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020" yWindow="-640" windowWidth="53660" windowHeight="2734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6">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b val="1"/>
      <color theme="1"/>
      <sz val="8"/>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8">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10" fillId="4" borderId="1" pivotButton="0" quotePrefix="0" xfId="0"/>
    <xf numFmtId="0" fontId="21" fillId="4" borderId="1" pivotButton="0" quotePrefix="0" xfId="0"/>
    <xf numFmtId="0" fontId="22" fillId="2" borderId="0" pivotButton="0" quotePrefix="0" xfId="0"/>
    <xf numFmtId="0" fontId="23" fillId="2" borderId="0" pivotButton="0" quotePrefix="0" xfId="0"/>
    <xf numFmtId="0" fontId="0" fillId="5" borderId="0" pivotButton="0" quotePrefix="0" xfId="0"/>
    <xf numFmtId="0" fontId="24" fillId="4" borderId="1" pivotButton="0" quotePrefix="0" xfId="0"/>
    <xf numFmtId="2" fontId="0" fillId="2" borderId="10" applyAlignment="1" pivotButton="0" quotePrefix="0" xfId="0">
      <alignment horizontal="center"/>
    </xf>
    <xf numFmtId="0" fontId="25" fillId="0" borderId="0" pivotButton="0" quotePrefix="0" xfId="0"/>
    <xf numFmtId="0" fontId="0" fillId="0"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0" fillId="2" borderId="0" pivotButton="0" quotePrefix="0" xfId="0"/>
    <xf numFmtId="0" fontId="10" fillId="4" borderId="35" applyAlignment="1" pivotButton="0" quotePrefix="0" xfId="0">
      <alignment horizontal="center" wrapText="1"/>
    </xf>
    <xf numFmtId="0" fontId="0" fillId="0" borderId="12" pivotButton="0" quotePrefix="0" xfId="0"/>
    <xf numFmtId="0" fontId="10" fillId="4" borderId="37" applyAlignment="1" pivotButton="0" quotePrefix="0" xfId="0">
      <alignment horizontal="center" wrapText="1"/>
    </xf>
    <xf numFmtId="0" fontId="0" fillId="0" borderId="42" pivotButton="0" quotePrefix="0" xfId="0"/>
    <xf numFmtId="0" fontId="0" fillId="2" borderId="0" applyAlignment="1" pivotButton="0" quotePrefix="0" xfId="0">
      <alignment wrapText="1"/>
    </xf>
    <xf numFmtId="0" fontId="10" fillId="4"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10" fillId="4" borderId="32" applyAlignment="1" pivotButton="0" quotePrefix="0" xfId="0">
      <alignment horizontal="center" wrapText="1"/>
    </xf>
    <xf numFmtId="0" fontId="0" fillId="0" borderId="41" pivotButton="0" quotePrefix="0" xfId="0"/>
    <xf numFmtId="0" fontId="9" fillId="2" borderId="0" pivotButton="0" quotePrefix="0" xfId="2"/>
    <xf numFmtId="0" fontId="10" fillId="2" borderId="17" applyAlignment="1" pivotButton="0" quotePrefix="0" xfId="0">
      <alignment horizontal="center" vertical="center"/>
    </xf>
    <xf numFmtId="0" fontId="0" fillId="0" borderId="17" pivotButton="0" quotePrefix="0" xfId="0"/>
    <xf numFmtId="0" fontId="11" fillId="3" borderId="40" applyAlignment="1" pivotButton="0" quotePrefix="0" xfId="0">
      <alignment horizontal="center"/>
    </xf>
    <xf numFmtId="0" fontId="16" fillId="2" borderId="0" applyAlignment="1" pivotButton="0" quotePrefix="0" xfId="0">
      <alignment wrapText="1"/>
    </xf>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4">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Details!$A$6:$A$906</f>
              <numCache>
                <formatCode>m/d/yy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Details!$B$6:$B$906</f>
              <numCache>
                <formatCode>0.00</formatCode>
                <ptCount val="901"/>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Sectors!$C$6:$C$11</f>
              <numCache>
                <formatCode>General</formatCode>
                <ptCount val="6"/>
                <pt idx="0">
                  <v>13</v>
                </pt>
                <pt idx="1">
                  <v>14</v>
                </pt>
                <pt idx="2">
                  <v>13</v>
                </pt>
                <pt idx="3">
                  <v>9</v>
                </pt>
                <pt idx="4">
                  <v>10</v>
                </pt>
                <pt idx="5">
                  <v>5</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Sectors!$B$6:$B$11</f>
              <numCache>
                <formatCode>General</formatCode>
                <ptCount val="6"/>
                <pt idx="0">
                  <v>11</v>
                </pt>
                <pt idx="1">
                  <v>13</v>
                </pt>
                <pt idx="2">
                  <v>15</v>
                </pt>
                <pt idx="3">
                  <v>12</v>
                </pt>
                <pt idx="4">
                  <v>9</v>
                </pt>
                <pt idx="5">
                  <v>11</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Sectors!$D$6:$D$11</f>
              <numCache>
                <formatCode>General</formatCode>
                <ptCount val="6"/>
                <pt idx="0">
                  <v>9</v>
                </pt>
                <pt idx="1">
                  <v>2</v>
                </pt>
                <pt idx="2">
                  <v>9</v>
                </pt>
                <pt idx="3">
                  <v>3</v>
                </pt>
                <pt idx="4">
                  <v>7</v>
                </pt>
                <pt idx="5">
                  <v>-1</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Sectors!$E$6:$E$11</f>
              <numCache>
                <formatCode>General</formatCode>
                <ptCount val="6"/>
                <pt idx="0">
                  <v>15</v>
                </pt>
                <pt idx="1">
                  <v>0</v>
                </pt>
                <pt idx="2">
                  <v>11</v>
                </pt>
                <pt idx="3">
                  <v>16</v>
                </pt>
                <pt idx="4">
                  <v>13</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Sectors!$F$6:$F$11</f>
              <numCache>
                <formatCode>General</formatCode>
                <ptCount val="6"/>
                <pt idx="0">
                  <v>16</v>
                </pt>
                <pt idx="1">
                  <v>3</v>
                </pt>
                <pt idx="2">
                  <v>8</v>
                </pt>
                <pt idx="3">
                  <v>11</v>
                </pt>
                <pt idx="4">
                  <v>-2</v>
                </pt>
                <pt idx="5">
                  <v>-2</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Sectors!$G$6:$G$11</f>
              <numCache>
                <formatCode>General</formatCode>
                <ptCount val="6"/>
                <pt idx="0">
                  <v>6</v>
                </pt>
                <pt idx="1">
                  <v>12</v>
                </pt>
                <pt idx="2">
                  <v>3</v>
                </pt>
                <pt idx="3">
                  <v>2</v>
                </pt>
                <pt idx="4">
                  <v>-1</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Sectors!$H$6:$H$11</f>
              <numCache>
                <formatCode>General</formatCode>
                <ptCount val="6"/>
                <pt idx="0">
                  <v>12</v>
                </pt>
                <pt idx="1">
                  <v>-1</v>
                </pt>
                <pt idx="2">
                  <v>2</v>
                </pt>
                <pt idx="3">
                  <v>-1</v>
                </pt>
                <pt idx="4">
                  <v>0</v>
                </pt>
                <pt idx="5">
                  <v>10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Sectors!$I$6:$I$11</f>
              <numCache>
                <formatCode>General</formatCode>
                <ptCount val="6"/>
                <pt idx="0">
                  <v>1</v>
                </pt>
                <pt idx="1">
                  <v>1</v>
                </pt>
                <pt idx="2">
                  <v>16</v>
                </pt>
                <pt idx="3">
                  <v>5</v>
                </pt>
                <pt idx="4">
                  <v>3</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Sectors!$J$6:$J$11</f>
              <numCache>
                <formatCode>General</formatCode>
                <ptCount val="6"/>
                <pt idx="0">
                  <v>5</v>
                </pt>
                <pt idx="1">
                  <v>9</v>
                </pt>
                <pt idx="2">
                  <v>1</v>
                </pt>
                <pt idx="3">
                  <v>4</v>
                </pt>
                <pt idx="4">
                  <v>8</v>
                </pt>
                <pt idx="5">
                  <v>12</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Sectors!$K$6:$K$11</f>
              <numCache>
                <formatCode>General</formatCode>
                <ptCount val="6"/>
                <pt idx="0">
                  <v>14</v>
                </pt>
                <pt idx="1">
                  <v>7</v>
                </pt>
                <pt idx="2">
                  <v>7</v>
                </pt>
                <pt idx="3">
                  <v>6</v>
                </pt>
                <pt idx="4">
                  <v>5</v>
                </pt>
                <pt idx="5">
                  <v>9</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Sectors!$L$6:$L$11</f>
              <numCache>
                <formatCode>General</formatCode>
                <ptCount val="6"/>
                <pt idx="0">
                  <v>7</v>
                </pt>
                <pt idx="1">
                  <v>6</v>
                </pt>
                <pt idx="2">
                  <v>6</v>
                </pt>
                <pt idx="3">
                  <v>10</v>
                </pt>
                <pt idx="4">
                  <v>6</v>
                </pt>
                <pt idx="5">
                  <v>4</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Sectors!$M$6:$M$11</f>
              <numCache>
                <formatCode>General</formatCode>
                <ptCount val="6"/>
                <pt idx="0">
                  <v>17</v>
                </pt>
                <pt idx="1">
                  <v>15</v>
                </pt>
                <pt idx="2">
                  <v>17</v>
                </pt>
                <pt idx="3">
                  <v>15</v>
                </pt>
                <pt idx="4">
                  <v>12</v>
                </pt>
                <pt idx="5">
                  <v>14</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Sectors!$N$6:$N$11</f>
              <numCache>
                <formatCode>General</formatCode>
                <ptCount val="6"/>
                <pt idx="0">
                  <v>4</v>
                </pt>
                <pt idx="1">
                  <v>5</v>
                </pt>
                <pt idx="2">
                  <v>4</v>
                </pt>
                <pt idx="3">
                  <v>1</v>
                </pt>
                <pt idx="4">
                  <v>1</v>
                </pt>
                <pt idx="5">
                  <v>3</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Sectors!$O$6:$O$11</f>
              <numCache>
                <formatCode>General</formatCode>
                <ptCount val="6"/>
                <pt idx="0">
                  <v>8</v>
                </pt>
                <pt idx="1">
                  <v>8</v>
                </pt>
                <pt idx="2">
                  <v>12</v>
                </pt>
                <pt idx="3">
                  <v>8</v>
                </pt>
                <pt idx="4">
                  <v>4</v>
                </pt>
                <pt idx="5">
                  <v>8</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Sectors!$P$6:$P$11</f>
              <numCache>
                <formatCode>General</formatCode>
                <ptCount val="6"/>
                <pt idx="0">
                  <v>10</v>
                </pt>
                <pt idx="1">
                  <v>10</v>
                </pt>
                <pt idx="2">
                  <v>5</v>
                </pt>
                <pt idx="3">
                  <v>7</v>
                </pt>
                <pt idx="4">
                  <v>2</v>
                </pt>
                <pt idx="5">
                  <v>6</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Sectors!$Q$6:$Q$11</f>
              <numCache>
                <formatCode>General</formatCode>
                <ptCount val="6"/>
                <pt idx="0">
                  <v>3</v>
                </pt>
                <pt idx="1">
                  <v>11</v>
                </pt>
                <pt idx="2">
                  <v>14</v>
                </pt>
                <pt idx="3">
                  <v>13</v>
                </pt>
                <pt idx="4">
                  <v>11</v>
                </pt>
                <pt idx="5">
                  <v>7</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Sectors!$R$6:$R$11</f>
              <numCache>
                <formatCode>General</formatCode>
                <ptCount val="6"/>
                <pt idx="0">
                  <v>-1</v>
                </pt>
                <pt idx="1">
                  <v>-2</v>
                </pt>
                <pt idx="2">
                  <v>10</v>
                </pt>
                <pt idx="3">
                  <v>14</v>
                </pt>
                <pt idx="4">
                  <v>0</v>
                </pt>
                <pt idx="5">
                  <v>13</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Sectors!$S$6:$S$11</f>
              <numCache>
                <formatCode>General</formatCode>
                <ptCount val="6"/>
                <pt idx="0">
                  <v>2</v>
                </pt>
                <pt idx="1">
                  <v>4</v>
                </pt>
                <pt idx="2">
                  <v>-1</v>
                </pt>
                <pt idx="3">
                  <v>-2</v>
                </pt>
                <pt idx="4">
                  <v>0</v>
                </pt>
                <pt idx="5">
                  <v>-3</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SectorsNewOrders!$C$6:$C$11</f>
              <numCache>
                <formatCode>General</formatCode>
                <ptCount val="6"/>
                <pt idx="0">
                  <v>14</v>
                </pt>
                <pt idx="1">
                  <v>13</v>
                </pt>
                <pt idx="2">
                  <v>9</v>
                </pt>
                <pt idx="3">
                  <v>4</v>
                </pt>
                <pt idx="4">
                  <v>6</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SectorsNewOrders!$B$6:$B$11</f>
              <numCache>
                <formatCode>General</formatCode>
                <ptCount val="6"/>
                <pt idx="0">
                  <v>12</v>
                </pt>
                <pt idx="1">
                  <v>11</v>
                </pt>
                <pt idx="2">
                  <v>8</v>
                </pt>
                <pt idx="3">
                  <v>7</v>
                </pt>
                <pt idx="4">
                  <v>7</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SectorsNewOrders!$D$6:$D$11</f>
              <numCache>
                <formatCode>General</formatCode>
                <ptCount val="6"/>
                <pt idx="0">
                  <v>10</v>
                </pt>
                <pt idx="1">
                  <v>10</v>
                </pt>
                <pt idx="2">
                  <v>5</v>
                </pt>
                <pt idx="3">
                  <v>0</v>
                </pt>
                <pt idx="4">
                  <v>2</v>
                </pt>
                <pt idx="5">
                  <v>-1</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SectorsNewOrders!$E$6:$E$11</f>
              <numCache>
                <formatCode>General</formatCode>
                <ptCount val="6"/>
                <pt idx="0">
                  <v>0</v>
                </pt>
                <pt idx="1">
                  <v>0</v>
                </pt>
                <pt idx="2">
                  <v>0</v>
                </pt>
                <pt idx="3">
                  <v>14</v>
                </pt>
                <pt idx="4">
                  <v>10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SectorsNewOrders!$F$6:$F$11</f>
              <numCache>
                <formatCode>General</formatCode>
                <ptCount val="6"/>
                <pt idx="0">
                  <v>13</v>
                </pt>
                <pt idx="1">
                  <v>12</v>
                </pt>
                <pt idx="2">
                  <v>-2</v>
                </pt>
                <pt idx="3">
                  <v>12</v>
                </pt>
                <pt idx="4">
                  <v>-5</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SectorsNewOrders!$G$6:$G$11</f>
              <numCache>
                <formatCode>General</formatCode>
                <ptCount val="6"/>
                <pt idx="0">
                  <v>1</v>
                </pt>
                <pt idx="1">
                  <v>8</v>
                </pt>
                <pt idx="2">
                  <v>13</v>
                </pt>
                <pt idx="3">
                  <v>10</v>
                </pt>
                <pt idx="4">
                  <v>-4</v>
                </pt>
                <pt idx="5">
                  <v>7</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SectorsNewOrders!$H$6:$H$11</f>
              <numCache>
                <formatCode>General</formatCode>
                <ptCount val="6"/>
                <pt idx="0">
                  <v>3</v>
                </pt>
                <pt idx="1">
                  <v>-1</v>
                </pt>
                <pt idx="2">
                  <v>4</v>
                </pt>
                <pt idx="3">
                  <v>-2</v>
                </pt>
                <pt idx="4">
                  <v>-3</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SectorsNewOrders!$I$6:$I$11</f>
              <numCache>
                <formatCode>General</formatCode>
                <ptCount val="6"/>
                <pt idx="0">
                  <v>4</v>
                </pt>
                <pt idx="1">
                  <v>6</v>
                </pt>
                <pt idx="2">
                  <v>10</v>
                </pt>
                <pt idx="3">
                  <v>6</v>
                </pt>
                <pt idx="4">
                  <v>0</v>
                </pt>
                <pt idx="5">
                  <v>8</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SectorsNewOrders!$J$6:$J$11</f>
              <numCache>
                <formatCode>General</formatCode>
                <ptCount val="6"/>
                <pt idx="0">
                  <v>2</v>
                </pt>
                <pt idx="1">
                  <v>7</v>
                </pt>
                <pt idx="2">
                  <v>0</v>
                </pt>
                <pt idx="3">
                  <v>-1</v>
                </pt>
                <pt idx="4">
                  <v>9</v>
                </pt>
                <pt idx="5">
                  <v>2</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SectorsNewOrders!$K$6:$K$11</f>
              <numCache>
                <formatCode>General</formatCode>
                <ptCount val="6"/>
                <pt idx="0">
                  <v>11</v>
                </pt>
                <pt idx="1">
                  <v>4</v>
                </pt>
                <pt idx="2">
                  <v>6</v>
                </pt>
                <pt idx="3">
                  <v>5</v>
                </pt>
                <pt idx="4">
                  <v>5</v>
                </pt>
                <pt idx="5">
                  <v>9</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SectorsNewOrders!$L$6:$L$11</f>
              <numCache>
                <formatCode>General</formatCode>
                <ptCount val="6"/>
                <pt idx="0">
                  <v>7</v>
                </pt>
                <pt idx="1">
                  <v>9</v>
                </pt>
                <pt idx="2">
                  <v>12</v>
                </pt>
                <pt idx="3">
                  <v>8</v>
                </pt>
                <pt idx="4">
                  <v>3</v>
                </pt>
                <pt idx="5">
                  <v>10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SectorsNewOrders!$M$6:$M$11</f>
              <numCache>
                <formatCode>General</formatCode>
                <ptCount val="6"/>
                <pt idx="0">
                  <v>15</v>
                </pt>
                <pt idx="1">
                  <v>14</v>
                </pt>
                <pt idx="2">
                  <v>11</v>
                </pt>
                <pt idx="3">
                  <v>13</v>
                </pt>
                <pt idx="4">
                  <v>8</v>
                </pt>
                <pt idx="5">
                  <v>12</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SectorsNewOrders!$N$6:$N$11</f>
              <numCache>
                <formatCode>General</formatCode>
                <ptCount val="6"/>
                <pt idx="0">
                  <v>6</v>
                </pt>
                <pt idx="1">
                  <v>3</v>
                </pt>
                <pt idx="2">
                  <v>3</v>
                </pt>
                <pt idx="3">
                  <v>1</v>
                </pt>
                <pt idx="4">
                  <v>-2</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SectorsNewOrders!$O$6:$O$11</f>
              <numCache>
                <formatCode>General</formatCode>
                <ptCount val="6"/>
                <pt idx="0">
                  <v>8</v>
                </pt>
                <pt idx="1">
                  <v>5</v>
                </pt>
                <pt idx="2">
                  <v>7</v>
                </pt>
                <pt idx="3">
                  <v>9</v>
                </pt>
                <pt idx="4">
                  <v>1</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SectorsNewOrders!$P$6:$P$11</f>
              <numCache>
                <formatCode>General</formatCode>
                <ptCount val="6"/>
                <pt idx="0">
                  <v>5</v>
                </pt>
                <pt idx="1">
                  <v>2</v>
                </pt>
                <pt idx="2">
                  <v>1</v>
                </pt>
                <pt idx="3">
                  <v>2</v>
                </pt>
                <pt idx="4">
                  <v>-1</v>
                </pt>
                <pt idx="5">
                  <v>4</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SectorsNewOrders!$Q$6:$Q$11</f>
              <numCache>
                <formatCode>General</formatCode>
                <ptCount val="6"/>
                <pt idx="0">
                  <v>9</v>
                </pt>
                <pt idx="1">
                  <v>1</v>
                </pt>
                <pt idx="2">
                  <v>2</v>
                </pt>
                <pt idx="3">
                  <v>3</v>
                </pt>
                <pt idx="4">
                  <v>4</v>
                </pt>
                <pt idx="5">
                  <v>11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SectorsNewOrders!$R$6:$R$11</f>
              <numCache>
                <formatCode>General</formatCode>
                <ptCount val="6"/>
                <pt idx="0">
                  <v>-1</v>
                </pt>
                <pt idx="1">
                  <v>0</v>
                </pt>
                <pt idx="2">
                  <v>0</v>
                </pt>
                <pt idx="3">
                  <v>11</v>
                </pt>
                <pt idx="4">
                  <v>0</v>
                </pt>
                <pt idx="5">
                  <v>13</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SectorsNewOrders!$S$6:$S$11</f>
              <numCache>
                <formatCode>General</formatCode>
                <ptCount val="6"/>
                <pt idx="0">
                  <v>0</v>
                </pt>
                <pt idx="1">
                  <v>0</v>
                </pt>
                <pt idx="2">
                  <v>-1</v>
                </pt>
                <pt idx="3">
                  <v>0</v>
                </pt>
                <pt idx="4">
                  <v>0</v>
                </pt>
                <pt idx="5">
                  <v>-2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SectorsProduction!$C$6:$C$11</f>
              <numCache>
                <formatCode>General</formatCode>
                <ptCount val="6"/>
                <pt idx="0">
                  <v>9</v>
                </pt>
                <pt idx="1">
                  <v>10</v>
                </pt>
                <pt idx="2">
                  <v>3</v>
                </pt>
                <pt idx="3">
                  <v>4</v>
                </pt>
                <pt idx="4">
                  <v>6</v>
                </pt>
                <pt idx="5">
                  <v>4</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SectorsProduction!$B$6:$B$11</f>
              <numCache>
                <formatCode>General</formatCode>
                <ptCount val="6"/>
                <pt idx="0">
                  <v>2</v>
                </pt>
                <pt idx="1">
                  <v>6</v>
                </pt>
                <pt idx="2">
                  <v>10</v>
                </pt>
                <pt idx="3">
                  <v>7</v>
                </pt>
                <pt idx="4">
                  <v>5</v>
                </pt>
                <pt idx="5">
                  <v>5</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SectorsProduction!$D$6:$D$11</f>
              <numCache>
                <formatCode>General</formatCode>
                <ptCount val="6"/>
                <pt idx="0">
                  <v>6</v>
                </pt>
                <pt idx="1">
                  <v>-2</v>
                </pt>
                <pt idx="2">
                  <v>0</v>
                </pt>
                <pt idx="3">
                  <v>0</v>
                </pt>
                <pt idx="4">
                  <v>8</v>
                </pt>
                <pt idx="5">
                  <v>7</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SectorsProduction!$E$6:$E$11</f>
              <numCache>
                <formatCode>General</formatCode>
                <ptCount val="6"/>
                <pt idx="0">
                  <v>0</v>
                </pt>
                <pt idx="1">
                  <v>0</v>
                </pt>
                <pt idx="2">
                  <v>-2</v>
                </pt>
                <pt idx="3">
                  <v>0</v>
                </pt>
                <pt idx="4">
                  <v>0</v>
                </pt>
                <pt idx="5">
                  <v>-4</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SectorsProduction!$F$6:$F$11</f>
              <numCache>
                <formatCode>General</formatCode>
                <ptCount val="6"/>
                <pt idx="0">
                  <v>16</v>
                </pt>
                <pt idx="1">
                  <v>11</v>
                </pt>
                <pt idx="2">
                  <v>14</v>
                </pt>
                <pt idx="3">
                  <v>-4</v>
                </pt>
                <pt idx="4">
                  <v>-4</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SectorsProduction!$G$6:$G$11</f>
              <numCache>
                <formatCode>General</formatCode>
                <ptCount val="6"/>
                <pt idx="0">
                  <v>12</v>
                </pt>
                <pt idx="1">
                  <v>4</v>
                </pt>
                <pt idx="2">
                  <v>4</v>
                </pt>
                <pt idx="3">
                  <v>-2</v>
                </pt>
                <pt idx="4">
                  <v>-2</v>
                </pt>
                <pt idx="5">
                  <v>-1</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SectorsProduction!$H$6:$H$11</f>
              <numCache>
                <formatCode>General</formatCode>
                <ptCount val="6"/>
                <pt idx="0">
                  <v>8</v>
                </pt>
                <pt idx="1">
                  <v>-3</v>
                </pt>
                <pt idx="2">
                  <v>9</v>
                </pt>
                <pt idx="3">
                  <v>0</v>
                </pt>
                <pt idx="4">
                  <v>-3</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SectorsProduction!$I$6:$I$11</f>
              <numCache>
                <formatCode>General</formatCode>
                <ptCount val="6"/>
                <pt idx="0">
                  <v>10</v>
                </pt>
                <pt idx="1">
                  <v>7</v>
                </pt>
                <pt idx="2">
                  <v>12</v>
                </pt>
                <pt idx="3">
                  <v>10</v>
                </pt>
                <pt idx="4">
                  <v>11</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SectorsProduction!$J$6:$J$11</f>
              <numCache>
                <formatCode>General</formatCode>
                <ptCount val="6"/>
                <pt idx="0">
                  <v>1</v>
                </pt>
                <pt idx="1">
                  <v>-1</v>
                </pt>
                <pt idx="2">
                  <v>-1</v>
                </pt>
                <pt idx="3">
                  <v>-1</v>
                </pt>
                <pt idx="4">
                  <v>1</v>
                </pt>
                <pt idx="5">
                  <v>9</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SectorsProduction!$K$6:$K$11</f>
              <numCache>
                <formatCode>General</formatCode>
                <ptCount val="6"/>
                <pt idx="0">
                  <v>11</v>
                </pt>
                <pt idx="1">
                  <v>2</v>
                </pt>
                <pt idx="2">
                  <v>1</v>
                </pt>
                <pt idx="3">
                  <v>3</v>
                </pt>
                <pt idx="4">
                  <v>3</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SectorsProduction!$L$6:$L$11</f>
              <numCache>
                <formatCode>General</formatCode>
                <ptCount val="6"/>
                <pt idx="0">
                  <v>4</v>
                </pt>
                <pt idx="1">
                  <v>3</v>
                </pt>
                <pt idx="2">
                  <v>5</v>
                </pt>
                <pt idx="3">
                  <v>1</v>
                </pt>
                <pt idx="4">
                  <v>2</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SectorsProduction!$M$6:$M$11</f>
              <numCache>
                <formatCode>General</formatCode>
                <ptCount val="6"/>
                <pt idx="0">
                  <v>13</v>
                </pt>
                <pt idx="1">
                  <v>13</v>
                </pt>
                <pt idx="2">
                  <v>13</v>
                </pt>
                <pt idx="3">
                  <v>9</v>
                </pt>
                <pt idx="4">
                  <v>9</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SectorsProduction!$N$6:$N$11</f>
              <numCache>
                <formatCode>General</formatCode>
                <ptCount val="6"/>
                <pt idx="0">
                  <v>7</v>
                </pt>
                <pt idx="1">
                  <v>1</v>
                </pt>
                <pt idx="2">
                  <v>8</v>
                </pt>
                <pt idx="3">
                  <v>2</v>
                </pt>
                <pt idx="4">
                  <v>0</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SectorsProduction!$O$6:$O$11</f>
              <numCache>
                <formatCode>General</formatCode>
                <ptCount val="6"/>
                <pt idx="0">
                  <v>15</v>
                </pt>
                <pt idx="1">
                  <v>8</v>
                </pt>
                <pt idx="2">
                  <v>7</v>
                </pt>
                <pt idx="3">
                  <v>5</v>
                </pt>
                <pt idx="4">
                  <v>4</v>
                </pt>
                <pt idx="5">
                  <v>6</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SectorsProduction!$P$6:$P$11</f>
              <numCache>
                <formatCode>General</formatCode>
                <ptCount val="6"/>
                <pt idx="0">
                  <v>3</v>
                </pt>
                <pt idx="1">
                  <v>5</v>
                </pt>
                <pt idx="2">
                  <v>6</v>
                </pt>
                <pt idx="3">
                  <v>6</v>
                </pt>
                <pt idx="4">
                  <v>-1</v>
                </pt>
                <pt idx="5">
                  <v>-2</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SectorsProduction!$Q$6:$Q$11</f>
              <numCache>
                <formatCode>General</formatCode>
                <ptCount val="6"/>
                <pt idx="0">
                  <v>5</v>
                </pt>
                <pt idx="1">
                  <v>9</v>
                </pt>
                <pt idx="2">
                  <v>2</v>
                </pt>
                <pt idx="3">
                  <v>8</v>
                </pt>
                <pt idx="4">
                  <v>7</v>
                </pt>
                <pt idx="5">
                  <v>0</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SectorsProduction!$R$6:$R$11</f>
              <numCache>
                <formatCode>General</formatCode>
                <ptCount val="6"/>
                <pt idx="0">
                  <v>-1</v>
                </pt>
                <pt idx="1">
                  <v>-4</v>
                </pt>
                <pt idx="2">
                  <v>11</v>
                </pt>
                <pt idx="3">
                  <v>0</v>
                </pt>
                <pt idx="4">
                  <v>10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SectorsProduction!$S$6:$S$11</f>
              <numCache>
                <formatCode>General</formatCode>
                <ptCount val="6"/>
                <pt idx="0">
                  <v>14</v>
                </pt>
                <pt idx="1">
                  <v>12</v>
                </pt>
                <pt idx="2">
                  <v>0</v>
                </pt>
                <pt idx="3">
                  <v>-3</v>
                </pt>
                <pt idx="4">
                  <v>0</v>
                </pt>
                <pt idx="5">
                  <v>-3</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Details!$B$6:$B$893</f>
              <numCache>
                <formatCode>0.00</formatCode>
                <ptCount val="88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Details!$B$6:$B$893</f>
              <numCache>
                <formatCode>0.00</formatCode>
                <ptCount val="88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Details!$C$6:$C$893</f>
              <numCache>
                <formatCode>0.00</formatCode>
                <ptCount val="888"/>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Details!$C$6:$C$893</f>
              <numCache>
                <formatCode>0.00</formatCode>
                <ptCount val="888"/>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Details!$D$6:$D$893</f>
              <numCache>
                <formatCode>0.00</formatCode>
                <ptCount val="88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Details!$D$6:$D$893</f>
              <numCache>
                <formatCode>0.00</formatCode>
                <ptCount val="88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Details!$E$6:$E$893</f>
              <numCache>
                <formatCode>0.00</formatCode>
                <ptCount val="888"/>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Details!$E$6:$E$893</f>
              <numCache>
                <formatCode>0.00</formatCode>
                <ptCount val="888"/>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Details!$F$6:$F$893</f>
              <numCache>
                <formatCode>0.00</formatCode>
                <ptCount val="888"/>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Details!$F$6:$F$893</f>
              <numCache>
                <formatCode>0.00</formatCode>
                <ptCount val="888"/>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Details!$G$6:$G$893</f>
              <numCache>
                <formatCode>General</formatCode>
                <ptCount val="888"/>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Details!$G$6:$G$893</f>
              <numCache>
                <formatCode>General</formatCode>
                <ptCount val="888"/>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Details!$H$6:$H$893</f>
              <numCache>
                <formatCode>0.00</formatCode>
                <ptCount val="888"/>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Details!$H$6:$H$893</f>
              <numCache>
                <formatCode>0.00</formatCode>
                <ptCount val="888"/>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Details!$I$6:$I$893</f>
              <numCache>
                <formatCode>0.00</formatCode>
                <ptCount val="888"/>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Details!$I$6:$I$893</f>
              <numCache>
                <formatCode>0.00</formatCode>
                <ptCount val="888"/>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Details!$J$6:$J$893</f>
              <numCache>
                <formatCode>0.00</formatCode>
                <ptCount val="888"/>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Details!$J$6:$J$893</f>
              <numCache>
                <formatCode>0.00</formatCode>
                <ptCount val="888"/>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Details!$K$6:$K$893</f>
              <numCache>
                <formatCode>General</formatCode>
                <ptCount val="888"/>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Details!$K$6:$K$893</f>
              <numCache>
                <formatCode>General</formatCode>
                <ptCount val="888"/>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GDP'!$D$6:$D$893</f>
              <numCache>
                <formatCode>0.00%</formatCode>
                <ptCount val="888"/>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GDP'!$B$6:$B$893</f>
              <numCache>
                <formatCode>0.0</formatCode>
                <ptCount val="888"/>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GDP'!$E$6:$E$893</f>
              <numCache>
                <formatCode>0.00%</formatCode>
                <ptCount val="888"/>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GDP'!$B$6:$B$893</f>
              <numCache>
                <formatCode>0.0</formatCode>
                <ptCount val="888"/>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SPX'!$A$630:$A$893</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'ISM Manufacturing vs SPX'!$D$630:$D$893</f>
              <numCache>
                <formatCode>0.00%</formatCode>
                <ptCount val="264"/>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SPX'!$A$630:$A$893</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'ISM Manufacturing vs SPX'!$B$630:$B$893</f>
              <numCache>
                <formatCode>General</formatCode>
                <ptCount val="264"/>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247650</colOff>
      <row>845</row>
      <rowOff>0</rowOff>
    </from>
    <to>
      <col>12</col>
      <colOff>682625</colOff>
      <row>869</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246061</colOff>
      <row>869</row>
      <rowOff>166688</rowOff>
    </from>
    <to>
      <col>12</col>
      <colOff>674687</colOff>
      <row>892</row>
      <rowOff>158750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3" headerRowCount="1" totalsRowShown="0" headerRowDxfId="37" dataDxfId="35" headerRowBorderDxfId="36">
  <autoFilter ref="A5:L893"/>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3" headerRowCount="1" totalsRowShown="0" headerRowDxfId="22" dataDxfId="20" headerRowBorderDxfId="21" tableBorderDxfId="19" totalsRowBorderDxfId="18">
  <autoFilter ref="A5:E893"/>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Details'!$A:$Q,16)</calculatedColumnFormula>
    </tableColumn>
    <tableColumn id="5" name="GDP growth qoq %" dataDxfId="14">
      <calculatedColumnFormula>VLOOKUP(Table311[[#This Row],[Date]],'DB Details'!$A:$Q,15)</calculatedColumnFormula>
    </tableColumn>
    <tableColumn id="4"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3" headerRowCount="1" totalsRowShown="0" headerRowDxfId="12" dataDxfId="10" headerRowBorderDxfId="11">
  <autoFilter ref="A5:D893"/>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3" headerRowCount="1" totalsRowShown="0" headerRowDxfId="5" dataDxfId="3" headerRowBorderDxfId="4">
  <autoFilter ref="A5:C893"/>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abSelected="1" topLeftCell="J1" zoomScale="160" zoomScaleNormal="160" workbookViewId="0">
      <selection activeCell="S18" sqref="S18"/>
    </sheetView>
  </sheetViews>
  <sheetFormatPr baseColWidth="10" defaultColWidth="9.1640625" defaultRowHeight="15"/>
  <cols>
    <col width="2" customWidth="1" style="101" min="1" max="1"/>
    <col width="16.1640625" customWidth="1" style="101" min="2" max="2"/>
    <col width="14" customWidth="1" style="101" min="3" max="3"/>
    <col width="9.1640625" customWidth="1" style="101" min="4" max="18"/>
    <col width="39.33203125" customWidth="1" style="101" min="19" max="19"/>
    <col width="9.1640625" customWidth="1" style="101" min="20" max="42"/>
    <col width="9.1640625" customWidth="1" style="101" min="43" max="16384"/>
  </cols>
  <sheetData>
    <row r="3">
      <c r="B3" s="89" t="inlineStr">
        <is>
          <t>Ranking</t>
        </is>
      </c>
    </row>
    <row r="5">
      <c r="C5" s="86" t="inlineStr">
        <is>
          <t>Take September 2018 as example</t>
        </is>
      </c>
    </row>
    <row r="7">
      <c r="C7" s="115" t="inlineStr">
        <is>
          <t>https://www.ismworld.org/</t>
        </is>
      </c>
    </row>
    <row r="9">
      <c r="C9" s="101" t="inlineStr">
        <is>
          <t>For ranking in PMI Sectors, take from report:</t>
        </is>
      </c>
    </row>
    <row r="11" ht="16" customHeight="1" s="92">
      <c r="C11" s="87" t="n"/>
      <c r="S11" s="88" t="inlineStr">
        <is>
          <t>Means the following order:</t>
        </is>
      </c>
    </row>
    <row r="12">
      <c r="S12" s="101" t="inlineStr">
        <is>
          <t>To add data in PMI sectors data</t>
        </is>
      </c>
    </row>
    <row r="15">
      <c r="S15" s="102" t="inlineStr">
        <is>
          <t>Textile Mills</t>
        </is>
      </c>
      <c r="T15" s="101" t="n">
        <v>15</v>
      </c>
    </row>
    <row r="16">
      <c r="S16" s="102" t="inlineStr">
        <is>
          <t>Miscellaneous Manufacturing</t>
        </is>
      </c>
      <c r="T16" s="101" t="n">
        <v>14</v>
      </c>
    </row>
    <row r="17">
      <c r="S17" s="102" t="inlineStr">
        <is>
          <t>Plastics &amp; Rubber Products</t>
        </is>
      </c>
      <c r="T17" s="101" t="n">
        <v>13</v>
      </c>
    </row>
    <row r="18">
      <c r="S18" s="102" t="inlineStr">
        <is>
          <t>Computer &amp; Electronic Products</t>
        </is>
      </c>
      <c r="T18" s="101" t="n">
        <v>12</v>
      </c>
    </row>
    <row r="19">
      <c r="S19" s="102" t="inlineStr">
        <is>
          <t>Food, Beverage &amp; Tobacco Products</t>
        </is>
      </c>
      <c r="T19" s="101" t="n">
        <v>11</v>
      </c>
    </row>
    <row r="20">
      <c r="S20" s="102" t="inlineStr">
        <is>
          <t>Machinery</t>
        </is>
      </c>
      <c r="T20" s="101" t="n">
        <v>10</v>
      </c>
    </row>
    <row r="21">
      <c r="S21" s="102" t="inlineStr">
        <is>
          <t>Apparel, Leather &amp; Allied Products</t>
        </is>
      </c>
      <c r="T21" s="101" t="n">
        <v>9</v>
      </c>
    </row>
    <row r="22">
      <c r="S22" s="102" t="inlineStr">
        <is>
          <t>Paper Products</t>
        </is>
      </c>
      <c r="T22" s="101" t="n">
        <v>8</v>
      </c>
    </row>
    <row r="23">
      <c r="S23" s="102" t="inlineStr">
        <is>
          <t>Electrical Equipment, Appliances &amp; Components</t>
        </is>
      </c>
      <c r="T23" s="101" t="n">
        <v>7</v>
      </c>
    </row>
    <row r="24">
      <c r="S24" s="102" t="inlineStr">
        <is>
          <t>Chemical Products</t>
        </is>
      </c>
      <c r="T24" s="101" t="n">
        <v>6</v>
      </c>
    </row>
    <row r="25">
      <c r="S25" s="102" t="inlineStr">
        <is>
          <t>Petroleum &amp; Coal Products</t>
        </is>
      </c>
      <c r="T25" s="101" t="n">
        <v>5</v>
      </c>
    </row>
    <row r="26">
      <c r="S26" s="102" t="inlineStr">
        <is>
          <t>Transportation Equipment</t>
        </is>
      </c>
      <c r="T26" s="101" t="n">
        <v>4</v>
      </c>
    </row>
    <row r="27">
      <c r="S27" s="102" t="inlineStr">
        <is>
          <t>Furniture &amp; Related Products</t>
        </is>
      </c>
      <c r="T27" s="101" t="n">
        <v>3</v>
      </c>
    </row>
    <row r="28">
      <c r="S28" s="102" t="inlineStr">
        <is>
          <t>Fabricated Metal Products</t>
        </is>
      </c>
      <c r="T28" s="101" t="n">
        <v>2</v>
      </c>
    </row>
    <row r="29">
      <c r="S29" s="102" t="inlineStr">
        <is>
          <t>Nonmetallic Mineral Products</t>
        </is>
      </c>
      <c r="T29" s="101" t="n">
        <v>1</v>
      </c>
    </row>
    <row r="30">
      <c r="S30" s="102" t="inlineStr">
        <is>
          <t>Printing &amp; Related Support Activities</t>
        </is>
      </c>
      <c r="T30" s="101" t="n">
        <v>0</v>
      </c>
    </row>
    <row r="31">
      <c r="S31" s="102" t="inlineStr">
        <is>
          <t>Wood Products</t>
        </is>
      </c>
      <c r="T31" s="101" t="n">
        <v>0</v>
      </c>
    </row>
    <row r="32">
      <c r="S32" s="102" t="inlineStr">
        <is>
          <t>Primary Metals</t>
        </is>
      </c>
      <c r="T32" s="101" t="n">
        <v>-1</v>
      </c>
    </row>
    <row r="34">
      <c r="S34" s="101" t="inlineStr">
        <is>
          <t>Identify Trends per sector in SectorsPMI</t>
        </is>
      </c>
    </row>
    <row r="36">
      <c r="S36" s="101" t="inlineStr">
        <is>
          <t>Use ISMNAICS for identifying stocks</t>
        </is>
      </c>
    </row>
    <row r="38">
      <c r="S38" s="101"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zoomScale="140" zoomScaleNormal="140" workbookViewId="0">
      <selection activeCell="AA9" sqref="AA9"/>
    </sheetView>
  </sheetViews>
  <sheetFormatPr baseColWidth="10" defaultColWidth="9.1640625" defaultRowHeight="15"/>
  <cols>
    <col width="4" customWidth="1" style="101" min="1" max="1"/>
    <col width="12.83203125" customWidth="1" style="101" min="2" max="5"/>
    <col width="13.6640625" customWidth="1" style="101" min="6" max="6"/>
    <col width="12.83203125" customWidth="1" style="101" min="7" max="10"/>
    <col width="2" customWidth="1" style="101" min="11" max="13"/>
    <col width="9.1640625" customWidth="1" style="101" min="14" max="14"/>
    <col width="15.6640625" customWidth="1" style="101" min="15" max="15"/>
    <col width="12.6640625" customWidth="1" style="101" min="16" max="18"/>
    <col width="5.33203125" customWidth="1" style="101" min="19" max="19"/>
    <col width="32.6640625" customWidth="1" style="101" min="20" max="20"/>
    <col width="9.1640625" customWidth="1" style="101" min="21" max="43"/>
    <col width="9.1640625" customWidth="1" style="101" min="44" max="16384"/>
  </cols>
  <sheetData>
    <row r="1">
      <c r="B1" s="116" t="n"/>
    </row>
    <row r="2" ht="16" customHeight="1" s="92" thickBot="1">
      <c r="B2" s="117" t="n"/>
      <c r="C2" s="117" t="n"/>
      <c r="D2" s="117" t="n"/>
      <c r="E2" s="117" t="n"/>
      <c r="F2" s="117" t="n"/>
      <c r="G2" s="117" t="n"/>
      <c r="H2" s="117" t="n"/>
      <c r="I2" s="117" t="n"/>
      <c r="J2" s="117" t="n"/>
    </row>
    <row r="3" ht="16" customHeight="1" s="92" thickBot="1">
      <c r="B3" s="118" t="inlineStr">
        <is>
          <t>ISM Manufacturing</t>
        </is>
      </c>
      <c r="C3" s="109" t="n"/>
      <c r="D3" s="109" t="n"/>
      <c r="E3" s="109" t="n"/>
      <c r="F3" s="109" t="n"/>
      <c r="G3" s="109" t="n"/>
      <c r="H3" s="109" t="n"/>
      <c r="I3" s="109" t="n"/>
      <c r="J3" s="110" t="n"/>
    </row>
    <row r="5">
      <c r="B5" s="111" t="inlineStr">
        <is>
          <t>Definition</t>
        </is>
      </c>
      <c r="C5" s="112" t="n"/>
      <c r="D5" s="112" t="n"/>
      <c r="E5" s="112" t="n"/>
      <c r="F5" s="112" t="n"/>
      <c r="G5" s="112" t="n"/>
      <c r="H5" s="112" t="n"/>
      <c r="I5" s="112" t="n"/>
      <c r="J5" s="104" t="n"/>
    </row>
    <row r="7" ht="172.5" customHeight="1" s="92">
      <c r="B7" s="119"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2">
      <c r="B8" s="7" t="n"/>
      <c r="C8" s="107" t="n"/>
      <c r="D8" s="107" t="n"/>
      <c r="E8" s="107" t="n"/>
      <c r="F8" s="107" t="n"/>
      <c r="G8" s="107" t="n"/>
      <c r="H8" s="107" t="n"/>
      <c r="I8" s="107" t="n"/>
      <c r="J8" s="107" t="n"/>
    </row>
    <row r="9" ht="16" customHeight="1" s="92" thickBot="1">
      <c r="B9" s="30" t="n"/>
      <c r="C9" s="31" t="n"/>
      <c r="D9" s="31" t="n"/>
      <c r="E9" s="31" t="n"/>
    </row>
    <row r="10" ht="16" customHeight="1" s="92" thickBot="1">
      <c r="B10" s="111" t="inlineStr">
        <is>
          <t>Process / TO DO LIST</t>
        </is>
      </c>
      <c r="C10" s="112" t="n"/>
      <c r="D10" s="112" t="n"/>
      <c r="E10" s="112" t="n"/>
      <c r="F10" s="112" t="n"/>
      <c r="G10" s="112" t="n"/>
      <c r="H10" s="112" t="n"/>
      <c r="I10" s="112" t="n"/>
      <c r="J10" s="104" t="n"/>
      <c r="N10" s="108" t="inlineStr">
        <is>
          <t>Summary</t>
        </is>
      </c>
      <c r="O10" s="109" t="n"/>
      <c r="P10" s="109" t="n"/>
      <c r="Q10" s="109" t="n"/>
      <c r="R10" s="109" t="n"/>
      <c r="S10" s="109" t="n"/>
      <c r="T10" s="109" t="n"/>
      <c r="U10" s="110" t="n"/>
    </row>
    <row r="11">
      <c r="N11" s="33" t="inlineStr">
        <is>
          <t>* input new month</t>
        </is>
      </c>
      <c r="T11" s="33" t="inlineStr">
        <is>
          <t>Modify new month</t>
        </is>
      </c>
    </row>
    <row r="12" ht="16" customHeight="1" s="92" thickBot="1">
      <c r="B12" s="111" t="inlineStr">
        <is>
          <t>TO DO LIST</t>
        </is>
      </c>
      <c r="C12" s="112" t="n"/>
      <c r="D12" s="112" t="n"/>
      <c r="E12" s="112" t="n"/>
      <c r="F12" s="104" t="n"/>
      <c r="G12" s="111" t="inlineStr">
        <is>
          <t>Comments</t>
        </is>
      </c>
      <c r="H12" s="112" t="n"/>
      <c r="I12" s="112" t="n"/>
      <c r="J12" s="104" t="n"/>
    </row>
    <row r="13">
      <c r="P13" s="72" t="n">
        <v>44531</v>
      </c>
      <c r="Q13" s="73">
        <f>DATE(YEAR(P13),MONTH(P13)-1,DAY(P13))</f>
        <v/>
      </c>
      <c r="R13" s="74" t="n"/>
      <c r="T13" s="84" t="inlineStr">
        <is>
          <t>Sector</t>
        </is>
      </c>
      <c r="U13" s="84" t="inlineStr">
        <is>
          <t>Ranking</t>
        </is>
      </c>
    </row>
    <row r="14" ht="16" customHeight="1" s="92" thickBot="1">
      <c r="B14" s="101" t="inlineStr">
        <is>
          <t>Update data in Sectors Trends</t>
        </is>
      </c>
      <c r="G14" s="101" t="inlineStr">
        <is>
          <t>Add new column for new month</t>
        </is>
      </c>
      <c r="P14" s="75" t="inlineStr">
        <is>
          <t>ISM</t>
        </is>
      </c>
      <c r="Q14" s="75" t="inlineStr">
        <is>
          <t>ISM</t>
        </is>
      </c>
      <c r="R14" s="76" t="inlineStr">
        <is>
          <t>Change %</t>
        </is>
      </c>
      <c r="T14" s="85" t="inlineStr">
        <is>
          <t>Apparel, Leather &amp; Allied Products</t>
        </is>
      </c>
      <c r="U14" s="20" t="n">
        <v>15</v>
      </c>
    </row>
    <row r="15" ht="30.75" customHeight="1" s="92">
      <c r="G15" s="107" t="inlineStr">
        <is>
          <t>Modify month and change number in Sectors - Look at trends for ISM index, new order, production</t>
        </is>
      </c>
      <c r="N15" s="113" t="inlineStr">
        <is>
          <t>ISM</t>
        </is>
      </c>
      <c r="O15" s="114" t="n"/>
      <c r="P15" s="77">
        <f>VLOOKUP($P$13,Details!$A:$L,MATCH(Note!N15,Table91213[#Headers],),)</f>
        <v/>
      </c>
      <c r="Q15" s="77">
        <f>VLOOKUP($Q$13,Details!$A:$L,MATCH(Note!N15,Table91213[#Headers],),)</f>
        <v/>
      </c>
      <c r="R15" s="78">
        <f>P15-Q15</f>
        <v/>
      </c>
      <c r="T15" s="85" t="inlineStr">
        <is>
          <t>Furniture &amp; Related Products</t>
        </is>
      </c>
      <c r="U15" s="20" t="n">
        <v>14</v>
      </c>
    </row>
    <row r="16">
      <c r="B16" s="107" t="inlineStr">
        <is>
          <t>Update month + Number In SectorsProduction / SectorsNewOrders / Sectors</t>
        </is>
      </c>
      <c r="G16" s="101" t="n"/>
      <c r="N16" s="103" t="inlineStr">
        <is>
          <t>New Orders</t>
        </is>
      </c>
      <c r="O16" s="104" t="n"/>
      <c r="P16" s="123">
        <f>VLOOKUP($P$13,Details!$A:$L,MATCH(Note!N16,Table91213[#Headers],),)</f>
        <v/>
      </c>
      <c r="Q16" s="123">
        <f>VLOOKUP($Q$13,Details!$A:$L,MATCH(Note!N16,Table91213[#Headers],),)</f>
        <v/>
      </c>
      <c r="R16" s="79">
        <f>P16-Q16</f>
        <v/>
      </c>
      <c r="T16" s="85" t="inlineStr">
        <is>
          <t>Textile Mills</t>
        </is>
      </c>
      <c r="U16" s="20" t="n">
        <v>13</v>
      </c>
    </row>
    <row r="17">
      <c r="B17" s="101" t="inlineStr">
        <is>
          <t>Update Industry Comments</t>
        </is>
      </c>
      <c r="N17" s="103" t="inlineStr">
        <is>
          <t>Imports</t>
        </is>
      </c>
      <c r="O17" s="104" t="n"/>
      <c r="P17" s="123">
        <f>VLOOKUP($P$13,Details!$A:$L,MATCH(Note!N17,Table91213[#Headers],),)</f>
        <v/>
      </c>
      <c r="Q17" s="123">
        <f>VLOOKUP($Q$13,Details!$A:$L,MATCH(Note!N17,Table91213[#Headers],),)</f>
        <v/>
      </c>
      <c r="R17" s="79">
        <f>P17-Q17</f>
        <v/>
      </c>
      <c r="T17" s="85" t="inlineStr">
        <is>
          <t>Plastics &amp; Rubber Products</t>
        </is>
      </c>
      <c r="U17" s="20" t="n">
        <v>12</v>
      </c>
    </row>
    <row r="18">
      <c r="B18" s="101" t="inlineStr">
        <is>
          <t>Update data in different ISM and Details</t>
        </is>
      </c>
      <c r="N18" s="103" t="inlineStr">
        <is>
          <t>Backlog Of Orders</t>
        </is>
      </c>
      <c r="O18" s="104" t="n"/>
      <c r="P18" s="123">
        <f>VLOOKUP($P$13,Details!$A:$L,MATCH(Note!N18,Table91213[#Headers],),)</f>
        <v/>
      </c>
      <c r="Q18" s="123">
        <f>VLOOKUP($Q$13,Details!$A:$L,MATCH(Note!N18,Table91213[#Headers],),)</f>
        <v/>
      </c>
      <c r="R18" s="79">
        <f>P18-Q18</f>
        <v/>
      </c>
      <c r="T18" s="85" t="inlineStr">
        <is>
          <t>Machinery</t>
        </is>
      </c>
      <c r="U18" s="20" t="n">
        <v>11</v>
      </c>
    </row>
    <row r="19">
      <c r="N19" s="103" t="inlineStr">
        <is>
          <t>Prices</t>
        </is>
      </c>
      <c r="O19" s="104" t="n"/>
      <c r="P19" s="123">
        <f>VLOOKUP($P$13,Details!$A:$L,MATCH(Note!N19,Table91213[#Headers],),)</f>
        <v/>
      </c>
      <c r="Q19" s="123">
        <f>VLOOKUP($Q$13,Details!$A:$L,MATCH(Note!N19,Table91213[#Headers],),)</f>
        <v/>
      </c>
      <c r="R19" s="79">
        <f>P19-Q19</f>
        <v/>
      </c>
      <c r="T19" s="85" t="inlineStr">
        <is>
          <t>Nonmetallic Mineral Products</t>
        </is>
      </c>
      <c r="U19" s="20" t="n">
        <v>10</v>
      </c>
    </row>
    <row r="20">
      <c r="B20" s="115" t="inlineStr">
        <is>
          <t>https://www.ismworld.org/</t>
        </is>
      </c>
      <c r="G20" s="101" t="n"/>
      <c r="N20" s="103" t="inlineStr">
        <is>
          <t>Production</t>
        </is>
      </c>
      <c r="O20" s="104" t="n"/>
      <c r="P20" s="123">
        <f>VLOOKUP($P$13,Details!$A:$L,MATCH(Note!N20,Table91213[#Headers],),)</f>
        <v/>
      </c>
      <c r="Q20" s="123">
        <f>VLOOKUP($Q$13,Details!$A:$L,MATCH(Note!N20,Table91213[#Headers],),)</f>
        <v/>
      </c>
      <c r="R20" s="79">
        <f>P20-Q20</f>
        <v/>
      </c>
      <c r="T20" s="85" t="inlineStr">
        <is>
          <t>Miscellaneous Manufacturing</t>
        </is>
      </c>
      <c r="U20" s="20" t="n">
        <v>9</v>
      </c>
    </row>
    <row r="21">
      <c r="B21" s="115" t="inlineStr">
        <is>
          <t>https://www.ismworld.org/supply-management-news-and-reports/reports/ism-report-on-business/pmi/july/</t>
        </is>
      </c>
      <c r="G21" s="101" t="n"/>
      <c r="N21" s="103" t="inlineStr">
        <is>
          <t>Customers Inventories</t>
        </is>
      </c>
      <c r="O21" s="104" t="n"/>
      <c r="P21" s="123">
        <f>VLOOKUP($P$13,Details!$A:$L,MATCH(Note!N21,Table91213[#Headers],),)</f>
        <v/>
      </c>
      <c r="Q21" s="123">
        <f>VLOOKUP($Q$13,Details!$A:$L,MATCH(Note!N21,Table91213[#Headers],),)</f>
        <v/>
      </c>
      <c r="R21" s="79">
        <f>P21-Q21</f>
        <v/>
      </c>
      <c r="T21" s="85" t="inlineStr">
        <is>
          <t>Chemical Products</t>
        </is>
      </c>
      <c r="U21" s="20" t="n">
        <v>8</v>
      </c>
    </row>
    <row r="22">
      <c r="B22" s="101" t="n"/>
      <c r="G22" s="101" t="n"/>
      <c r="N22" s="103" t="inlineStr">
        <is>
          <t>Inventories</t>
        </is>
      </c>
      <c r="O22" s="104" t="n"/>
      <c r="P22" s="123">
        <f>VLOOKUP($P$13,Details!$A:$L,MATCH(Note!N22,Table91213[#Headers],),)</f>
        <v/>
      </c>
      <c r="Q22" s="123">
        <f>VLOOKUP($Q$13,Details!$A:$L,MATCH(Note!N22,Table91213[#Headers],),)</f>
        <v/>
      </c>
      <c r="R22" s="79">
        <f>P22-Q22</f>
        <v/>
      </c>
      <c r="T22" s="85" t="inlineStr">
        <is>
          <t>Electrical Equipment, Appliances &amp; Components</t>
        </is>
      </c>
      <c r="U22" s="20" t="n">
        <v>7</v>
      </c>
    </row>
    <row r="23">
      <c r="B23" s="101" t="n"/>
      <c r="N23" s="103" t="inlineStr">
        <is>
          <t>Deliveries</t>
        </is>
      </c>
      <c r="O23" s="104" t="n"/>
      <c r="P23" s="123">
        <f>VLOOKUP($P$13,Details!$A:$L,MATCH(Note!N23,Table91213[#Headers],),)</f>
        <v/>
      </c>
      <c r="Q23" s="123">
        <f>VLOOKUP($Q$13,Details!$A:$L,MATCH(Note!N23,Table91213[#Headers],),)</f>
        <v/>
      </c>
      <c r="R23" s="79">
        <f>P23-Q23</f>
        <v/>
      </c>
      <c r="T23" s="85" t="inlineStr">
        <is>
          <t>Fabricated Metal Products</t>
        </is>
      </c>
      <c r="U23" s="20" t="n">
        <v>6</v>
      </c>
    </row>
    <row r="24">
      <c r="B24" s="101" t="n"/>
      <c r="N24" s="103" t="inlineStr">
        <is>
          <t>Employment</t>
        </is>
      </c>
      <c r="O24" s="104" t="n"/>
      <c r="P24" s="123">
        <f>VLOOKUP($P$13,Details!$A:$L,MATCH(Note!N24,Table91213[#Headers],),)</f>
        <v/>
      </c>
      <c r="Q24" s="123">
        <f>VLOOKUP($Q$13,Details!$A:$L,MATCH(Note!N24,Table91213[#Headers],),)</f>
        <v/>
      </c>
      <c r="R24" s="79">
        <f>P24-Q24</f>
        <v/>
      </c>
      <c r="T24" s="85" t="inlineStr">
        <is>
          <t>Computer &amp; Electronic Products</t>
        </is>
      </c>
      <c r="U24" s="20" t="n">
        <v>5</v>
      </c>
    </row>
    <row r="25" ht="16" customHeight="1" s="92" thickBot="1">
      <c r="N25" s="105" t="inlineStr">
        <is>
          <t>Exports</t>
        </is>
      </c>
      <c r="O25" s="106" t="n"/>
      <c r="P25" s="80">
        <f>VLOOKUP($P$13,Details!$A:$L,MATCH(Note!N25,Table91213[#Headers],),)</f>
        <v/>
      </c>
      <c r="Q25" s="80">
        <f>VLOOKUP($Q$13,Details!$A:$L,MATCH(Note!N25,Table91213[#Headers],),)</f>
        <v/>
      </c>
      <c r="R25" s="81">
        <f>P25-Q25</f>
        <v/>
      </c>
      <c r="T25" s="85" t="inlineStr">
        <is>
          <t>Food, Beverage &amp; Tobacco Products</t>
        </is>
      </c>
      <c r="U25" s="20" t="n">
        <v>4</v>
      </c>
    </row>
    <row r="26">
      <c r="T26" s="85" t="inlineStr">
        <is>
          <t>Transportation Equipment</t>
        </is>
      </c>
      <c r="U26" s="20" t="n">
        <v>3</v>
      </c>
    </row>
    <row r="27">
      <c r="T27" s="85" t="inlineStr">
        <is>
          <t>Primary Metals</t>
        </is>
      </c>
      <c r="U27" s="20" t="n">
        <v>2</v>
      </c>
    </row>
    <row r="28">
      <c r="T28" s="85" t="inlineStr">
        <is>
          <t>Petroleum &amp; Coal Products</t>
        </is>
      </c>
      <c r="U28" s="20" t="n">
        <v>1</v>
      </c>
    </row>
    <row r="29">
      <c r="T29" s="85" t="inlineStr">
        <is>
          <t>Paper Products</t>
        </is>
      </c>
      <c r="U29" s="20" t="n">
        <v>-1</v>
      </c>
    </row>
    <row r="30">
      <c r="T30" s="85" t="inlineStr">
        <is>
          <t>Printing &amp; Related Support Activities</t>
        </is>
      </c>
      <c r="U30" s="20" t="n">
        <v>-2</v>
      </c>
    </row>
    <row r="31" ht="30" customHeight="1" s="92">
      <c r="T31" s="85" t="inlineStr">
        <is>
          <t>Wood Products</t>
        </is>
      </c>
      <c r="U31" s="20" t="n">
        <v>-3</v>
      </c>
    </row>
    <row r="34">
      <c r="B34" s="102" t="n"/>
    </row>
    <row r="35">
      <c r="B35" s="107" t="n"/>
    </row>
    <row r="36">
      <c r="B36" s="100"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83">
      <formula>0</formula>
    </cfRule>
    <cfRule type="cellIs" priority="7" operator="greaterThan" dxfId="82">
      <formula>0</formula>
    </cfRule>
  </conditionalFormatting>
  <conditionalFormatting sqref="U14:U31">
    <cfRule type="cellIs" priority="1" operator="equal" dxfId="38">
      <formula>0</formula>
    </cfRule>
    <cfRule type="cellIs" priority="2" operator="lessThan" dxfId="39">
      <formula>0</formula>
    </cfRule>
    <cfRule type="cellIs" priority="3" operator="greaterThan" dxfId="38">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37"/>
  <sheetViews>
    <sheetView zoomScale="170" zoomScaleNormal="170" workbookViewId="0">
      <pane ySplit="1" topLeftCell="A3"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7"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7"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7"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7"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7"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7"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7"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7"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7"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7"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7"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7"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7"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7"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7"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7"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7"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7"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7"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7"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7"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7"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7"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7"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7"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7"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7"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7"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7"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7"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7"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7"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7"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7"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7"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7"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7"/>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7"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7"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7"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7"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7"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7"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7"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7"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7"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7"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7"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7"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7"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7"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7"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7"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7"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7"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7"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7"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7"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7"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7"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7"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7"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7"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7"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7"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7"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7"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7"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7"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7"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7"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7"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7"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37"/>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2"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7"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7"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7"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7"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7"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7"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7"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7"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7"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7"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7"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7"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7"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7"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7"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7"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7"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7"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7"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7"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7"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7"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7"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7"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7"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7"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7"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7"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7"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7"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7"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7"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7"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7"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7"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7"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Q894"/>
  <sheetViews>
    <sheetView zoomScale="150" zoomScaleNormal="150" workbookViewId="0">
      <pane ySplit="1" topLeftCell="A848" activePane="bottomLeft" state="frozen"/>
      <selection activeCell="R895" sqref="R895"/>
      <selection pane="bottomLeft" activeCell="S893" sqref="S893"/>
    </sheetView>
  </sheetViews>
  <sheetFormatPr baseColWidth="10" defaultRowHeight="15"/>
  <cols>
    <col width="20.6640625" customWidth="1" style="92"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row>
    <row r="2">
      <c r="A2" s="127" t="n">
        <v>17168</v>
      </c>
      <c r="N2" t="n">
        <v>2034.45</v>
      </c>
    </row>
    <row r="3">
      <c r="A3" s="127" t="n">
        <v>17258</v>
      </c>
      <c r="N3" t="n">
        <v>2029.024</v>
      </c>
      <c r="O3" t="n">
        <v>-0.002667059893337343</v>
      </c>
      <c r="Q3" t="n">
        <v>-0.01062563615731604</v>
      </c>
    </row>
    <row r="4">
      <c r="A4" s="127" t="n">
        <v>17349</v>
      </c>
      <c r="N4" t="n">
        <v>2024.834</v>
      </c>
      <c r="O4" t="n">
        <v>-0.002065032251959478</v>
      </c>
      <c r="Q4" t="n">
        <v>-0.00823457806459249</v>
      </c>
    </row>
    <row r="5">
      <c r="A5" s="127" t="n">
        <v>17441</v>
      </c>
      <c r="N5" t="n">
        <v>2056.508</v>
      </c>
      <c r="O5" t="n">
        <v>0.01564276380187203</v>
      </c>
      <c r="Q5" t="n">
        <v>0.06405460233045623</v>
      </c>
    </row>
    <row r="6">
      <c r="A6" s="127" t="n">
        <v>17533</v>
      </c>
      <c r="B6" t="n">
        <v>53.3</v>
      </c>
      <c r="E6" t="n">
        <v>72.2</v>
      </c>
      <c r="F6" t="n">
        <v>59.1</v>
      </c>
      <c r="H6" t="n">
        <v>45.3</v>
      </c>
      <c r="I6" t="n">
        <v>36.3</v>
      </c>
      <c r="J6" t="n">
        <v>54.8</v>
      </c>
      <c r="L6" t="n">
        <v>51.7</v>
      </c>
      <c r="N6" t="n">
        <v>2087.442</v>
      </c>
      <c r="O6" t="n">
        <v>0.01504200324044458</v>
      </c>
      <c r="P6" t="n">
        <v>0.02604733466047333</v>
      </c>
      <c r="Q6" t="n">
        <v>0.06153924905173613</v>
      </c>
    </row>
    <row r="7">
      <c r="A7" s="127" t="n">
        <v>17564</v>
      </c>
      <c r="B7" t="n">
        <v>51.1</v>
      </c>
      <c r="E7" t="n">
        <v>62.7</v>
      </c>
      <c r="F7" t="n">
        <v>55.2</v>
      </c>
      <c r="H7" t="n">
        <v>43.9</v>
      </c>
      <c r="I7" t="n">
        <v>37.1</v>
      </c>
      <c r="J7" t="n">
        <v>55.8</v>
      </c>
      <c r="L7" t="n">
        <v>50.2</v>
      </c>
      <c r="O7" t="n">
        <v>0.01504200324044458</v>
      </c>
      <c r="P7" t="n">
        <v>0.02604733466047333</v>
      </c>
      <c r="Q7" t="n">
        <v>0.06153924905173613</v>
      </c>
    </row>
    <row r="8">
      <c r="A8" s="127" t="n">
        <v>17593</v>
      </c>
      <c r="B8" t="n">
        <v>43.9</v>
      </c>
      <c r="E8" t="n">
        <v>69.3</v>
      </c>
      <c r="F8" t="n">
        <v>47.8</v>
      </c>
      <c r="H8" t="n">
        <v>44.5</v>
      </c>
      <c r="I8" t="n">
        <v>32.7</v>
      </c>
      <c r="J8" t="n">
        <v>44</v>
      </c>
      <c r="L8" t="n">
        <v>43.3</v>
      </c>
      <c r="O8" t="n">
        <v>0.01504200324044458</v>
      </c>
      <c r="P8" t="n">
        <v>0.02604733466047333</v>
      </c>
      <c r="Q8" t="n">
        <v>0.06153924905173613</v>
      </c>
    </row>
    <row r="9">
      <c r="A9" s="127" t="n">
        <v>17624</v>
      </c>
      <c r="B9" t="n">
        <v>44.5</v>
      </c>
      <c r="E9" t="n">
        <v>75.8</v>
      </c>
      <c r="F9" t="n">
        <v>49.5</v>
      </c>
      <c r="H9" t="n">
        <v>46.1</v>
      </c>
      <c r="I9" t="n">
        <v>41.6</v>
      </c>
      <c r="J9" t="n">
        <v>43.9</v>
      </c>
      <c r="L9" t="n">
        <v>45.4</v>
      </c>
      <c r="N9" t="n">
        <v>2121.899</v>
      </c>
      <c r="O9" t="n">
        <v>0.01650680593760204</v>
      </c>
      <c r="P9" t="n">
        <v>0.04577323875912755</v>
      </c>
      <c r="Q9" t="n">
        <v>0.06768013659057992</v>
      </c>
    </row>
    <row r="10">
      <c r="A10" s="127" t="n">
        <v>17654</v>
      </c>
      <c r="B10" t="n">
        <v>51.2</v>
      </c>
      <c r="E10" t="n">
        <v>70.8</v>
      </c>
      <c r="F10" t="n">
        <v>52.1</v>
      </c>
      <c r="H10" t="n">
        <v>47</v>
      </c>
      <c r="I10" t="n">
        <v>40.4</v>
      </c>
      <c r="J10" t="n">
        <v>51.8</v>
      </c>
      <c r="L10" t="n">
        <v>49.5</v>
      </c>
      <c r="O10" t="n">
        <v>0.01650680593760204</v>
      </c>
      <c r="P10" t="n">
        <v>0.04577323875912755</v>
      </c>
      <c r="Q10" t="n">
        <v>0.06768013659057992</v>
      </c>
    </row>
    <row r="11">
      <c r="A11" s="127" t="n">
        <v>17685</v>
      </c>
      <c r="B11" t="n">
        <v>58.1</v>
      </c>
      <c r="E11" t="n">
        <v>78.5</v>
      </c>
      <c r="F11" t="n">
        <v>56.8</v>
      </c>
      <c r="H11" t="n">
        <v>54.7</v>
      </c>
      <c r="I11" t="n">
        <v>38.4</v>
      </c>
      <c r="J11" t="n">
        <v>50.8</v>
      </c>
      <c r="L11" t="n">
        <v>53</v>
      </c>
      <c r="O11" t="n">
        <v>0.01650680593760204</v>
      </c>
      <c r="P11" t="n">
        <v>0.04577323875912755</v>
      </c>
      <c r="Q11" t="n">
        <v>0.06768013659057992</v>
      </c>
    </row>
    <row r="12">
      <c r="A12" s="127" t="n">
        <v>17715</v>
      </c>
      <c r="B12" t="n">
        <v>50.4</v>
      </c>
      <c r="E12" t="n">
        <v>77.3</v>
      </c>
      <c r="F12" t="n">
        <v>51.4</v>
      </c>
      <c r="H12" t="n">
        <v>51.1</v>
      </c>
      <c r="I12" t="n">
        <v>36.8</v>
      </c>
      <c r="J12" t="n">
        <v>49.1</v>
      </c>
      <c r="L12" t="n">
        <v>48.4</v>
      </c>
      <c r="N12" t="n">
        <v>2134.056</v>
      </c>
      <c r="O12" t="n">
        <v>0.0057293019130506</v>
      </c>
      <c r="P12" t="n">
        <v>0.05394121197095662</v>
      </c>
      <c r="Q12" t="n">
        <v>0.02311491038720082</v>
      </c>
    </row>
    <row r="13">
      <c r="A13" s="127" t="n">
        <v>17746</v>
      </c>
      <c r="B13" t="n">
        <v>46</v>
      </c>
      <c r="E13" t="n">
        <v>77</v>
      </c>
      <c r="F13" t="n">
        <v>51</v>
      </c>
      <c r="H13" t="n">
        <v>46.6</v>
      </c>
      <c r="I13" t="n">
        <v>31.2</v>
      </c>
      <c r="J13" t="n">
        <v>46.1</v>
      </c>
      <c r="L13" t="n">
        <v>45.1</v>
      </c>
      <c r="O13" t="n">
        <v>0.0057293019130506</v>
      </c>
      <c r="P13" t="n">
        <v>0.05394121197095662</v>
      </c>
      <c r="Q13" t="n">
        <v>0.02311491038720082</v>
      </c>
    </row>
    <row r="14">
      <c r="A14" s="127" t="n">
        <v>17777</v>
      </c>
      <c r="B14" t="n">
        <v>40.6</v>
      </c>
      <c r="E14" t="n">
        <v>66</v>
      </c>
      <c r="F14" t="n">
        <v>47.9</v>
      </c>
      <c r="H14" t="n">
        <v>45.2</v>
      </c>
      <c r="I14" t="n">
        <v>28.3</v>
      </c>
      <c r="J14" t="n">
        <v>46.1</v>
      </c>
      <c r="L14" t="n">
        <v>42.1</v>
      </c>
      <c r="O14" t="n">
        <v>0.0057293019130506</v>
      </c>
      <c r="P14" t="n">
        <v>0.05394121197095662</v>
      </c>
      <c r="Q14" t="n">
        <v>0.02311491038720082</v>
      </c>
    </row>
    <row r="15">
      <c r="A15" s="127" t="n">
        <v>17807</v>
      </c>
      <c r="B15" t="n">
        <v>52.1</v>
      </c>
      <c r="E15" t="n">
        <v>56.6</v>
      </c>
      <c r="F15" t="n">
        <v>52.7</v>
      </c>
      <c r="H15" t="n">
        <v>45.4</v>
      </c>
      <c r="I15" t="n">
        <v>28.7</v>
      </c>
      <c r="J15" t="n">
        <v>47.5</v>
      </c>
      <c r="L15" t="n">
        <v>47.2</v>
      </c>
      <c r="N15" t="n">
        <v>2136.44</v>
      </c>
      <c r="O15" t="n">
        <v>0.001117121575066453</v>
      </c>
      <c r="P15" t="n">
        <v>0.03886782837703537</v>
      </c>
      <c r="Q15" t="n">
        <v>0.004475979641999084</v>
      </c>
    </row>
    <row r="16">
      <c r="A16" s="127" t="n">
        <v>17838</v>
      </c>
      <c r="B16" t="n">
        <v>43.2</v>
      </c>
      <c r="E16" t="n">
        <v>51</v>
      </c>
      <c r="F16" t="n">
        <v>48.9</v>
      </c>
      <c r="H16" t="n">
        <v>42.6</v>
      </c>
      <c r="I16" t="n">
        <v>28</v>
      </c>
      <c r="J16" t="n">
        <v>44</v>
      </c>
      <c r="L16" t="n">
        <v>42.4</v>
      </c>
      <c r="O16" t="n">
        <v>0.001117121575066453</v>
      </c>
      <c r="P16" t="n">
        <v>0.03886782837703537</v>
      </c>
      <c r="Q16" t="n">
        <v>0.004475979641999084</v>
      </c>
    </row>
    <row r="17">
      <c r="A17" s="127" t="n">
        <v>17868</v>
      </c>
      <c r="B17" t="n">
        <v>34.5</v>
      </c>
      <c r="E17" t="n">
        <v>47.5</v>
      </c>
      <c r="F17" t="n">
        <v>42.1</v>
      </c>
      <c r="H17" t="n">
        <v>37</v>
      </c>
      <c r="I17" t="n">
        <v>17.7</v>
      </c>
      <c r="J17" t="n">
        <v>39</v>
      </c>
      <c r="L17" t="n">
        <v>35</v>
      </c>
      <c r="O17" t="n">
        <v>0.001117121575066453</v>
      </c>
      <c r="P17" t="n">
        <v>0.03886782837703537</v>
      </c>
      <c r="Q17" t="n">
        <v>0.004475979641999084</v>
      </c>
    </row>
    <row r="18">
      <c r="A18" s="127" t="n">
        <v>17899</v>
      </c>
      <c r="B18" t="n">
        <v>31.4</v>
      </c>
      <c r="E18" t="n">
        <v>39.6</v>
      </c>
      <c r="F18" t="n">
        <v>42</v>
      </c>
      <c r="H18" t="n">
        <v>36.6</v>
      </c>
      <c r="I18" t="n">
        <v>16.6</v>
      </c>
      <c r="J18" t="n">
        <v>34.1</v>
      </c>
      <c r="L18" t="n">
        <v>32.9</v>
      </c>
      <c r="N18" t="n">
        <v>2107.001</v>
      </c>
      <c r="O18" t="n">
        <v>-0.01377946490423314</v>
      </c>
      <c r="P18" t="n">
        <v>0.009369841174030318</v>
      </c>
      <c r="Q18" t="n">
        <v>-0.05398904707599994</v>
      </c>
    </row>
    <row r="19">
      <c r="A19" s="127" t="n">
        <v>17930</v>
      </c>
      <c r="B19" t="n">
        <v>34.2</v>
      </c>
      <c r="E19" t="n">
        <v>31.3</v>
      </c>
      <c r="F19" t="n">
        <v>39.6</v>
      </c>
      <c r="H19" t="n">
        <v>34.9</v>
      </c>
      <c r="I19" t="n">
        <v>13.1</v>
      </c>
      <c r="J19" t="n">
        <v>28.3</v>
      </c>
      <c r="L19" t="n">
        <v>31.3</v>
      </c>
      <c r="O19" t="n">
        <v>-0.01377946490423314</v>
      </c>
      <c r="P19" t="n">
        <v>0.009369841174030318</v>
      </c>
      <c r="Q19" t="n">
        <v>-0.05398904707599994</v>
      </c>
    </row>
    <row r="20">
      <c r="A20" s="127" t="n">
        <v>17958</v>
      </c>
      <c r="B20" t="n">
        <v>42.1</v>
      </c>
      <c r="E20" t="n">
        <v>31.8</v>
      </c>
      <c r="F20" t="n">
        <v>41.9</v>
      </c>
      <c r="H20" t="n">
        <v>33.3</v>
      </c>
      <c r="I20" t="n">
        <v>12.4</v>
      </c>
      <c r="J20" t="n">
        <v>31.1</v>
      </c>
      <c r="L20" t="n">
        <v>34.5</v>
      </c>
      <c r="O20" t="n">
        <v>-0.01377946490423314</v>
      </c>
      <c r="P20" t="n">
        <v>0.009369841174030318</v>
      </c>
      <c r="Q20" t="n">
        <v>-0.05398904707599994</v>
      </c>
    </row>
    <row r="21">
      <c r="A21" s="127" t="n">
        <v>17989</v>
      </c>
      <c r="B21" t="n">
        <v>42.3</v>
      </c>
      <c r="E21" t="n">
        <v>13.8</v>
      </c>
      <c r="F21" t="n">
        <v>44.1</v>
      </c>
      <c r="H21" t="n">
        <v>27.9</v>
      </c>
      <c r="I21" t="n">
        <v>16.2</v>
      </c>
      <c r="J21" t="n">
        <v>31.6</v>
      </c>
      <c r="L21" t="n">
        <v>35.5</v>
      </c>
      <c r="N21" t="n">
        <v>2099.814</v>
      </c>
      <c r="O21" t="n">
        <v>-0.003411009297100643</v>
      </c>
      <c r="P21" t="n">
        <v>-0.01040812969891594</v>
      </c>
      <c r="Q21" t="n">
        <v>-0.01357438589464066</v>
      </c>
    </row>
    <row r="22">
      <c r="A22" s="127" t="n">
        <v>18019</v>
      </c>
      <c r="B22" t="n">
        <v>41.1</v>
      </c>
      <c r="E22" t="n">
        <v>20.1</v>
      </c>
      <c r="F22" t="n">
        <v>38.2</v>
      </c>
      <c r="H22" t="n">
        <v>25.5</v>
      </c>
      <c r="I22" t="n">
        <v>15.5</v>
      </c>
      <c r="J22" t="n">
        <v>29</v>
      </c>
      <c r="L22" t="n">
        <v>32.6</v>
      </c>
      <c r="O22" t="n">
        <v>-0.003411009297100643</v>
      </c>
      <c r="P22" t="n">
        <v>-0.01040812969891594</v>
      </c>
      <c r="Q22" t="n">
        <v>-0.01357438589464066</v>
      </c>
    </row>
    <row r="23">
      <c r="A23" s="127" t="n">
        <v>18050</v>
      </c>
      <c r="B23" t="n">
        <v>39.8</v>
      </c>
      <c r="E23" t="n">
        <v>10.6</v>
      </c>
      <c r="F23" t="n">
        <v>38.4</v>
      </c>
      <c r="H23" t="n">
        <v>24.1</v>
      </c>
      <c r="I23" t="n">
        <v>15</v>
      </c>
      <c r="J23" t="n">
        <v>27.2</v>
      </c>
      <c r="L23" t="n">
        <v>31.6</v>
      </c>
      <c r="O23" t="n">
        <v>-0.003411009297100643</v>
      </c>
      <c r="P23" t="n">
        <v>-0.01040812969891594</v>
      </c>
      <c r="Q23" t="n">
        <v>-0.01357438589464066</v>
      </c>
    </row>
    <row r="24">
      <c r="A24" s="127" t="n">
        <v>18080</v>
      </c>
      <c r="B24" t="n">
        <v>49.1</v>
      </c>
      <c r="E24" t="n">
        <v>28.8</v>
      </c>
      <c r="F24" t="n">
        <v>47</v>
      </c>
      <c r="H24" t="n">
        <v>21.5</v>
      </c>
      <c r="I24" t="n">
        <v>22.4</v>
      </c>
      <c r="J24" t="n">
        <v>34.8</v>
      </c>
      <c r="L24" t="n">
        <v>39</v>
      </c>
      <c r="N24" t="n">
        <v>2121.493</v>
      </c>
      <c r="O24" t="n">
        <v>0.010324247766707</v>
      </c>
      <c r="P24" t="n">
        <v>-0.005886912058540217</v>
      </c>
      <c r="Q24" t="n">
        <v>0.04194094483004052</v>
      </c>
    </row>
    <row r="25">
      <c r="A25" s="127" t="n">
        <v>18111</v>
      </c>
      <c r="B25" t="n">
        <v>55.7</v>
      </c>
      <c r="E25" t="n">
        <v>42.7</v>
      </c>
      <c r="F25" t="n">
        <v>58.5</v>
      </c>
      <c r="H25" t="n">
        <v>26.8</v>
      </c>
      <c r="I25" t="n">
        <v>33</v>
      </c>
      <c r="J25" t="n">
        <v>40</v>
      </c>
      <c r="L25" t="n">
        <v>47</v>
      </c>
      <c r="O25" t="n">
        <v>0.010324247766707</v>
      </c>
      <c r="P25" t="n">
        <v>-0.005886912058540217</v>
      </c>
      <c r="Q25" t="n">
        <v>0.04194094483004052</v>
      </c>
    </row>
    <row r="26">
      <c r="A26" s="127" t="n">
        <v>18142</v>
      </c>
      <c r="B26" t="n">
        <v>58</v>
      </c>
      <c r="E26" t="n">
        <v>47.5</v>
      </c>
      <c r="F26" t="n">
        <v>60.3</v>
      </c>
      <c r="H26" t="n">
        <v>35.8</v>
      </c>
      <c r="I26" t="n">
        <v>39.9</v>
      </c>
      <c r="J26" t="n">
        <v>51.4</v>
      </c>
      <c r="L26" t="n">
        <v>52.3</v>
      </c>
      <c r="O26" t="n">
        <v>0.010324247766707</v>
      </c>
      <c r="P26" t="n">
        <v>-0.005886912058540217</v>
      </c>
      <c r="Q26" t="n">
        <v>0.04194094483004052</v>
      </c>
    </row>
    <row r="27">
      <c r="A27" s="127" t="n">
        <v>18172</v>
      </c>
      <c r="B27" t="n">
        <v>58.9</v>
      </c>
      <c r="E27" t="n">
        <v>42.1</v>
      </c>
      <c r="F27" t="n">
        <v>54.5</v>
      </c>
      <c r="H27" t="n">
        <v>40.6</v>
      </c>
      <c r="I27" t="n">
        <v>46.1</v>
      </c>
      <c r="J27" t="n">
        <v>43.7</v>
      </c>
      <c r="L27" t="n">
        <v>51</v>
      </c>
      <c r="N27" t="n">
        <v>2103.688</v>
      </c>
      <c r="O27" t="n">
        <v>-0.008392674404299159</v>
      </c>
      <c r="P27" t="n">
        <v>-0.01533017543202709</v>
      </c>
      <c r="Q27" t="n">
        <v>-0.03315043537256779</v>
      </c>
    </row>
    <row r="28">
      <c r="A28" s="127" t="n">
        <v>18203</v>
      </c>
      <c r="B28" t="n">
        <v>58.7</v>
      </c>
      <c r="E28" t="n">
        <v>51.1</v>
      </c>
      <c r="F28" t="n">
        <v>55.7</v>
      </c>
      <c r="H28" t="n">
        <v>31.3</v>
      </c>
      <c r="I28" t="n">
        <v>51.5</v>
      </c>
      <c r="J28" t="n">
        <v>42.9</v>
      </c>
      <c r="L28" t="n">
        <v>51</v>
      </c>
      <c r="O28" t="n">
        <v>-0.008392674404299159</v>
      </c>
      <c r="P28" t="n">
        <v>-0.01533017543202709</v>
      </c>
      <c r="Q28" t="n">
        <v>-0.03315043537256779</v>
      </c>
    </row>
    <row r="29">
      <c r="A29" s="127" t="n">
        <v>18233</v>
      </c>
      <c r="B29" t="n">
        <v>53.1</v>
      </c>
      <c r="E29" t="n">
        <v>49.9</v>
      </c>
      <c r="F29" t="n">
        <v>63.3</v>
      </c>
      <c r="H29" t="n">
        <v>41.7</v>
      </c>
      <c r="I29" t="n">
        <v>52.2</v>
      </c>
      <c r="J29" t="n">
        <v>52.6</v>
      </c>
      <c r="L29" t="n">
        <v>57.3</v>
      </c>
      <c r="O29" t="n">
        <v>-0.008392674404299159</v>
      </c>
      <c r="P29" t="n">
        <v>-0.01533017543202709</v>
      </c>
      <c r="Q29" t="n">
        <v>-0.03315043537256779</v>
      </c>
    </row>
    <row r="30">
      <c r="A30" s="127" t="n">
        <v>18264</v>
      </c>
      <c r="B30" t="n">
        <v>62.3</v>
      </c>
      <c r="E30" t="n">
        <v>62.4</v>
      </c>
      <c r="F30" t="n">
        <v>64.3</v>
      </c>
      <c r="H30" t="n">
        <v>43.6</v>
      </c>
      <c r="I30" t="n">
        <v>56.3</v>
      </c>
      <c r="J30" t="n">
        <v>57.7</v>
      </c>
      <c r="L30" t="n">
        <v>59.1</v>
      </c>
      <c r="N30" t="n">
        <v>2186.365</v>
      </c>
      <c r="O30" t="n">
        <v>0.03930097999323078</v>
      </c>
      <c r="P30" t="n">
        <v>0.03766680699249766</v>
      </c>
      <c r="Q30" t="n">
        <v>0.1667165198223277</v>
      </c>
    </row>
    <row r="31">
      <c r="A31" s="127" t="n">
        <v>18295</v>
      </c>
      <c r="B31" t="n">
        <v>62.5</v>
      </c>
      <c r="E31" t="n">
        <v>70.90000000000001</v>
      </c>
      <c r="F31" t="n">
        <v>66.7</v>
      </c>
      <c r="H31" t="n">
        <v>46.4</v>
      </c>
      <c r="I31" t="n">
        <v>68</v>
      </c>
      <c r="J31" t="n">
        <v>51.1</v>
      </c>
      <c r="L31" t="n">
        <v>60.5</v>
      </c>
      <c r="O31" t="n">
        <v>0.03930097999323078</v>
      </c>
      <c r="P31" t="n">
        <v>0.03766680699249766</v>
      </c>
      <c r="Q31" t="n">
        <v>0.1667165198223277</v>
      </c>
    </row>
    <row r="32">
      <c r="A32" s="127" t="n">
        <v>18323</v>
      </c>
      <c r="B32" t="n">
        <v>61.8</v>
      </c>
      <c r="E32" t="n">
        <v>77</v>
      </c>
      <c r="F32" t="n">
        <v>65.8</v>
      </c>
      <c r="H32" t="n">
        <v>48.8</v>
      </c>
      <c r="I32" t="n">
        <v>72</v>
      </c>
      <c r="J32" t="n">
        <v>56.9</v>
      </c>
      <c r="L32" t="n">
        <v>62.1</v>
      </c>
      <c r="O32" t="n">
        <v>0.03930097999323078</v>
      </c>
      <c r="P32" t="n">
        <v>0.03766680699249766</v>
      </c>
      <c r="Q32" t="n">
        <v>0.1667165198223277</v>
      </c>
    </row>
    <row r="33">
      <c r="A33" s="127" t="n">
        <v>18354</v>
      </c>
      <c r="B33" t="n">
        <v>71</v>
      </c>
      <c r="E33" t="n">
        <v>80.2</v>
      </c>
      <c r="F33" t="n">
        <v>74.8</v>
      </c>
      <c r="H33" t="n">
        <v>50.6</v>
      </c>
      <c r="I33" t="n">
        <v>68.8</v>
      </c>
      <c r="J33" t="n">
        <v>63.4</v>
      </c>
      <c r="L33" t="n">
        <v>68.09999999999999</v>
      </c>
      <c r="N33" t="n">
        <v>2253.045</v>
      </c>
      <c r="O33" t="n">
        <v>0.03049810987643888</v>
      </c>
      <c r="P33" t="n">
        <v>0.0729736062336951</v>
      </c>
      <c r="Q33" t="n">
        <v>0.1276875822943975</v>
      </c>
    </row>
    <row r="34">
      <c r="A34" s="127"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7"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7"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row>
    <row r="37">
      <c r="A37" s="127" t="n">
        <v>18476</v>
      </c>
      <c r="B37" t="n">
        <v>77.09999999999999</v>
      </c>
      <c r="E37" t="n">
        <v>84.8</v>
      </c>
      <c r="F37" t="n">
        <v>78.7</v>
      </c>
      <c r="H37" t="n">
        <v>62.3</v>
      </c>
      <c r="I37" t="n">
        <v>81.7</v>
      </c>
      <c r="J37" t="n">
        <v>72.3</v>
      </c>
      <c r="L37" t="n">
        <v>75.8</v>
      </c>
      <c r="O37" t="n">
        <v>0.03864414603347914</v>
      </c>
      <c r="P37" t="n">
        <v>0.1030495976182812</v>
      </c>
      <c r="Q37" t="n">
        <v>0.1637698744608329</v>
      </c>
    </row>
    <row r="38">
      <c r="A38" s="127"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7" t="n">
        <v>18537</v>
      </c>
      <c r="B39" t="n">
        <v>49</v>
      </c>
      <c r="E39" t="n">
        <v>84.8</v>
      </c>
      <c r="F39" t="n">
        <v>62.9</v>
      </c>
      <c r="H39" t="n">
        <v>50.6</v>
      </c>
      <c r="I39" t="n">
        <v>70.3</v>
      </c>
      <c r="J39" t="n">
        <v>65.59999999999999</v>
      </c>
      <c r="L39" t="n">
        <v>59.2</v>
      </c>
      <c r="N39" t="n">
        <v>2384.92</v>
      </c>
      <c r="O39" t="n">
        <v>0.01914780147275002</v>
      </c>
      <c r="P39" t="n">
        <v>0.1336852232840611</v>
      </c>
      <c r="Q39" t="n">
        <v>0.07881925139170076</v>
      </c>
    </row>
    <row r="40">
      <c r="A40" s="127"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7"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7"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row>
    <row r="43">
      <c r="A43" s="127" t="n">
        <v>18660</v>
      </c>
      <c r="B43" t="n">
        <v>70</v>
      </c>
      <c r="E43" t="n">
        <v>86.5</v>
      </c>
      <c r="F43" t="n">
        <v>61.4</v>
      </c>
      <c r="H43" t="n">
        <v>42.1</v>
      </c>
      <c r="I43" t="n">
        <v>93.3</v>
      </c>
      <c r="J43" t="n">
        <v>73.7</v>
      </c>
      <c r="L43" t="n">
        <v>69.3</v>
      </c>
      <c r="O43" t="n">
        <v>0.01358158764235281</v>
      </c>
      <c r="P43" t="n">
        <v>0.1056301212286148</v>
      </c>
      <c r="Q43" t="n">
        <v>0.05544316274475469</v>
      </c>
    </row>
    <row r="44">
      <c r="A44" s="127"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7" t="n">
        <v>18719</v>
      </c>
      <c r="B45" t="n">
        <v>42.3</v>
      </c>
      <c r="E45" t="n">
        <v>68.5</v>
      </c>
      <c r="F45" t="n">
        <v>53.5</v>
      </c>
      <c r="H45" t="n">
        <v>51.8</v>
      </c>
      <c r="I45" t="n">
        <v>65.7</v>
      </c>
      <c r="J45" t="n">
        <v>61.9</v>
      </c>
      <c r="L45" t="n">
        <v>53.5</v>
      </c>
      <c r="N45" t="n">
        <v>2459.196</v>
      </c>
      <c r="O45" t="n">
        <v>0.01732710437341317</v>
      </c>
      <c r="P45" t="n">
        <v>0.09149883823891659</v>
      </c>
      <c r="Q45" t="n">
        <v>0.07113068727204253</v>
      </c>
    </row>
    <row r="46">
      <c r="A46" s="127" t="n">
        <v>18749</v>
      </c>
      <c r="B46" t="n">
        <v>45.2</v>
      </c>
      <c r="E46" t="n">
        <v>63.6</v>
      </c>
      <c r="F46" t="n">
        <v>54.2</v>
      </c>
      <c r="H46" t="n">
        <v>51.2</v>
      </c>
      <c r="I46" t="n">
        <v>45</v>
      </c>
      <c r="J46" t="n">
        <v>58.8</v>
      </c>
      <c r="L46" t="n">
        <v>50.7</v>
      </c>
      <c r="O46" t="n">
        <v>0.01732710437341317</v>
      </c>
      <c r="P46" t="n">
        <v>0.09149883823891659</v>
      </c>
      <c r="Q46" t="n">
        <v>0.07113068727204253</v>
      </c>
    </row>
    <row r="47">
      <c r="A47" s="127" t="n">
        <v>18780</v>
      </c>
      <c r="B47" t="n">
        <v>39.1</v>
      </c>
      <c r="E47" t="n">
        <v>52.1</v>
      </c>
      <c r="F47" t="n">
        <v>48.6</v>
      </c>
      <c r="H47" t="n">
        <v>48.4</v>
      </c>
      <c r="I47" t="n">
        <v>36.7</v>
      </c>
      <c r="J47" t="n">
        <v>56.4</v>
      </c>
      <c r="L47" t="n">
        <v>45.5</v>
      </c>
      <c r="O47" t="n">
        <v>0.01732710437341317</v>
      </c>
      <c r="P47" t="n">
        <v>0.09149883823891659</v>
      </c>
      <c r="Q47" t="n">
        <v>0.07113068727204253</v>
      </c>
    </row>
    <row r="48">
      <c r="A48" s="127" t="n">
        <v>18810</v>
      </c>
      <c r="B48" t="n">
        <v>38.2</v>
      </c>
      <c r="E48" t="n">
        <v>46.4</v>
      </c>
      <c r="F48" t="n">
        <v>41.6</v>
      </c>
      <c r="H48" t="n">
        <v>47.8</v>
      </c>
      <c r="I48" t="n">
        <v>32.2</v>
      </c>
      <c r="J48" t="n">
        <v>53.2</v>
      </c>
      <c r="L48" t="n">
        <v>42.1</v>
      </c>
      <c r="N48" t="n">
        <v>2509.88</v>
      </c>
      <c r="O48" t="n">
        <v>0.02060998797981137</v>
      </c>
      <c r="P48" t="n">
        <v>0.07254695501753763</v>
      </c>
      <c r="Q48" t="n">
        <v>0.08502378012798339</v>
      </c>
    </row>
    <row r="49">
      <c r="A49" s="127" t="n">
        <v>18841</v>
      </c>
      <c r="B49" t="n">
        <v>38.5</v>
      </c>
      <c r="E49" t="n">
        <v>43.2</v>
      </c>
      <c r="F49" t="n">
        <v>48.4</v>
      </c>
      <c r="H49" t="n">
        <v>46.7</v>
      </c>
      <c r="I49" t="n">
        <v>32</v>
      </c>
      <c r="J49" t="n">
        <v>51.7</v>
      </c>
      <c r="L49" t="n">
        <v>43.6</v>
      </c>
      <c r="O49" t="n">
        <v>0.02060998797981137</v>
      </c>
      <c r="P49" t="n">
        <v>0.07254695501753763</v>
      </c>
      <c r="Q49" t="n">
        <v>0.08502378012798339</v>
      </c>
    </row>
    <row r="50">
      <c r="A50" s="127" t="n">
        <v>18872</v>
      </c>
      <c r="B50" t="n">
        <v>48.2</v>
      </c>
      <c r="E50" t="n">
        <v>45.7</v>
      </c>
      <c r="F50" t="n">
        <v>50.2</v>
      </c>
      <c r="H50" t="n">
        <v>43.8</v>
      </c>
      <c r="I50" t="n">
        <v>46.4</v>
      </c>
      <c r="J50" t="n">
        <v>48.6</v>
      </c>
      <c r="L50" t="n">
        <v>48.1</v>
      </c>
      <c r="O50" t="n">
        <v>0.02060998797981137</v>
      </c>
      <c r="P50" t="n">
        <v>0.07254695501753763</v>
      </c>
      <c r="Q50" t="n">
        <v>0.08502378012798339</v>
      </c>
    </row>
    <row r="51">
      <c r="A51" s="127" t="n">
        <v>18902</v>
      </c>
      <c r="B51" t="n">
        <v>51.7</v>
      </c>
      <c r="E51" t="n">
        <v>54.4</v>
      </c>
      <c r="F51" t="n">
        <v>50.3</v>
      </c>
      <c r="H51" t="n">
        <v>42</v>
      </c>
      <c r="I51" t="n">
        <v>47.2</v>
      </c>
      <c r="J51" t="n">
        <v>51.1</v>
      </c>
      <c r="L51" t="n">
        <v>49.6</v>
      </c>
      <c r="N51" t="n">
        <v>2515.408</v>
      </c>
      <c r="O51" t="n">
        <v>0.002202495736847894</v>
      </c>
      <c r="P51" t="n">
        <v>0.05471378494876131</v>
      </c>
      <c r="Q51" t="n">
        <v>0.008839131632865316</v>
      </c>
    </row>
    <row r="52">
      <c r="A52" s="127" t="n">
        <v>18933</v>
      </c>
      <c r="B52" t="n">
        <v>49.3</v>
      </c>
      <c r="E52" t="n">
        <v>55.6</v>
      </c>
      <c r="F52" t="n">
        <v>50.9</v>
      </c>
      <c r="H52" t="n">
        <v>44.5</v>
      </c>
      <c r="I52" t="n">
        <v>34.9</v>
      </c>
      <c r="J52" t="n">
        <v>50.2</v>
      </c>
      <c r="L52" t="n">
        <v>47.2</v>
      </c>
      <c r="O52" t="n">
        <v>0.002202495736847894</v>
      </c>
      <c r="P52" t="n">
        <v>0.05471378494876131</v>
      </c>
      <c r="Q52" t="n">
        <v>0.008839131632865316</v>
      </c>
    </row>
    <row r="53">
      <c r="A53" s="127" t="n">
        <v>18963</v>
      </c>
      <c r="B53" t="n">
        <v>45.3</v>
      </c>
      <c r="E53" t="n">
        <v>56.6</v>
      </c>
      <c r="F53" t="n">
        <v>52.8</v>
      </c>
      <c r="H53" t="n">
        <v>42.6</v>
      </c>
      <c r="I53" t="n">
        <v>33.6</v>
      </c>
      <c r="J53" t="n">
        <v>51.8</v>
      </c>
      <c r="L53" t="n">
        <v>46.5</v>
      </c>
      <c r="O53" t="n">
        <v>0.002202495736847894</v>
      </c>
      <c r="P53" t="n">
        <v>0.05471378494876131</v>
      </c>
      <c r="Q53" t="n">
        <v>0.008839131632865316</v>
      </c>
    </row>
    <row r="54">
      <c r="A54" s="127" t="n">
        <v>18994</v>
      </c>
      <c r="B54" t="n">
        <v>46.8</v>
      </c>
      <c r="E54" t="n">
        <v>51.8</v>
      </c>
      <c r="F54" t="n">
        <v>49.5</v>
      </c>
      <c r="H54" t="n">
        <v>42.5</v>
      </c>
      <c r="I54" t="n">
        <v>31.3</v>
      </c>
      <c r="J54" t="n">
        <v>46.9</v>
      </c>
      <c r="L54" t="n">
        <v>44.7</v>
      </c>
      <c r="N54" t="n">
        <v>2542.286</v>
      </c>
      <c r="O54" t="n">
        <v>0.01068534408732109</v>
      </c>
      <c r="P54" t="n">
        <v>0.05170000881144375</v>
      </c>
      <c r="Q54" t="n">
        <v>0.04343132891926405</v>
      </c>
    </row>
    <row r="55">
      <c r="A55" s="127" t="n">
        <v>19025</v>
      </c>
      <c r="B55" t="n">
        <v>42.3</v>
      </c>
      <c r="E55" t="n">
        <v>52.7</v>
      </c>
      <c r="F55" t="n">
        <v>49.9</v>
      </c>
      <c r="H55" t="n">
        <v>39.3</v>
      </c>
      <c r="I55" t="n">
        <v>24.9</v>
      </c>
      <c r="J55" t="n">
        <v>44.8</v>
      </c>
      <c r="L55" t="n">
        <v>41.8</v>
      </c>
      <c r="O55" t="n">
        <v>0.01068534408732109</v>
      </c>
      <c r="P55" t="n">
        <v>0.05170000881144375</v>
      </c>
      <c r="Q55" t="n">
        <v>0.04343132891926405</v>
      </c>
    </row>
    <row r="56">
      <c r="A56" s="127" t="n">
        <v>19054</v>
      </c>
      <c r="B56" t="n">
        <v>43.7</v>
      </c>
      <c r="E56" t="n">
        <v>44.7</v>
      </c>
      <c r="F56" t="n">
        <v>48.7</v>
      </c>
      <c r="H56" t="n">
        <v>35.6</v>
      </c>
      <c r="I56" t="n">
        <v>18.8</v>
      </c>
      <c r="J56" t="n">
        <v>41.8</v>
      </c>
      <c r="L56" t="n">
        <v>40</v>
      </c>
      <c r="O56" t="n">
        <v>0.01068534408732109</v>
      </c>
      <c r="P56" t="n">
        <v>0.05170000881144375</v>
      </c>
      <c r="Q56" t="n">
        <v>0.04343132891926405</v>
      </c>
    </row>
    <row r="57">
      <c r="A57" s="127" t="n">
        <v>19085</v>
      </c>
      <c r="B57" t="n">
        <v>35.8</v>
      </c>
      <c r="E57" t="n">
        <v>42.6</v>
      </c>
      <c r="F57" t="n">
        <v>43.5</v>
      </c>
      <c r="H57" t="n">
        <v>35.4</v>
      </c>
      <c r="I57" t="n">
        <v>19.4</v>
      </c>
      <c r="J57" t="n">
        <v>43.3</v>
      </c>
      <c r="L57" t="n">
        <v>36.7</v>
      </c>
      <c r="N57" t="n">
        <v>2547.762</v>
      </c>
      <c r="O57" t="n">
        <v>0.002153966941563661</v>
      </c>
      <c r="P57" t="n">
        <v>0.03601420952213661</v>
      </c>
      <c r="Q57" t="n">
        <v>0.008643745203244402</v>
      </c>
    </row>
    <row r="58">
      <c r="A58" s="127" t="n">
        <v>19115</v>
      </c>
      <c r="B58" t="n">
        <v>43.9</v>
      </c>
      <c r="E58" t="n">
        <v>38.8</v>
      </c>
      <c r="F58" t="n">
        <v>45.7</v>
      </c>
      <c r="H58" t="n">
        <v>30.3</v>
      </c>
      <c r="I58" t="n">
        <v>22.4</v>
      </c>
      <c r="J58" t="n">
        <v>42.7</v>
      </c>
      <c r="L58" t="n">
        <v>39.5</v>
      </c>
      <c r="O58" t="n">
        <v>0.002153966941563661</v>
      </c>
      <c r="P58" t="n">
        <v>0.03601420952213661</v>
      </c>
      <c r="Q58" t="n">
        <v>0.008643745203244402</v>
      </c>
    </row>
    <row r="59">
      <c r="A59" s="127" t="n">
        <v>19146</v>
      </c>
      <c r="B59" t="n">
        <v>46.3</v>
      </c>
      <c r="E59" t="n">
        <v>40.4</v>
      </c>
      <c r="F59" t="n">
        <v>49.5</v>
      </c>
      <c r="H59" t="n">
        <v>33.8</v>
      </c>
      <c r="I59" t="n">
        <v>33</v>
      </c>
      <c r="J59" t="n">
        <v>43.5</v>
      </c>
      <c r="L59" t="n">
        <v>43.3</v>
      </c>
      <c r="O59" t="n">
        <v>0.002153966941563661</v>
      </c>
      <c r="P59" t="n">
        <v>0.03601420952213661</v>
      </c>
      <c r="Q59" t="n">
        <v>0.008643745203244402</v>
      </c>
    </row>
    <row r="60">
      <c r="A60" s="127" t="n">
        <v>19176</v>
      </c>
      <c r="B60" t="n">
        <v>69.40000000000001</v>
      </c>
      <c r="E60" t="n">
        <v>60.1</v>
      </c>
      <c r="F60" t="n">
        <v>37.2</v>
      </c>
      <c r="H60" t="n">
        <v>31.6</v>
      </c>
      <c r="I60" t="n">
        <v>47.4</v>
      </c>
      <c r="J60" t="n">
        <v>39.5</v>
      </c>
      <c r="L60" t="n">
        <v>48.3</v>
      </c>
      <c r="N60" t="n">
        <v>2566.153</v>
      </c>
      <c r="O60" t="n">
        <v>0.007218492151150547</v>
      </c>
      <c r="P60" t="n">
        <v>0.02242059381324991</v>
      </c>
      <c r="Q60" t="n">
        <v>0.02918811561848789</v>
      </c>
    </row>
    <row r="61">
      <c r="A61" s="127" t="n">
        <v>19207</v>
      </c>
      <c r="B61" t="n">
        <v>58.5</v>
      </c>
      <c r="E61" t="n">
        <v>54.7</v>
      </c>
      <c r="F61" t="n">
        <v>84</v>
      </c>
      <c r="H61" t="n">
        <v>30.5</v>
      </c>
      <c r="I61" t="n">
        <v>41.2</v>
      </c>
      <c r="J61" t="n">
        <v>63.1</v>
      </c>
      <c r="L61" t="n">
        <v>60.4</v>
      </c>
      <c r="O61" t="n">
        <v>0.007218492151150547</v>
      </c>
      <c r="P61" t="n">
        <v>0.02242059381324991</v>
      </c>
      <c r="Q61" t="n">
        <v>0.02918811561848789</v>
      </c>
    </row>
    <row r="62">
      <c r="A62" s="127" t="n">
        <v>19238</v>
      </c>
      <c r="B62" t="n">
        <v>60.3</v>
      </c>
      <c r="E62" t="n">
        <v>57.9</v>
      </c>
      <c r="F62" t="n">
        <v>66</v>
      </c>
      <c r="H62" t="n">
        <v>38.6</v>
      </c>
      <c r="I62" t="n">
        <v>42.7</v>
      </c>
      <c r="J62" t="n">
        <v>56.2</v>
      </c>
      <c r="L62" t="n">
        <v>56.1</v>
      </c>
      <c r="O62" t="n">
        <v>0.007218492151150547</v>
      </c>
      <c r="P62" t="n">
        <v>0.02242059381324991</v>
      </c>
      <c r="Q62" t="n">
        <v>0.02918811561848789</v>
      </c>
    </row>
    <row r="63">
      <c r="A63" s="127" t="n">
        <v>19268</v>
      </c>
      <c r="B63" t="n">
        <v>59.9</v>
      </c>
      <c r="E63" t="n">
        <v>54.1</v>
      </c>
      <c r="F63" t="n">
        <v>65.3</v>
      </c>
      <c r="H63" t="n">
        <v>38.2</v>
      </c>
      <c r="I63" t="n">
        <v>43.3</v>
      </c>
      <c r="J63" t="n">
        <v>57.8</v>
      </c>
      <c r="L63" t="n">
        <v>56.2</v>
      </c>
      <c r="N63" t="n">
        <v>2650.431</v>
      </c>
      <c r="O63" t="n">
        <v>0.03284215711222217</v>
      </c>
      <c r="P63" t="n">
        <v>0.05367836947326245</v>
      </c>
      <c r="Q63" t="n">
        <v>0.1379831307047703</v>
      </c>
    </row>
    <row r="64">
      <c r="A64" s="127" t="n">
        <v>19299</v>
      </c>
      <c r="B64" t="n">
        <v>58.8</v>
      </c>
      <c r="E64" t="n">
        <v>49.7</v>
      </c>
      <c r="F64" t="n">
        <v>65</v>
      </c>
      <c r="H64" t="n">
        <v>39.9</v>
      </c>
      <c r="I64" t="n">
        <v>45</v>
      </c>
      <c r="J64" t="n">
        <v>60.9</v>
      </c>
      <c r="L64" t="n">
        <v>56.8</v>
      </c>
      <c r="O64" t="n">
        <v>0.03284215711222217</v>
      </c>
      <c r="P64" t="n">
        <v>0.05367836947326245</v>
      </c>
      <c r="Q64" t="n">
        <v>0.1379831307047703</v>
      </c>
    </row>
    <row r="65">
      <c r="A65" s="127" t="n">
        <v>19329</v>
      </c>
      <c r="B65" t="n">
        <v>60.4</v>
      </c>
      <c r="E65" t="n">
        <v>48.2</v>
      </c>
      <c r="F65" t="n">
        <v>64.3</v>
      </c>
      <c r="H65" t="n">
        <v>40</v>
      </c>
      <c r="I65" t="n">
        <v>43.5</v>
      </c>
      <c r="J65" t="n">
        <v>55.6</v>
      </c>
      <c r="L65" t="n">
        <v>55.8</v>
      </c>
      <c r="O65" t="n">
        <v>0.03284215711222217</v>
      </c>
      <c r="P65" t="n">
        <v>0.05367836947326245</v>
      </c>
      <c r="Q65" t="n">
        <v>0.1379831307047703</v>
      </c>
    </row>
    <row r="66">
      <c r="A66" s="127" t="n">
        <v>19360</v>
      </c>
      <c r="B66" t="n">
        <v>64.59999999999999</v>
      </c>
      <c r="E66" t="n">
        <v>45.1</v>
      </c>
      <c r="F66" t="n">
        <v>69.8</v>
      </c>
      <c r="H66" t="n">
        <v>40.9</v>
      </c>
      <c r="I66" t="n">
        <v>41.5</v>
      </c>
      <c r="J66" t="n">
        <v>61.5</v>
      </c>
      <c r="L66" t="n">
        <v>59.4</v>
      </c>
      <c r="N66" t="n">
        <v>2699.699</v>
      </c>
      <c r="O66" t="n">
        <v>0.01858867482307595</v>
      </c>
      <c r="P66" t="n">
        <v>0.06191789594089729</v>
      </c>
      <c r="Q66" t="n">
        <v>0.07645374411537942</v>
      </c>
    </row>
    <row r="67">
      <c r="A67" s="127" t="n">
        <v>19391</v>
      </c>
      <c r="B67" t="n">
        <v>56</v>
      </c>
      <c r="E67" t="n">
        <v>54.5</v>
      </c>
      <c r="F67" t="n">
        <v>62.4</v>
      </c>
      <c r="H67" t="n">
        <v>44.3</v>
      </c>
      <c r="I67" t="n">
        <v>41.8</v>
      </c>
      <c r="J67" t="n">
        <v>61.7</v>
      </c>
      <c r="L67" t="n">
        <v>55.4</v>
      </c>
      <c r="O67" t="n">
        <v>0.01858867482307595</v>
      </c>
      <c r="P67" t="n">
        <v>0.06191789594089729</v>
      </c>
      <c r="Q67" t="n">
        <v>0.07645374411537942</v>
      </c>
    </row>
    <row r="68">
      <c r="A68" s="127" t="n">
        <v>19419</v>
      </c>
      <c r="B68" t="n">
        <v>47.2</v>
      </c>
      <c r="E68" t="n">
        <v>73.3</v>
      </c>
      <c r="F68" t="n">
        <v>54</v>
      </c>
      <c r="H68" t="n">
        <v>46.4</v>
      </c>
      <c r="I68" t="n">
        <v>41.8</v>
      </c>
      <c r="J68" t="n">
        <v>59.4</v>
      </c>
      <c r="L68" t="n">
        <v>50.5</v>
      </c>
      <c r="O68" t="n">
        <v>0.01858867482307595</v>
      </c>
      <c r="P68" t="n">
        <v>0.06191789594089729</v>
      </c>
      <c r="Q68" t="n">
        <v>0.07645374411537942</v>
      </c>
    </row>
    <row r="69">
      <c r="A69" s="127" t="n">
        <v>19450</v>
      </c>
      <c r="B69" t="n">
        <v>52</v>
      </c>
      <c r="E69" t="n">
        <v>69.3</v>
      </c>
      <c r="F69" t="n">
        <v>57.3</v>
      </c>
      <c r="H69" t="n">
        <v>43.8</v>
      </c>
      <c r="I69" t="n">
        <v>38.6</v>
      </c>
      <c r="J69" t="n">
        <v>55</v>
      </c>
      <c r="L69" t="n">
        <v>51.1</v>
      </c>
      <c r="N69" t="n">
        <v>2720.566</v>
      </c>
      <c r="O69" t="n">
        <v>0.007729380201274192</v>
      </c>
      <c r="P69" t="n">
        <v>0.0678258016251124</v>
      </c>
      <c r="Q69" t="n">
        <v>0.03127783139942197</v>
      </c>
    </row>
    <row r="70">
      <c r="A70" s="127" t="n">
        <v>19480</v>
      </c>
      <c r="B70" t="n">
        <v>49.3</v>
      </c>
      <c r="E70" t="n">
        <v>72.3</v>
      </c>
      <c r="F70" t="n">
        <v>57.1</v>
      </c>
      <c r="H70" t="n">
        <v>41.2</v>
      </c>
      <c r="I70" t="n">
        <v>35.1</v>
      </c>
      <c r="J70" t="n">
        <v>52.3</v>
      </c>
      <c r="L70" t="n">
        <v>48.9</v>
      </c>
      <c r="O70" t="n">
        <v>0.007729380201274192</v>
      </c>
      <c r="P70" t="n">
        <v>0.0678258016251124</v>
      </c>
      <c r="Q70" t="n">
        <v>0.03127783139942197</v>
      </c>
    </row>
    <row r="71">
      <c r="A71" s="127" t="n">
        <v>19511</v>
      </c>
      <c r="B71" t="n">
        <v>48.3</v>
      </c>
      <c r="E71" t="n">
        <v>69.7</v>
      </c>
      <c r="F71" t="n">
        <v>55.2</v>
      </c>
      <c r="H71" t="n">
        <v>44.6</v>
      </c>
      <c r="I71" t="n">
        <v>33.3</v>
      </c>
      <c r="J71" t="n">
        <v>53.8</v>
      </c>
      <c r="L71" t="n">
        <v>48.5</v>
      </c>
      <c r="O71" t="n">
        <v>0.007729380201274192</v>
      </c>
      <c r="P71" t="n">
        <v>0.0678258016251124</v>
      </c>
      <c r="Q71" t="n">
        <v>0.03127783139942197</v>
      </c>
    </row>
    <row r="72">
      <c r="A72" s="127" t="n">
        <v>19541</v>
      </c>
      <c r="B72" t="n">
        <v>44.2</v>
      </c>
      <c r="E72" t="n">
        <v>62</v>
      </c>
      <c r="F72" t="n">
        <v>53.1</v>
      </c>
      <c r="H72" t="n">
        <v>45.6</v>
      </c>
      <c r="I72" t="n">
        <v>28.5</v>
      </c>
      <c r="J72" t="n">
        <v>54.4</v>
      </c>
      <c r="L72" t="n">
        <v>46.3</v>
      </c>
      <c r="N72" t="n">
        <v>2705.258</v>
      </c>
      <c r="O72" t="n">
        <v>-0.005626770311766005</v>
      </c>
      <c r="P72" t="n">
        <v>0.05420760180706296</v>
      </c>
      <c r="Q72" t="n">
        <v>-0.02231782956626527</v>
      </c>
    </row>
    <row r="73">
      <c r="A73" s="127" t="n">
        <v>19572</v>
      </c>
      <c r="B73" t="n">
        <v>42.1</v>
      </c>
      <c r="E73" t="n">
        <v>55.8</v>
      </c>
      <c r="F73" t="n">
        <v>50.7</v>
      </c>
      <c r="H73" t="n">
        <v>46.2</v>
      </c>
      <c r="I73" t="n">
        <v>26.5</v>
      </c>
      <c r="J73" t="n">
        <v>48.1</v>
      </c>
      <c r="L73" t="n">
        <v>43.5</v>
      </c>
      <c r="O73" t="n">
        <v>-0.005626770311766005</v>
      </c>
      <c r="P73" t="n">
        <v>0.05420760180706296</v>
      </c>
      <c r="Q73" t="n">
        <v>-0.02231782956626527</v>
      </c>
    </row>
    <row r="74">
      <c r="A74" s="127" t="n">
        <v>19603</v>
      </c>
      <c r="B74" t="n">
        <v>39.9</v>
      </c>
      <c r="E74" t="n">
        <v>43.8</v>
      </c>
      <c r="F74" t="n">
        <v>46.8</v>
      </c>
      <c r="H74" t="n">
        <v>43.3</v>
      </c>
      <c r="I74" t="n">
        <v>23.2</v>
      </c>
      <c r="J74" t="n">
        <v>43.8</v>
      </c>
      <c r="L74" t="n">
        <v>40.2</v>
      </c>
      <c r="O74" t="n">
        <v>-0.005626770311766005</v>
      </c>
      <c r="P74" t="n">
        <v>0.05420760180706296</v>
      </c>
      <c r="Q74" t="n">
        <v>-0.02231782956626527</v>
      </c>
    </row>
    <row r="75">
      <c r="A75" s="127" t="n">
        <v>19633</v>
      </c>
      <c r="B75" t="n">
        <v>38</v>
      </c>
      <c r="E75" t="n">
        <v>45.1</v>
      </c>
      <c r="F75" t="n">
        <v>44.6</v>
      </c>
      <c r="H75" t="n">
        <v>41.3</v>
      </c>
      <c r="I75" t="n">
        <v>20.7</v>
      </c>
      <c r="J75" t="n">
        <v>37.9</v>
      </c>
      <c r="L75" t="n">
        <v>37.4</v>
      </c>
      <c r="N75" t="n">
        <v>2664.302</v>
      </c>
      <c r="O75" t="n">
        <v>-0.01513940629692239</v>
      </c>
      <c r="P75" t="n">
        <v>0.005233488440182029</v>
      </c>
      <c r="Q75" t="n">
        <v>-0.05919624282214508</v>
      </c>
    </row>
    <row r="76">
      <c r="A76" s="127" t="n">
        <v>19664</v>
      </c>
      <c r="B76" t="n">
        <v>40.9</v>
      </c>
      <c r="E76" t="n">
        <v>47</v>
      </c>
      <c r="F76" t="n">
        <v>43.4</v>
      </c>
      <c r="H76" t="n">
        <v>35.5</v>
      </c>
      <c r="I76" t="n">
        <v>20.2</v>
      </c>
      <c r="J76" t="n">
        <v>35.8</v>
      </c>
      <c r="L76" t="n">
        <v>36.9</v>
      </c>
      <c r="O76" t="n">
        <v>-0.01513940629692239</v>
      </c>
      <c r="P76" t="n">
        <v>0.005233488440182029</v>
      </c>
      <c r="Q76" t="n">
        <v>-0.05919624282214508</v>
      </c>
    </row>
    <row r="77">
      <c r="A77" s="127" t="n">
        <v>19694</v>
      </c>
      <c r="B77" t="n">
        <v>37.5</v>
      </c>
      <c r="E77" t="n">
        <v>47.7</v>
      </c>
      <c r="F77" t="n">
        <v>41.3</v>
      </c>
      <c r="H77" t="n">
        <v>34.2</v>
      </c>
      <c r="I77" t="n">
        <v>21.8</v>
      </c>
      <c r="J77" t="n">
        <v>36.6</v>
      </c>
      <c r="L77" t="n">
        <v>35.6</v>
      </c>
      <c r="O77" t="n">
        <v>-0.01513940629692239</v>
      </c>
      <c r="P77" t="n">
        <v>0.005233488440182029</v>
      </c>
      <c r="Q77" t="n">
        <v>-0.05919624282214508</v>
      </c>
    </row>
    <row r="78">
      <c r="A78" s="127" t="n">
        <v>19725</v>
      </c>
      <c r="B78" t="n">
        <v>42.9</v>
      </c>
      <c r="E78" t="n">
        <v>40.5</v>
      </c>
      <c r="F78" t="n">
        <v>45</v>
      </c>
      <c r="H78" t="n">
        <v>34.2</v>
      </c>
      <c r="I78" t="n">
        <v>23.6</v>
      </c>
      <c r="J78" t="n">
        <v>31.5</v>
      </c>
      <c r="L78" t="n">
        <v>37.4</v>
      </c>
      <c r="N78" t="n">
        <v>2651.566</v>
      </c>
      <c r="O78" t="n">
        <v>-0.004780238876824148</v>
      </c>
      <c r="P78" t="n">
        <v>-0.01782902464311772</v>
      </c>
      <c r="Q78" t="n">
        <v>-0.01898428780973238</v>
      </c>
    </row>
    <row r="79">
      <c r="A79" s="127" t="n">
        <v>19756</v>
      </c>
      <c r="B79" t="n">
        <v>50.3</v>
      </c>
      <c r="E79" t="n">
        <v>41.6</v>
      </c>
      <c r="F79" t="n">
        <v>46</v>
      </c>
      <c r="H79" t="n">
        <v>30.9</v>
      </c>
      <c r="I79" t="n">
        <v>26.9</v>
      </c>
      <c r="J79" t="n">
        <v>34.8</v>
      </c>
      <c r="L79" t="n">
        <v>40.7</v>
      </c>
      <c r="O79" t="n">
        <v>-0.004780238876824148</v>
      </c>
      <c r="P79" t="n">
        <v>-0.01782902464311772</v>
      </c>
      <c r="Q79" t="n">
        <v>-0.01898428780973238</v>
      </c>
    </row>
    <row r="80">
      <c r="A80" s="127" t="n">
        <v>19784</v>
      </c>
      <c r="B80" t="n">
        <v>54.7</v>
      </c>
      <c r="E80" t="n">
        <v>46.6</v>
      </c>
      <c r="F80" t="n">
        <v>51.5</v>
      </c>
      <c r="H80" t="n">
        <v>31.6</v>
      </c>
      <c r="I80" t="n">
        <v>28</v>
      </c>
      <c r="J80" t="n">
        <v>40.2</v>
      </c>
      <c r="L80" t="n">
        <v>44.7</v>
      </c>
      <c r="O80" t="n">
        <v>-0.004780238876824148</v>
      </c>
      <c r="P80" t="n">
        <v>-0.01782902464311772</v>
      </c>
      <c r="Q80" t="n">
        <v>-0.01898428780973238</v>
      </c>
    </row>
    <row r="81">
      <c r="A81" s="127" t="n">
        <v>19815</v>
      </c>
      <c r="B81" t="n">
        <v>58.4</v>
      </c>
      <c r="E81" t="n">
        <v>49.7</v>
      </c>
      <c r="F81" t="n">
        <v>55.4</v>
      </c>
      <c r="H81" t="n">
        <v>33.2</v>
      </c>
      <c r="I81" t="n">
        <v>30.3</v>
      </c>
      <c r="J81" t="n">
        <v>42.4</v>
      </c>
      <c r="L81" t="n">
        <v>47.7</v>
      </c>
      <c r="N81" t="n">
        <v>2654.456</v>
      </c>
      <c r="O81" t="n">
        <v>0.001089921955553936</v>
      </c>
      <c r="P81" t="n">
        <v>-0.02430009049587464</v>
      </c>
      <c r="Q81" t="n">
        <v>0.004366820581845898</v>
      </c>
    </row>
    <row r="82">
      <c r="A82" s="127" t="n">
        <v>19845</v>
      </c>
      <c r="B82" t="n">
        <v>60.2</v>
      </c>
      <c r="E82" t="n">
        <v>45.6</v>
      </c>
      <c r="F82" t="n">
        <v>56.3</v>
      </c>
      <c r="H82" t="n">
        <v>39.1</v>
      </c>
      <c r="I82" t="n">
        <v>34.3</v>
      </c>
      <c r="J82" t="n">
        <v>44.5</v>
      </c>
      <c r="L82" t="n">
        <v>50.1</v>
      </c>
      <c r="O82" t="n">
        <v>0.001089921955553936</v>
      </c>
      <c r="P82" t="n">
        <v>-0.02430009049587464</v>
      </c>
      <c r="Q82" t="n">
        <v>0.004366820581845898</v>
      </c>
    </row>
    <row r="83">
      <c r="A83" s="127" t="n">
        <v>19876</v>
      </c>
      <c r="B83" t="n">
        <v>64.59999999999999</v>
      </c>
      <c r="E83" t="n">
        <v>52.5</v>
      </c>
      <c r="F83" t="n">
        <v>59.4</v>
      </c>
      <c r="H83" t="n">
        <v>34.4</v>
      </c>
      <c r="I83" t="n">
        <v>35.8</v>
      </c>
      <c r="J83" t="n">
        <v>45.2</v>
      </c>
      <c r="L83" t="n">
        <v>52.1</v>
      </c>
      <c r="O83" t="n">
        <v>0.001089921955553936</v>
      </c>
      <c r="P83" t="n">
        <v>-0.02430009049587464</v>
      </c>
      <c r="Q83" t="n">
        <v>0.004366820581845898</v>
      </c>
    </row>
    <row r="84">
      <c r="A84" s="127" t="n">
        <v>19906</v>
      </c>
      <c r="B84" t="n">
        <v>63.8</v>
      </c>
      <c r="E84" t="n">
        <v>53.8</v>
      </c>
      <c r="F84" t="n">
        <v>57.4</v>
      </c>
      <c r="H84" t="n">
        <v>35.7</v>
      </c>
      <c r="I84" t="n">
        <v>38.1</v>
      </c>
      <c r="J84" t="n">
        <v>44.4</v>
      </c>
      <c r="L84" t="n">
        <v>51.7</v>
      </c>
      <c r="N84" t="n">
        <v>2684.434</v>
      </c>
      <c r="O84" t="n">
        <v>0.01129346276600556</v>
      </c>
      <c r="P84" t="n">
        <v>-0.007697602225000209</v>
      </c>
      <c r="Q84" t="n">
        <v>0.04594488271546449</v>
      </c>
    </row>
    <row r="85">
      <c r="A85" s="127" t="n">
        <v>19937</v>
      </c>
      <c r="B85" t="n">
        <v>56.6</v>
      </c>
      <c r="E85" t="n">
        <v>41.7</v>
      </c>
      <c r="F85" t="n">
        <v>56.2</v>
      </c>
      <c r="H85" t="n">
        <v>37.7</v>
      </c>
      <c r="I85" t="n">
        <v>36.4</v>
      </c>
      <c r="J85" t="n">
        <v>37.7</v>
      </c>
      <c r="L85" t="n">
        <v>54.4</v>
      </c>
      <c r="O85" t="n">
        <v>0.01129346276600556</v>
      </c>
      <c r="P85" t="n">
        <v>-0.007697602225000209</v>
      </c>
      <c r="Q85" t="n">
        <v>0.04594488271546449</v>
      </c>
    </row>
    <row r="86">
      <c r="A86" s="127" t="n">
        <v>19968</v>
      </c>
      <c r="B86" t="n">
        <v>62.2</v>
      </c>
      <c r="E86" t="n">
        <v>53</v>
      </c>
      <c r="F86" t="n">
        <v>57</v>
      </c>
      <c r="H86" t="n">
        <v>40.8</v>
      </c>
      <c r="I86" t="n">
        <v>43.6</v>
      </c>
      <c r="J86" t="n">
        <v>49.7</v>
      </c>
      <c r="L86" t="n">
        <v>53.5</v>
      </c>
      <c r="O86" t="n">
        <v>0.01129346276600556</v>
      </c>
      <c r="P86" t="n">
        <v>-0.007697602225000209</v>
      </c>
      <c r="Q86" t="n">
        <v>0.04594488271546449</v>
      </c>
    </row>
    <row r="87">
      <c r="A87" s="127" t="n">
        <v>19998</v>
      </c>
      <c r="B87" t="n">
        <v>66.7</v>
      </c>
      <c r="E87" t="n">
        <v>57.6</v>
      </c>
      <c r="F87" t="n">
        <v>62.4</v>
      </c>
      <c r="H87" t="n">
        <v>40.5</v>
      </c>
      <c r="I87" t="n">
        <v>49.5</v>
      </c>
      <c r="J87" t="n">
        <v>55.8</v>
      </c>
      <c r="L87" t="n">
        <v>58.2</v>
      </c>
      <c r="N87" t="n">
        <v>2736.96</v>
      </c>
      <c r="O87" t="n">
        <v>0.01956688076518173</v>
      </c>
      <c r="P87" t="n">
        <v>0.0272709324993938</v>
      </c>
      <c r="Q87" t="n">
        <v>0.08059481230675947</v>
      </c>
    </row>
    <row r="88">
      <c r="A88" s="127" t="n">
        <v>20029</v>
      </c>
      <c r="B88" t="n">
        <v>66</v>
      </c>
      <c r="E88" t="n">
        <v>57.8</v>
      </c>
      <c r="F88" t="n">
        <v>63</v>
      </c>
      <c r="H88" t="n">
        <v>44.7</v>
      </c>
      <c r="I88" t="n">
        <v>51.9</v>
      </c>
      <c r="J88" t="n">
        <v>55.1</v>
      </c>
      <c r="L88" t="n">
        <v>58.8</v>
      </c>
      <c r="O88" t="n">
        <v>0.01956688076518173</v>
      </c>
      <c r="P88" t="n">
        <v>0.0272709324993938</v>
      </c>
      <c r="Q88" t="n">
        <v>0.08059481230675947</v>
      </c>
    </row>
    <row r="89">
      <c r="A89" s="127" t="n">
        <v>20059</v>
      </c>
      <c r="B89" t="n">
        <v>73.59999999999999</v>
      </c>
      <c r="E89" t="n">
        <v>59.1</v>
      </c>
      <c r="F89" t="n">
        <v>70.5</v>
      </c>
      <c r="H89" t="n">
        <v>47.1</v>
      </c>
      <c r="I89" t="n">
        <v>54.5</v>
      </c>
      <c r="J89" t="n">
        <v>55.8</v>
      </c>
      <c r="L89" t="n">
        <v>63.8</v>
      </c>
      <c r="O89" t="n">
        <v>0.01956688076518173</v>
      </c>
      <c r="P89" t="n">
        <v>0.0272709324993938</v>
      </c>
      <c r="Q89" t="n">
        <v>0.08059481230675947</v>
      </c>
    </row>
    <row r="90">
      <c r="A90" s="127" t="n">
        <v>20090</v>
      </c>
      <c r="B90" t="n">
        <v>66.8</v>
      </c>
      <c r="E90" t="n">
        <v>66.7</v>
      </c>
      <c r="F90" t="n">
        <v>69.09999999999999</v>
      </c>
      <c r="H90" t="n">
        <v>48</v>
      </c>
      <c r="I90" t="n">
        <v>60.6</v>
      </c>
      <c r="J90" t="n">
        <v>59</v>
      </c>
      <c r="L90" t="n">
        <v>63</v>
      </c>
      <c r="N90" t="n">
        <v>2815.134</v>
      </c>
      <c r="O90" t="n">
        <v>0.0285623465450719</v>
      </c>
      <c r="P90" t="n">
        <v>0.06168731987059731</v>
      </c>
      <c r="Q90" t="n">
        <v>0.1192381030854879</v>
      </c>
    </row>
    <row r="91">
      <c r="A91" s="127"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7" t="n">
        <v>20149</v>
      </c>
      <c r="B92" t="n">
        <v>71.5</v>
      </c>
      <c r="E92" t="n">
        <v>69.8</v>
      </c>
      <c r="F92" t="n">
        <v>71</v>
      </c>
      <c r="H92" t="n">
        <v>54.4</v>
      </c>
      <c r="I92" t="n">
        <v>68.5</v>
      </c>
      <c r="J92" t="n">
        <v>63</v>
      </c>
      <c r="L92" t="n">
        <v>67.5</v>
      </c>
      <c r="O92" t="n">
        <v>0.0285623465450719</v>
      </c>
      <c r="P92" t="n">
        <v>0.06168731987059731</v>
      </c>
      <c r="Q92" t="n">
        <v>0.1192381030854879</v>
      </c>
    </row>
    <row r="93">
      <c r="A93" s="127"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row>
    <row r="94">
      <c r="A94" s="127" t="n">
        <v>20210</v>
      </c>
      <c r="B94" t="n">
        <v>72.90000000000001</v>
      </c>
      <c r="E94" t="n">
        <v>81</v>
      </c>
      <c r="F94" t="n">
        <v>73.5</v>
      </c>
      <c r="H94" t="n">
        <v>56.6</v>
      </c>
      <c r="I94" t="n">
        <v>68.7</v>
      </c>
      <c r="J94" t="n">
        <v>66.2</v>
      </c>
      <c r="L94" t="n">
        <v>69.5</v>
      </c>
      <c r="O94" t="n">
        <v>0.016272049572063</v>
      </c>
      <c r="P94" t="n">
        <v>0.07778844328178726</v>
      </c>
      <c r="Q94" t="n">
        <v>0.06669418000707128</v>
      </c>
    </row>
    <row r="95">
      <c r="A95" s="127" t="n">
        <v>20241</v>
      </c>
      <c r="B95" t="n">
        <v>60.9</v>
      </c>
      <c r="E95" t="n">
        <v>75.90000000000001</v>
      </c>
      <c r="F95" t="n">
        <v>65.5</v>
      </c>
      <c r="H95" t="n">
        <v>65.2</v>
      </c>
      <c r="I95" t="n">
        <v>65.7</v>
      </c>
      <c r="J95" t="n">
        <v>61.2</v>
      </c>
      <c r="L95" t="n">
        <v>63.3</v>
      </c>
      <c r="O95" t="n">
        <v>0.016272049572063</v>
      </c>
      <c r="P95" t="n">
        <v>0.07778844328178726</v>
      </c>
      <c r="Q95" t="n">
        <v>0.06669418000707128</v>
      </c>
    </row>
    <row r="96">
      <c r="A96" s="127"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row>
    <row r="97">
      <c r="A97" s="127"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7" t="n">
        <v>20333</v>
      </c>
      <c r="B98" t="n">
        <v>63.7</v>
      </c>
      <c r="E98" t="n">
        <v>82.2</v>
      </c>
      <c r="F98" t="n">
        <v>64.3</v>
      </c>
      <c r="H98" t="n">
        <v>53.5</v>
      </c>
      <c r="I98" t="n">
        <v>66.3</v>
      </c>
      <c r="J98" t="n">
        <v>59.7</v>
      </c>
      <c r="L98" t="n">
        <v>62.4</v>
      </c>
      <c r="O98" t="n">
        <v>0.01350464287636728</v>
      </c>
      <c r="P98" t="n">
        <v>0.08014501380924238</v>
      </c>
      <c r="Q98" t="n">
        <v>0.05512270869902025</v>
      </c>
    </row>
    <row r="99">
      <c r="A99" s="127" t="n">
        <v>20363</v>
      </c>
      <c r="B99" t="n">
        <v>66.3</v>
      </c>
      <c r="E99" t="n">
        <v>80.5</v>
      </c>
      <c r="F99" t="n">
        <v>65.09999999999999</v>
      </c>
      <c r="H99" t="n">
        <v>53.5</v>
      </c>
      <c r="I99" t="n">
        <v>66.5</v>
      </c>
      <c r="J99" t="n">
        <v>60.9</v>
      </c>
      <c r="L99" t="n">
        <v>63.7</v>
      </c>
      <c r="N99" t="n">
        <v>2916.985</v>
      </c>
      <c r="O99" t="n">
        <v>0.006003287374921507</v>
      </c>
      <c r="P99" t="n">
        <v>0.06577553197708409</v>
      </c>
      <c r="Q99" t="n">
        <v>0.0242302529752878</v>
      </c>
    </row>
    <row r="100">
      <c r="A100" s="127"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7"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7" t="n">
        <v>20455</v>
      </c>
      <c r="B102" t="n">
        <v>61.8</v>
      </c>
      <c r="E102" t="n">
        <v>82.7</v>
      </c>
      <c r="F102" t="n">
        <v>64</v>
      </c>
      <c r="H102" t="n">
        <v>52.2</v>
      </c>
      <c r="I102" t="n">
        <v>53.5</v>
      </c>
      <c r="J102" t="n">
        <v>62.3</v>
      </c>
      <c r="L102" t="n">
        <v>60.2</v>
      </c>
      <c r="N102" t="n">
        <v>2905.656</v>
      </c>
      <c r="O102" t="n">
        <v>-0.003883804681889066</v>
      </c>
      <c r="P102" t="n">
        <v>0.03215548531615189</v>
      </c>
      <c r="Q102" t="n">
        <v>-0.01544494919947736</v>
      </c>
    </row>
    <row r="103">
      <c r="A103" s="127" t="n">
        <v>20486</v>
      </c>
      <c r="B103" t="n">
        <v>56.2</v>
      </c>
      <c r="E103" t="n">
        <v>83.5</v>
      </c>
      <c r="F103" t="n">
        <v>63.5</v>
      </c>
      <c r="H103" t="n">
        <v>56.1</v>
      </c>
      <c r="I103" t="n">
        <v>51.3</v>
      </c>
      <c r="J103" t="n">
        <v>61</v>
      </c>
      <c r="L103" t="n">
        <v>58.2</v>
      </c>
      <c r="O103" t="n">
        <v>-0.003883804681889066</v>
      </c>
      <c r="P103" t="n">
        <v>0.03215548531615189</v>
      </c>
      <c r="Q103" t="n">
        <v>-0.01544494919947736</v>
      </c>
    </row>
    <row r="104">
      <c r="A104" s="127" t="n">
        <v>20515</v>
      </c>
      <c r="B104" t="n">
        <v>57.3</v>
      </c>
      <c r="E104" t="n">
        <v>87.7</v>
      </c>
      <c r="F104" t="n">
        <v>61</v>
      </c>
      <c r="H104" t="n">
        <v>57.2</v>
      </c>
      <c r="I104" t="n">
        <v>51</v>
      </c>
      <c r="J104" t="n">
        <v>56.9</v>
      </c>
      <c r="L104" t="n">
        <v>57.2</v>
      </c>
      <c r="O104" t="n">
        <v>-0.003883804681889066</v>
      </c>
      <c r="P104" t="n">
        <v>0.03215548531615189</v>
      </c>
      <c r="Q104" t="n">
        <v>-0.01544494919947736</v>
      </c>
    </row>
    <row r="105">
      <c r="A105" s="127" t="n">
        <v>20546</v>
      </c>
      <c r="B105" t="n">
        <v>55.9</v>
      </c>
      <c r="E105" t="n">
        <v>87.5</v>
      </c>
      <c r="F105" t="n">
        <v>58.9</v>
      </c>
      <c r="H105" t="n">
        <v>57.5</v>
      </c>
      <c r="I105" t="n">
        <v>51</v>
      </c>
      <c r="J105" t="n">
        <v>54.8</v>
      </c>
      <c r="L105" t="n">
        <v>55.9</v>
      </c>
      <c r="N105" t="n">
        <v>2929.666</v>
      </c>
      <c r="O105" t="n">
        <v>0.0082631942666304</v>
      </c>
      <c r="P105" t="n">
        <v>0.02402145866641133</v>
      </c>
      <c r="Q105" t="n">
        <v>0.03346472086182173</v>
      </c>
    </row>
    <row r="106">
      <c r="A106" s="127" t="n">
        <v>20576</v>
      </c>
      <c r="B106" t="n">
        <v>53</v>
      </c>
      <c r="E106" t="n">
        <v>81.7</v>
      </c>
      <c r="F106" t="n">
        <v>52.8</v>
      </c>
      <c r="H106" t="n">
        <v>60.3</v>
      </c>
      <c r="I106" t="n">
        <v>38.6</v>
      </c>
      <c r="J106" t="n">
        <v>51.4</v>
      </c>
      <c r="L106" t="n">
        <v>51.2</v>
      </c>
      <c r="O106" t="n">
        <v>0.0082631942666304</v>
      </c>
      <c r="P106" t="n">
        <v>0.02402145866641133</v>
      </c>
      <c r="Q106" t="n">
        <v>0.03346472086182173</v>
      </c>
    </row>
    <row r="107">
      <c r="A107" s="127" t="n">
        <v>20607</v>
      </c>
      <c r="B107" t="n">
        <v>48.9</v>
      </c>
      <c r="E107" t="n">
        <v>65.7</v>
      </c>
      <c r="F107" t="n">
        <v>49.2</v>
      </c>
      <c r="H107" t="n">
        <v>58.4</v>
      </c>
      <c r="I107" t="n">
        <v>41</v>
      </c>
      <c r="J107" t="n">
        <v>43.9</v>
      </c>
      <c r="L107" t="n">
        <v>47.7</v>
      </c>
      <c r="O107" t="n">
        <v>0.0082631942666304</v>
      </c>
      <c r="P107" t="n">
        <v>0.02402145866641133</v>
      </c>
      <c r="Q107" t="n">
        <v>0.03346472086182173</v>
      </c>
    </row>
    <row r="108">
      <c r="A108" s="127" t="n">
        <v>20637</v>
      </c>
      <c r="B108" t="n">
        <v>44.4</v>
      </c>
      <c r="E108" t="n">
        <v>74.7</v>
      </c>
      <c r="F108" t="n">
        <v>38</v>
      </c>
      <c r="H108" t="n">
        <v>51.5</v>
      </c>
      <c r="I108" t="n">
        <v>53.9</v>
      </c>
      <c r="J108" t="n">
        <v>40.8</v>
      </c>
      <c r="L108" t="n">
        <v>44.2</v>
      </c>
      <c r="N108" t="n">
        <v>2927.034</v>
      </c>
      <c r="O108" t="n">
        <v>-0.0008983959263615927</v>
      </c>
      <c r="P108" t="n">
        <v>0.009468964104431793</v>
      </c>
      <c r="Q108" t="n">
        <v>-0.003588743913787829</v>
      </c>
    </row>
    <row r="109">
      <c r="A109" s="127" t="n">
        <v>20668</v>
      </c>
      <c r="B109" t="n">
        <v>54.3</v>
      </c>
      <c r="E109" t="n">
        <v>76.3</v>
      </c>
      <c r="F109" t="n">
        <v>51.5</v>
      </c>
      <c r="H109" t="n">
        <v>52.1</v>
      </c>
      <c r="I109" t="n">
        <v>46.8</v>
      </c>
      <c r="J109" t="n">
        <v>50.3</v>
      </c>
      <c r="L109" t="n">
        <v>51.5</v>
      </c>
      <c r="O109" t="n">
        <v>-0.0008983959263615927</v>
      </c>
      <c r="P109" t="n">
        <v>0.009468964104431793</v>
      </c>
      <c r="Q109" t="n">
        <v>-0.003588743913787829</v>
      </c>
    </row>
    <row r="110">
      <c r="A110" s="127" t="n">
        <v>20699</v>
      </c>
      <c r="B110" t="n">
        <v>60.5</v>
      </c>
      <c r="E110" t="n">
        <v>79.5</v>
      </c>
      <c r="F110" t="n">
        <v>60.2</v>
      </c>
      <c r="H110" t="n">
        <v>53.1</v>
      </c>
      <c r="I110" t="n">
        <v>42.8</v>
      </c>
      <c r="J110" t="n">
        <v>52.9</v>
      </c>
      <c r="L110" t="n">
        <v>55.5</v>
      </c>
      <c r="O110" t="n">
        <v>-0.0008983959263615927</v>
      </c>
      <c r="P110" t="n">
        <v>0.009468964104431793</v>
      </c>
      <c r="Q110" t="n">
        <v>-0.003588743913787829</v>
      </c>
    </row>
    <row r="111">
      <c r="A111" s="127"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row>
    <row r="112">
      <c r="A112" s="127"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7"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7"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row>
    <row r="115">
      <c r="A115" s="127"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7" t="n">
        <v>20880</v>
      </c>
      <c r="B116" t="n">
        <v>51.1</v>
      </c>
      <c r="E116" t="n">
        <v>65.3</v>
      </c>
      <c r="F116" t="n">
        <v>52.1</v>
      </c>
      <c r="H116" t="n">
        <v>46.6</v>
      </c>
      <c r="I116" t="n">
        <v>26.3</v>
      </c>
      <c r="J116" t="n">
        <v>52.5</v>
      </c>
      <c r="L116" t="n">
        <v>47.5</v>
      </c>
      <c r="O116" t="n">
        <v>0.006402911526551642</v>
      </c>
      <c r="P116" t="n">
        <v>0.03049328619767793</v>
      </c>
      <c r="Q116" t="n">
        <v>0.02585868145080883</v>
      </c>
    </row>
    <row r="117">
      <c r="A117" s="127" t="n">
        <v>20911</v>
      </c>
      <c r="B117" t="n">
        <v>49.2</v>
      </c>
      <c r="E117" t="n">
        <v>59.2</v>
      </c>
      <c r="F117" t="n">
        <v>47.9</v>
      </c>
      <c r="H117" t="n">
        <v>39.9</v>
      </c>
      <c r="I117" t="n">
        <v>28.9</v>
      </c>
      <c r="J117" t="n">
        <v>40.3</v>
      </c>
      <c r="L117" t="n">
        <v>43.1</v>
      </c>
      <c r="N117" t="n">
        <v>2987.699</v>
      </c>
      <c r="O117" t="n">
        <v>-0.002190859240967446</v>
      </c>
      <c r="P117" t="n">
        <v>0.01980874270309308</v>
      </c>
      <c r="Q117" t="n">
        <v>-0.008734679818856006</v>
      </c>
    </row>
    <row r="118">
      <c r="A118" s="127" t="n">
        <v>20941</v>
      </c>
      <c r="B118" t="n">
        <v>46.1</v>
      </c>
      <c r="E118" t="n">
        <v>57.4</v>
      </c>
      <c r="F118" t="n">
        <v>49.9</v>
      </c>
      <c r="H118" t="n">
        <v>41.8</v>
      </c>
      <c r="I118" t="n">
        <v>30</v>
      </c>
      <c r="J118" t="n">
        <v>41.9</v>
      </c>
      <c r="L118" t="n">
        <v>43.4</v>
      </c>
      <c r="O118" t="n">
        <v>-0.002190859240967446</v>
      </c>
      <c r="P118" t="n">
        <v>0.01980874270309308</v>
      </c>
      <c r="Q118" t="n">
        <v>-0.008734679818856006</v>
      </c>
    </row>
    <row r="119">
      <c r="A119" s="127" t="n">
        <v>20972</v>
      </c>
      <c r="B119" t="n">
        <v>49.8</v>
      </c>
      <c r="E119" t="n">
        <v>62.9</v>
      </c>
      <c r="F119" t="n">
        <v>53.6</v>
      </c>
      <c r="H119" t="n">
        <v>40.7</v>
      </c>
      <c r="I119" t="n">
        <v>30</v>
      </c>
      <c r="J119" t="n">
        <v>45.1</v>
      </c>
      <c r="L119" t="n">
        <v>45.9</v>
      </c>
      <c r="O119" t="n">
        <v>-0.002190859240967446</v>
      </c>
      <c r="P119" t="n">
        <v>0.01980874270309308</v>
      </c>
      <c r="Q119" t="n">
        <v>-0.008734679818856006</v>
      </c>
    </row>
    <row r="120">
      <c r="A120" s="127" t="n">
        <v>21002</v>
      </c>
      <c r="B120" t="n">
        <v>47.6</v>
      </c>
      <c r="E120" t="n">
        <v>78.7</v>
      </c>
      <c r="F120" t="n">
        <v>49.2</v>
      </c>
      <c r="H120" t="n">
        <v>45.3</v>
      </c>
      <c r="I120" t="n">
        <v>36.8</v>
      </c>
      <c r="J120" t="n">
        <v>45.5</v>
      </c>
      <c r="L120" t="n">
        <v>45.7</v>
      </c>
      <c r="N120" t="n">
        <v>3016.979</v>
      </c>
      <c r="O120" t="n">
        <v>0.009800184021214903</v>
      </c>
      <c r="P120" t="n">
        <v>0.03072905883566768</v>
      </c>
      <c r="Q120" t="n">
        <v>0.03978077193041707</v>
      </c>
    </row>
    <row r="121">
      <c r="A121" s="127" t="n">
        <v>21033</v>
      </c>
      <c r="B121" t="n">
        <v>48.8</v>
      </c>
      <c r="E121" t="n">
        <v>65.7</v>
      </c>
      <c r="F121" t="n">
        <v>51.3</v>
      </c>
      <c r="H121" t="n">
        <v>46</v>
      </c>
      <c r="I121" t="n">
        <v>30.8</v>
      </c>
      <c r="J121" t="n">
        <v>43.1</v>
      </c>
      <c r="L121" t="n">
        <v>45.3</v>
      </c>
      <c r="O121" t="n">
        <v>0.009800184021214903</v>
      </c>
      <c r="P121" t="n">
        <v>0.03072905883566768</v>
      </c>
      <c r="Q121" t="n">
        <v>0.03978077193041707</v>
      </c>
    </row>
    <row r="122">
      <c r="A122" s="127" t="n">
        <v>21064</v>
      </c>
      <c r="B122" t="n">
        <v>53.8</v>
      </c>
      <c r="E122" t="n">
        <v>63</v>
      </c>
      <c r="F122" t="n">
        <v>50.6</v>
      </c>
      <c r="H122" t="n">
        <v>42.6</v>
      </c>
      <c r="I122" t="n">
        <v>28.8</v>
      </c>
      <c r="J122" t="n">
        <v>42.1</v>
      </c>
      <c r="L122" t="n">
        <v>45.8</v>
      </c>
      <c r="O122" t="n">
        <v>0.009800184021214903</v>
      </c>
      <c r="P122" t="n">
        <v>0.03072905883566768</v>
      </c>
      <c r="Q122" t="n">
        <v>0.03978077193041707</v>
      </c>
    </row>
    <row r="123">
      <c r="A123" s="127" t="n">
        <v>21094</v>
      </c>
      <c r="B123" t="n">
        <v>46.4</v>
      </c>
      <c r="E123" t="n">
        <v>60.5</v>
      </c>
      <c r="F123" t="n">
        <v>42.9</v>
      </c>
      <c r="H123" t="n">
        <v>42.7</v>
      </c>
      <c r="I123" t="n">
        <v>32.6</v>
      </c>
      <c r="J123" t="n">
        <v>36.6</v>
      </c>
      <c r="L123" t="n">
        <v>41.1</v>
      </c>
      <c r="N123" t="n">
        <v>2985.775</v>
      </c>
      <c r="O123" t="n">
        <v>-0.01034279655244525</v>
      </c>
      <c r="P123" t="n">
        <v>0.003551347149057514</v>
      </c>
      <c r="Q123" t="n">
        <v>-0.04073375974144</v>
      </c>
    </row>
    <row r="124">
      <c r="A124" s="127" t="n">
        <v>21125</v>
      </c>
      <c r="B124" t="n">
        <v>47.2</v>
      </c>
      <c r="E124" t="n">
        <v>54.8</v>
      </c>
      <c r="F124" t="n">
        <v>44.4</v>
      </c>
      <c r="H124" t="n">
        <v>39.7</v>
      </c>
      <c r="I124" t="n">
        <v>27.8</v>
      </c>
      <c r="J124" t="n">
        <v>34.8</v>
      </c>
      <c r="L124" t="n">
        <v>40.4</v>
      </c>
      <c r="O124" t="n">
        <v>-0.01034279655244525</v>
      </c>
      <c r="P124" t="n">
        <v>0.003551347149057514</v>
      </c>
      <c r="Q124" t="n">
        <v>-0.04073375974144</v>
      </c>
    </row>
    <row r="125">
      <c r="A125" s="127" t="n">
        <v>21155</v>
      </c>
      <c r="B125" t="n">
        <v>42.8</v>
      </c>
      <c r="E125" t="n">
        <v>55.5</v>
      </c>
      <c r="F125" t="n">
        <v>40</v>
      </c>
      <c r="H125" t="n">
        <v>38</v>
      </c>
      <c r="I125" t="n">
        <v>27.3</v>
      </c>
      <c r="J125" t="n">
        <v>30.4</v>
      </c>
      <c r="L125" t="n">
        <v>36.8</v>
      </c>
      <c r="O125" t="n">
        <v>-0.01034279655244525</v>
      </c>
      <c r="P125" t="n">
        <v>0.003551347149057514</v>
      </c>
      <c r="Q125" t="n">
        <v>-0.04073375974144</v>
      </c>
    </row>
    <row r="126">
      <c r="A126" s="127" t="n">
        <v>21186</v>
      </c>
      <c r="B126" t="n">
        <v>35.2</v>
      </c>
      <c r="E126" t="n">
        <v>50.8</v>
      </c>
      <c r="F126" t="n">
        <v>34.9</v>
      </c>
      <c r="H126" t="n">
        <v>35.8</v>
      </c>
      <c r="I126" t="n">
        <v>30.3</v>
      </c>
      <c r="J126" t="n">
        <v>29.7</v>
      </c>
      <c r="L126" t="n">
        <v>33.4</v>
      </c>
      <c r="N126" t="n">
        <v>2908.281</v>
      </c>
      <c r="O126" t="n">
        <v>-0.02595440044879475</v>
      </c>
      <c r="P126" t="n">
        <v>-0.02871428289937513</v>
      </c>
      <c r="Q126" t="n">
        <v>-0.09984529734545633</v>
      </c>
    </row>
    <row r="127">
      <c r="A127" s="127" t="n">
        <v>21217</v>
      </c>
      <c r="B127" t="n">
        <v>47.3</v>
      </c>
      <c r="E127" t="n">
        <v>46.5</v>
      </c>
      <c r="F127" t="n">
        <v>37.8</v>
      </c>
      <c r="H127" t="n">
        <v>33.1</v>
      </c>
      <c r="I127" t="n">
        <v>31</v>
      </c>
      <c r="J127" t="n">
        <v>27.9</v>
      </c>
      <c r="L127" t="n">
        <v>37.2</v>
      </c>
      <c r="O127" t="n">
        <v>-0.02595440044879475</v>
      </c>
      <c r="P127" t="n">
        <v>-0.02871428289937513</v>
      </c>
      <c r="Q127" t="n">
        <v>-0.09984529734545633</v>
      </c>
    </row>
    <row r="128">
      <c r="A128" s="127" t="n">
        <v>21245</v>
      </c>
      <c r="B128" t="n">
        <v>45.3</v>
      </c>
      <c r="E128" t="n">
        <v>47.6</v>
      </c>
      <c r="F128" t="n">
        <v>45.1</v>
      </c>
      <c r="H128" t="n">
        <v>31.3</v>
      </c>
      <c r="I128" t="n">
        <v>34</v>
      </c>
      <c r="J128" t="n">
        <v>33.4</v>
      </c>
      <c r="L128" t="n">
        <v>39.8</v>
      </c>
      <c r="O128" t="n">
        <v>-0.02595440044879475</v>
      </c>
      <c r="P128" t="n">
        <v>-0.02871428289937513</v>
      </c>
      <c r="Q128" t="n">
        <v>-0.09984529734545633</v>
      </c>
    </row>
    <row r="129">
      <c r="A129" s="127" t="n">
        <v>21276</v>
      </c>
      <c r="B129" t="n">
        <v>47.2</v>
      </c>
      <c r="E129" t="n">
        <v>42.5</v>
      </c>
      <c r="F129" t="n">
        <v>41</v>
      </c>
      <c r="H129" t="n">
        <v>30.8</v>
      </c>
      <c r="I129" t="n">
        <v>35.5</v>
      </c>
      <c r="J129" t="n">
        <v>31.5</v>
      </c>
      <c r="L129" t="n">
        <v>39.1</v>
      </c>
      <c r="N129" t="n">
        <v>2927.395</v>
      </c>
      <c r="O129" t="n">
        <v>0.006572267260281944</v>
      </c>
      <c r="P129" t="n">
        <v>-0.02018409485025101</v>
      </c>
      <c r="Q129" t="n">
        <v>0.02654937463692297</v>
      </c>
    </row>
    <row r="130">
      <c r="A130" s="127" t="n">
        <v>21306</v>
      </c>
      <c r="B130" t="n">
        <v>56.7</v>
      </c>
      <c r="E130" t="n">
        <v>45.8</v>
      </c>
      <c r="F130" t="n">
        <v>52.6</v>
      </c>
      <c r="H130" t="n">
        <v>27.7</v>
      </c>
      <c r="I130" t="n">
        <v>38.5</v>
      </c>
      <c r="J130" t="n">
        <v>39.7</v>
      </c>
      <c r="L130" t="n">
        <v>46.6</v>
      </c>
      <c r="O130" t="n">
        <v>0.006572267260281944</v>
      </c>
      <c r="P130" t="n">
        <v>-0.02018409485025101</v>
      </c>
      <c r="Q130" t="n">
        <v>0.02654937463692297</v>
      </c>
    </row>
    <row r="131">
      <c r="A131" s="127" t="n">
        <v>21337</v>
      </c>
      <c r="B131" t="n">
        <v>60.8</v>
      </c>
      <c r="E131" t="n">
        <v>49.6</v>
      </c>
      <c r="F131" t="n">
        <v>58.9</v>
      </c>
      <c r="H131" t="n">
        <v>32.2</v>
      </c>
      <c r="I131" t="n">
        <v>39.2</v>
      </c>
      <c r="J131" t="n">
        <v>46.7</v>
      </c>
      <c r="L131" t="n">
        <v>51.4</v>
      </c>
      <c r="O131" t="n">
        <v>0.006572267260281944</v>
      </c>
      <c r="P131" t="n">
        <v>-0.02018409485025101</v>
      </c>
      <c r="Q131" t="n">
        <v>0.02654937463692297</v>
      </c>
    </row>
    <row r="132">
      <c r="A132" s="127" t="n">
        <v>21367</v>
      </c>
      <c r="B132" t="n">
        <v>66.5</v>
      </c>
      <c r="E132" t="n">
        <v>52.3</v>
      </c>
      <c r="F132" t="n">
        <v>61.2</v>
      </c>
      <c r="H132" t="n">
        <v>34.6</v>
      </c>
      <c r="I132" t="n">
        <v>43</v>
      </c>
      <c r="J132" t="n">
        <v>47.6</v>
      </c>
      <c r="L132" t="n">
        <v>54.7</v>
      </c>
      <c r="N132" t="n">
        <v>2995.112</v>
      </c>
      <c r="O132" t="n">
        <v>0.02313217041089436</v>
      </c>
      <c r="P132" t="n">
        <v>-0.007247978855669773</v>
      </c>
      <c r="Q132" t="n">
        <v>0.09578906366867135</v>
      </c>
    </row>
    <row r="133">
      <c r="A133" s="127" t="n">
        <v>21398</v>
      </c>
      <c r="B133" t="n">
        <v>65.2</v>
      </c>
      <c r="E133" t="n">
        <v>65.2</v>
      </c>
      <c r="F133" t="n">
        <v>64.5</v>
      </c>
      <c r="H133" t="n">
        <v>44.8</v>
      </c>
      <c r="I133" t="n">
        <v>44.7</v>
      </c>
      <c r="J133" t="n">
        <v>52.1</v>
      </c>
      <c r="L133" t="n">
        <v>57.3</v>
      </c>
      <c r="O133" t="n">
        <v>0.02313217041089436</v>
      </c>
      <c r="P133" t="n">
        <v>-0.007247978855669773</v>
      </c>
      <c r="Q133" t="n">
        <v>0.09578906366867135</v>
      </c>
    </row>
    <row r="134">
      <c r="A134" s="127" t="n">
        <v>21429</v>
      </c>
      <c r="B134" t="n">
        <v>67</v>
      </c>
      <c r="E134" t="n">
        <v>62.6</v>
      </c>
      <c r="F134" t="n">
        <v>66.8</v>
      </c>
      <c r="H134" t="n">
        <v>42.5</v>
      </c>
      <c r="I134" t="n">
        <v>51.1</v>
      </c>
      <c r="J134" t="n">
        <v>55.5</v>
      </c>
      <c r="L134" t="n">
        <v>59.8</v>
      </c>
      <c r="O134" t="n">
        <v>0.02313217041089436</v>
      </c>
      <c r="P134" t="n">
        <v>-0.007247978855669773</v>
      </c>
      <c r="Q134" t="n">
        <v>0.09578906366867135</v>
      </c>
    </row>
    <row r="135">
      <c r="A135" s="127"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row>
    <row r="136">
      <c r="A136" s="127" t="n">
        <v>21490</v>
      </c>
      <c r="B136" t="n">
        <v>68.5</v>
      </c>
      <c r="E136" t="n">
        <v>66.3</v>
      </c>
      <c r="F136" t="n">
        <v>68.3</v>
      </c>
      <c r="H136" t="n">
        <v>51</v>
      </c>
      <c r="I136" t="n">
        <v>55.8</v>
      </c>
      <c r="J136" t="n">
        <v>58</v>
      </c>
      <c r="L136" t="n">
        <v>62.7</v>
      </c>
      <c r="O136" t="n">
        <v>0.02338109559842837</v>
      </c>
      <c r="P136" t="n">
        <v>0.02658137334527886</v>
      </c>
      <c r="Q136" t="n">
        <v>0.09685586253705125</v>
      </c>
    </row>
    <row r="137">
      <c r="A137" s="127" t="n">
        <v>21520</v>
      </c>
      <c r="B137" t="n">
        <v>64.7</v>
      </c>
      <c r="E137" t="n">
        <v>63.2</v>
      </c>
      <c r="F137" t="n">
        <v>63.9</v>
      </c>
      <c r="H137" t="n">
        <v>49</v>
      </c>
      <c r="I137" t="n">
        <v>56.4</v>
      </c>
      <c r="J137" t="n">
        <v>59</v>
      </c>
      <c r="L137" t="n">
        <v>60.5</v>
      </c>
      <c r="O137" t="n">
        <v>0.02338109559842837</v>
      </c>
      <c r="P137" t="n">
        <v>0.02658137334527886</v>
      </c>
      <c r="Q137" t="n">
        <v>0.09685586253705125</v>
      </c>
    </row>
    <row r="138">
      <c r="A138" s="127"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row>
    <row r="139">
      <c r="A139" s="127"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7"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7"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row>
    <row r="142">
      <c r="A142" s="127"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7"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7" t="n">
        <v>21732</v>
      </c>
      <c r="B144" t="n">
        <v>61.3</v>
      </c>
      <c r="E144" t="n">
        <v>63.9</v>
      </c>
      <c r="F144" t="n">
        <v>64.8</v>
      </c>
      <c r="H144" t="n">
        <v>62</v>
      </c>
      <c r="I144" t="n">
        <v>59.1</v>
      </c>
      <c r="J144" t="n">
        <v>59</v>
      </c>
      <c r="L144" t="n">
        <v>61.5</v>
      </c>
      <c r="N144" t="n">
        <v>3196.683</v>
      </c>
      <c r="O144" t="n">
        <v>0.0007056034114390727</v>
      </c>
      <c r="P144" t="n">
        <v>0.06729998744621234</v>
      </c>
      <c r="Q144" t="n">
        <v>0.002825402308261671</v>
      </c>
    </row>
    <row r="145">
      <c r="A145" s="127" t="n">
        <v>21763</v>
      </c>
      <c r="B145" t="n">
        <v>54.4</v>
      </c>
      <c r="E145" t="n">
        <v>57.6</v>
      </c>
      <c r="F145" t="n">
        <v>57.4</v>
      </c>
      <c r="H145" t="n">
        <v>50.9</v>
      </c>
      <c r="I145" t="n">
        <v>57.4</v>
      </c>
      <c r="J145" t="n">
        <v>53.6</v>
      </c>
      <c r="L145" t="n">
        <v>55.1</v>
      </c>
      <c r="O145" t="n">
        <v>0.0007056034114390727</v>
      </c>
      <c r="P145" t="n">
        <v>0.06729998744621234</v>
      </c>
      <c r="Q145" t="n">
        <v>0.002825402308261671</v>
      </c>
    </row>
    <row r="146">
      <c r="A146" s="127" t="n">
        <v>21794</v>
      </c>
      <c r="B146" t="n">
        <v>43.7</v>
      </c>
      <c r="E146" t="n">
        <v>61.6</v>
      </c>
      <c r="F146" t="n">
        <v>50.9</v>
      </c>
      <c r="H146" t="n">
        <v>42.3</v>
      </c>
      <c r="I146" t="n">
        <v>57.5</v>
      </c>
      <c r="J146" t="n">
        <v>48</v>
      </c>
      <c r="L146" t="n">
        <v>48.3</v>
      </c>
      <c r="O146" t="n">
        <v>0.0007056034114390727</v>
      </c>
      <c r="P146" t="n">
        <v>0.06729998744621234</v>
      </c>
      <c r="Q146" t="n">
        <v>0.002825402308261671</v>
      </c>
    </row>
    <row r="147">
      <c r="A147" s="127" t="n">
        <v>21824</v>
      </c>
      <c r="B147" t="n">
        <v>50</v>
      </c>
      <c r="E147" t="n">
        <v>63.1</v>
      </c>
      <c r="F147" t="n">
        <v>50.4</v>
      </c>
      <c r="H147" t="n">
        <v>39.1</v>
      </c>
      <c r="I147" t="n">
        <v>58.5</v>
      </c>
      <c r="J147" t="n">
        <v>47.3</v>
      </c>
      <c r="L147" t="n">
        <v>49.7</v>
      </c>
      <c r="N147" t="n">
        <v>3205.79</v>
      </c>
      <c r="O147" t="n">
        <v>0.002848890553113953</v>
      </c>
      <c r="P147" t="n">
        <v>0.04588663294771754</v>
      </c>
      <c r="Q147" t="n">
        <v>0.01144435183103387</v>
      </c>
    </row>
    <row r="148">
      <c r="A148" s="127"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7" t="n">
        <v>21885</v>
      </c>
      <c r="B149" t="n">
        <v>62.8</v>
      </c>
      <c r="E149" t="n">
        <v>63.6</v>
      </c>
      <c r="F149" t="n">
        <v>61.7</v>
      </c>
      <c r="H149" t="n">
        <v>49.1</v>
      </c>
      <c r="I149" t="n">
        <v>53.7</v>
      </c>
      <c r="J149" t="n">
        <v>54.8</v>
      </c>
      <c r="L149" t="n">
        <v>58.2</v>
      </c>
      <c r="O149" t="n">
        <v>0.002848890553113953</v>
      </c>
      <c r="P149" t="n">
        <v>0.04588663294771754</v>
      </c>
      <c r="Q149" t="n">
        <v>0.01144435183103387</v>
      </c>
    </row>
    <row r="150">
      <c r="A150" s="127"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row>
    <row r="151">
      <c r="A151" s="127" t="n">
        <v>21947</v>
      </c>
      <c r="B151" t="n">
        <v>52.5</v>
      </c>
      <c r="E151" t="n">
        <v>60.9</v>
      </c>
      <c r="F151" t="n">
        <v>58.6</v>
      </c>
      <c r="H151" t="n">
        <v>56.6</v>
      </c>
      <c r="I151" t="n">
        <v>31.7</v>
      </c>
      <c r="J151" t="n">
        <v>57.2</v>
      </c>
      <c r="L151" t="n">
        <v>52.3</v>
      </c>
      <c r="O151" t="n">
        <v>0.02247714291953005</v>
      </c>
      <c r="P151" t="n">
        <v>0.04925418808967289</v>
      </c>
      <c r="Q151" t="n">
        <v>0.09298558243454158</v>
      </c>
    </row>
    <row r="152">
      <c r="A152" s="127" t="n">
        <v>21976</v>
      </c>
      <c r="B152" t="n">
        <v>52.2</v>
      </c>
      <c r="E152" t="n">
        <v>57.3</v>
      </c>
      <c r="F152" t="n">
        <v>52.4</v>
      </c>
      <c r="H152" t="n">
        <v>50.7</v>
      </c>
      <c r="I152" t="n">
        <v>28.8</v>
      </c>
      <c r="J152" t="n">
        <v>48</v>
      </c>
      <c r="L152" t="n">
        <v>47.8</v>
      </c>
      <c r="O152" t="n">
        <v>0.02247714291953005</v>
      </c>
      <c r="P152" t="n">
        <v>0.04925418808967289</v>
      </c>
      <c r="Q152" t="n">
        <v>0.09298558243454158</v>
      </c>
    </row>
    <row r="153">
      <c r="A153" s="127" t="n">
        <v>22007</v>
      </c>
      <c r="B153" t="n">
        <v>52</v>
      </c>
      <c r="E153" t="n">
        <v>60.4</v>
      </c>
      <c r="F153" t="n">
        <v>49.8</v>
      </c>
      <c r="H153" t="n">
        <v>45.5</v>
      </c>
      <c r="I153" t="n">
        <v>28.9</v>
      </c>
      <c r="J153" t="n">
        <v>42</v>
      </c>
      <c r="L153" t="n">
        <v>45.3</v>
      </c>
      <c r="N153" t="n">
        <v>3260.177</v>
      </c>
      <c r="O153" t="n">
        <v>-0.005390733612642711</v>
      </c>
      <c r="P153" t="n">
        <v>0.02058208211858835</v>
      </c>
      <c r="Q153" t="n">
        <v>-0.02138920017185875</v>
      </c>
    </row>
    <row r="154">
      <c r="A154" s="127" t="n">
        <v>22037</v>
      </c>
      <c r="B154" t="n">
        <v>45.8</v>
      </c>
      <c r="E154" t="n">
        <v>57</v>
      </c>
      <c r="F154" t="n">
        <v>45</v>
      </c>
      <c r="H154" t="n">
        <v>42.5</v>
      </c>
      <c r="I154" t="n">
        <v>32.3</v>
      </c>
      <c r="J154" t="n">
        <v>42.5</v>
      </c>
      <c r="L154" t="n">
        <v>42.6</v>
      </c>
      <c r="O154" t="n">
        <v>-0.005390733612642711</v>
      </c>
      <c r="P154" t="n">
        <v>0.02058208211858835</v>
      </c>
      <c r="Q154" t="n">
        <v>-0.02138920017185875</v>
      </c>
    </row>
    <row r="155">
      <c r="A155" s="127" t="n">
        <v>22068</v>
      </c>
      <c r="B155" t="n">
        <v>49.2</v>
      </c>
      <c r="E155" t="n">
        <v>52.6</v>
      </c>
      <c r="F155" t="n">
        <v>48.5</v>
      </c>
      <c r="H155" t="n">
        <v>43.9</v>
      </c>
      <c r="I155" t="n">
        <v>34.8</v>
      </c>
      <c r="J155" t="n">
        <v>39.7</v>
      </c>
      <c r="L155" t="n">
        <v>44.4</v>
      </c>
      <c r="O155" t="n">
        <v>-0.005390733612642711</v>
      </c>
      <c r="P155" t="n">
        <v>0.02058208211858835</v>
      </c>
      <c r="Q155" t="n">
        <v>-0.02138920017185875</v>
      </c>
    </row>
    <row r="156">
      <c r="A156" s="127" t="n">
        <v>22098</v>
      </c>
      <c r="B156" t="n">
        <v>45.7</v>
      </c>
      <c r="E156" t="n">
        <v>49.9</v>
      </c>
      <c r="F156" t="n">
        <v>48.2</v>
      </c>
      <c r="H156" t="n">
        <v>41.9</v>
      </c>
      <c r="I156" t="n">
        <v>35.8</v>
      </c>
      <c r="J156" t="n">
        <v>42.1</v>
      </c>
      <c r="L156" t="n">
        <v>43.7</v>
      </c>
      <c r="N156" t="n">
        <v>3276.133</v>
      </c>
      <c r="O156" t="n">
        <v>0.004894212798875544</v>
      </c>
      <c r="P156" t="n">
        <v>0.02485388760787348</v>
      </c>
      <c r="Q156" t="n">
        <v>0.01972104061334812</v>
      </c>
    </row>
    <row r="157">
      <c r="A157" s="127" t="n">
        <v>22129</v>
      </c>
      <c r="B157" t="n">
        <v>55.6</v>
      </c>
      <c r="E157" t="n">
        <v>50.6</v>
      </c>
      <c r="F157" t="n">
        <v>50.3</v>
      </c>
      <c r="H157" t="n">
        <v>39.1</v>
      </c>
      <c r="I157" t="n">
        <v>38</v>
      </c>
      <c r="J157" t="n">
        <v>43.6</v>
      </c>
      <c r="L157" t="n">
        <v>47.6</v>
      </c>
      <c r="O157" t="n">
        <v>0.004894212798875544</v>
      </c>
      <c r="P157" t="n">
        <v>0.02485388760787348</v>
      </c>
      <c r="Q157" t="n">
        <v>0.01972104061334812</v>
      </c>
    </row>
    <row r="158">
      <c r="A158" s="127" t="n">
        <v>22160</v>
      </c>
      <c r="B158" t="n">
        <v>50.5</v>
      </c>
      <c r="E158" t="n">
        <v>48.4</v>
      </c>
      <c r="F158" t="n">
        <v>50</v>
      </c>
      <c r="H158" t="n">
        <v>40.8</v>
      </c>
      <c r="I158" t="n">
        <v>37.3</v>
      </c>
      <c r="J158" t="n">
        <v>40.2</v>
      </c>
      <c r="L158" t="n">
        <v>45.4</v>
      </c>
      <c r="O158" t="n">
        <v>0.004894212798875544</v>
      </c>
      <c r="P158" t="n">
        <v>0.02485388760787348</v>
      </c>
      <c r="Q158" t="n">
        <v>0.01972104061334812</v>
      </c>
    </row>
    <row r="159">
      <c r="A159" s="127" t="n">
        <v>22190</v>
      </c>
      <c r="B159" t="n">
        <v>50.1</v>
      </c>
      <c r="E159" t="n">
        <v>45</v>
      </c>
      <c r="F159" t="n">
        <v>51.2</v>
      </c>
      <c r="H159" t="n">
        <v>39.7</v>
      </c>
      <c r="I159" t="n">
        <v>36.2</v>
      </c>
      <c r="J159" t="n">
        <v>43.7</v>
      </c>
      <c r="L159" t="n">
        <v>46</v>
      </c>
      <c r="N159" t="n">
        <v>3234.087</v>
      </c>
      <c r="O159" t="n">
        <v>-0.01283403329474103</v>
      </c>
      <c r="P159" t="n">
        <v>0.008826841433780762</v>
      </c>
      <c r="Q159" t="n">
        <v>-0.05035628728337038</v>
      </c>
    </row>
    <row r="160">
      <c r="A160" s="127" t="n">
        <v>22221</v>
      </c>
      <c r="B160" t="n">
        <v>48.2</v>
      </c>
      <c r="E160" t="n">
        <v>46.9</v>
      </c>
      <c r="F160" t="n">
        <v>45.6</v>
      </c>
      <c r="H160" t="n">
        <v>41.7</v>
      </c>
      <c r="I160" t="n">
        <v>37.6</v>
      </c>
      <c r="J160" t="n">
        <v>43</v>
      </c>
      <c r="L160" t="n">
        <v>44.3</v>
      </c>
      <c r="O160" t="n">
        <v>-0.01283403329474103</v>
      </c>
      <c r="P160" t="n">
        <v>0.008826841433780762</v>
      </c>
      <c r="Q160" t="n">
        <v>-0.05035628728337038</v>
      </c>
    </row>
    <row r="161">
      <c r="A161" s="127" t="n">
        <v>22251</v>
      </c>
      <c r="B161" t="n">
        <v>47.5</v>
      </c>
      <c r="E161" t="n">
        <v>46.6</v>
      </c>
      <c r="F161" t="n">
        <v>47.5</v>
      </c>
      <c r="H161" t="n">
        <v>39.3</v>
      </c>
      <c r="I161" t="n">
        <v>40.4</v>
      </c>
      <c r="J161" t="n">
        <v>40.7</v>
      </c>
      <c r="L161" t="n">
        <v>44.3</v>
      </c>
      <c r="O161" t="n">
        <v>-0.01283403329474103</v>
      </c>
      <c r="P161" t="n">
        <v>0.008826841433780762</v>
      </c>
      <c r="Q161" t="n">
        <v>-0.05035628728337038</v>
      </c>
    </row>
    <row r="162">
      <c r="A162" s="127" t="n">
        <v>22282</v>
      </c>
      <c r="B162" t="n">
        <v>47.2</v>
      </c>
      <c r="E162" t="n">
        <v>49.1</v>
      </c>
      <c r="F162" t="n">
        <v>47.3</v>
      </c>
      <c r="H162" t="n">
        <v>40.5</v>
      </c>
      <c r="I162" t="n">
        <v>39.2</v>
      </c>
      <c r="J162" t="n">
        <v>39.7</v>
      </c>
      <c r="L162" t="n">
        <v>43.9</v>
      </c>
      <c r="N162" t="n">
        <v>3255.914</v>
      </c>
      <c r="O162" t="n">
        <v>0.006749045402922131</v>
      </c>
      <c r="P162" t="n">
        <v>-0.006691282418001814</v>
      </c>
      <c r="Q162" t="n">
        <v>0.02727071103520817</v>
      </c>
    </row>
    <row r="163">
      <c r="A163" s="127" t="n">
        <v>22313</v>
      </c>
      <c r="B163" t="n">
        <v>48.7</v>
      </c>
      <c r="E163" t="n">
        <v>50.3</v>
      </c>
      <c r="F163" t="n">
        <v>49.2</v>
      </c>
      <c r="H163" t="n">
        <v>36.6</v>
      </c>
      <c r="I163" t="n">
        <v>41.1</v>
      </c>
      <c r="J163" t="n">
        <v>34.2</v>
      </c>
      <c r="L163" t="n">
        <v>43.6</v>
      </c>
      <c r="O163" t="n">
        <v>0.006749045402922131</v>
      </c>
      <c r="P163" t="n">
        <v>-0.006691282418001814</v>
      </c>
      <c r="Q163" t="n">
        <v>0.02727071103520817</v>
      </c>
    </row>
    <row r="164">
      <c r="A164" s="127" t="n">
        <v>22341</v>
      </c>
      <c r="B164" t="n">
        <v>55.2</v>
      </c>
      <c r="E164" t="n">
        <v>50.2</v>
      </c>
      <c r="F164" t="n">
        <v>55.4</v>
      </c>
      <c r="H164" t="n">
        <v>38.9</v>
      </c>
      <c r="I164" t="n">
        <v>42.1</v>
      </c>
      <c r="J164" t="n">
        <v>42.2</v>
      </c>
      <c r="L164" t="n">
        <v>49.1</v>
      </c>
      <c r="O164" t="n">
        <v>0.006749045402922131</v>
      </c>
      <c r="P164" t="n">
        <v>-0.006691282418001814</v>
      </c>
      <c r="Q164" t="n">
        <v>0.02727071103520817</v>
      </c>
    </row>
    <row r="165">
      <c r="A165" s="127" t="n">
        <v>22372</v>
      </c>
      <c r="B165" t="n">
        <v>67.7</v>
      </c>
      <c r="E165" t="n">
        <v>51.8</v>
      </c>
      <c r="F165" t="n">
        <v>61.7</v>
      </c>
      <c r="H165" t="n">
        <v>41.3</v>
      </c>
      <c r="I165" t="n">
        <v>47.5</v>
      </c>
      <c r="J165" t="n">
        <v>53.2</v>
      </c>
      <c r="L165" t="n">
        <v>57.6</v>
      </c>
      <c r="N165" t="n">
        <v>3311.181</v>
      </c>
      <c r="O165" t="n">
        <v>0.01697434268841248</v>
      </c>
      <c r="P165" t="n">
        <v>0.01564454936035679</v>
      </c>
      <c r="Q165" t="n">
        <v>0.06964578678446376</v>
      </c>
    </row>
    <row r="166">
      <c r="A166" s="127"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7" t="n">
        <v>22433</v>
      </c>
      <c r="B167" t="n">
        <v>64</v>
      </c>
      <c r="E167" t="n">
        <v>50</v>
      </c>
      <c r="F167" t="n">
        <v>65.3</v>
      </c>
      <c r="H167" t="n">
        <v>42</v>
      </c>
      <c r="I167" t="n">
        <v>49.3</v>
      </c>
      <c r="J167" t="n">
        <v>55.1</v>
      </c>
      <c r="L167" t="n">
        <v>58.1</v>
      </c>
      <c r="O167" t="n">
        <v>0.01697434268841248</v>
      </c>
      <c r="P167" t="n">
        <v>0.01564454936035679</v>
      </c>
      <c r="Q167" t="n">
        <v>0.06964578678446376</v>
      </c>
    </row>
    <row r="168">
      <c r="A168" s="127" t="n">
        <v>22463</v>
      </c>
      <c r="B168" t="n">
        <v>64.5</v>
      </c>
      <c r="E168" t="n">
        <v>50.9</v>
      </c>
      <c r="F168" t="n">
        <v>64.3</v>
      </c>
      <c r="H168" t="n">
        <v>45.3</v>
      </c>
      <c r="I168" t="n">
        <v>49.4</v>
      </c>
      <c r="J168" t="n">
        <v>54.1</v>
      </c>
      <c r="L168" t="n">
        <v>58.2</v>
      </c>
      <c r="N168" t="n">
        <v>3374.742</v>
      </c>
      <c r="O168" t="n">
        <v>0.01919586999321395</v>
      </c>
      <c r="P168" t="n">
        <v>0.03009920537414091</v>
      </c>
      <c r="Q168" t="n">
        <v>0.07902279758629582</v>
      </c>
    </row>
    <row r="169">
      <c r="A169" s="127"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7" t="n">
        <v>22525</v>
      </c>
      <c r="B170" t="n">
        <v>69.5</v>
      </c>
      <c r="E170" t="n">
        <v>53.9</v>
      </c>
      <c r="F170" t="n">
        <v>66.8</v>
      </c>
      <c r="H170" t="n">
        <v>56.3</v>
      </c>
      <c r="I170" t="n">
        <v>50.7</v>
      </c>
      <c r="J170" t="n">
        <v>61.1</v>
      </c>
      <c r="L170" t="n">
        <v>63</v>
      </c>
      <c r="O170" t="n">
        <v>0.01919586999321395</v>
      </c>
      <c r="P170" t="n">
        <v>0.03009920537414091</v>
      </c>
      <c r="Q170" t="n">
        <v>0.07902279758629582</v>
      </c>
    </row>
    <row r="171">
      <c r="A171" s="127" t="n">
        <v>22555</v>
      </c>
      <c r="B171" t="n">
        <v>68.3</v>
      </c>
      <c r="E171" t="n">
        <v>55.5</v>
      </c>
      <c r="F171" t="n">
        <v>66.3</v>
      </c>
      <c r="H171" t="n">
        <v>56.7</v>
      </c>
      <c r="I171" t="n">
        <v>52.4</v>
      </c>
      <c r="J171" t="n">
        <v>58.2</v>
      </c>
      <c r="L171" t="n">
        <v>62.2</v>
      </c>
      <c r="N171" t="n">
        <v>3440.924</v>
      </c>
      <c r="O171" t="n">
        <v>0.01961098063200084</v>
      </c>
      <c r="P171" t="n">
        <v>0.06395529866698081</v>
      </c>
      <c r="Q171" t="n">
        <v>0.08078178259819491</v>
      </c>
    </row>
    <row r="172">
      <c r="A172" s="127"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7"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7"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row>
    <row r="175">
      <c r="A175" s="127" t="n">
        <v>22678</v>
      </c>
      <c r="B175" t="n">
        <v>61.8</v>
      </c>
      <c r="E175" t="n">
        <v>54.7</v>
      </c>
      <c r="F175" t="n">
        <v>64.7</v>
      </c>
      <c r="H175" t="n">
        <v>58.6</v>
      </c>
      <c r="I175" t="n">
        <v>56.2</v>
      </c>
      <c r="J175" t="n">
        <v>60.5</v>
      </c>
      <c r="L175" t="n">
        <v>61.1</v>
      </c>
      <c r="O175" t="n">
        <v>0.01783648810610167</v>
      </c>
      <c r="P175" t="n">
        <v>0.07567276039846248</v>
      </c>
      <c r="Q175" t="n">
        <v>0.07327759350869312</v>
      </c>
    </row>
    <row r="176">
      <c r="A176" s="127"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7" t="n">
        <v>22737</v>
      </c>
      <c r="B177" t="n">
        <v>57.3</v>
      </c>
      <c r="E177" t="n">
        <v>53.6</v>
      </c>
      <c r="F177" t="n">
        <v>57.4</v>
      </c>
      <c r="H177" t="n">
        <v>53.5</v>
      </c>
      <c r="I177" t="n">
        <v>47.4</v>
      </c>
      <c r="J177" t="n">
        <v>55.6</v>
      </c>
      <c r="L177" t="n">
        <v>55.1</v>
      </c>
      <c r="N177" t="n">
        <v>3533.947</v>
      </c>
      <c r="O177" t="n">
        <v>0.009036638230099307</v>
      </c>
      <c r="P177" t="n">
        <v>0.06727690210834143</v>
      </c>
      <c r="Q177" t="n">
        <v>0.03663947632942977</v>
      </c>
    </row>
    <row r="178">
      <c r="A178" s="127" t="n">
        <v>22767</v>
      </c>
      <c r="B178" t="n">
        <v>53.6</v>
      </c>
      <c r="E178" t="n">
        <v>52</v>
      </c>
      <c r="F178" t="n">
        <v>55.3</v>
      </c>
      <c r="H178" t="n">
        <v>50.3</v>
      </c>
      <c r="I178" t="n">
        <v>45.2</v>
      </c>
      <c r="J178" t="n">
        <v>52.3</v>
      </c>
      <c r="L178" t="n">
        <v>52.2</v>
      </c>
      <c r="O178" t="n">
        <v>0.009036638230099307</v>
      </c>
      <c r="P178" t="n">
        <v>0.06727690210834143</v>
      </c>
      <c r="Q178" t="n">
        <v>0.03663947632942977</v>
      </c>
    </row>
    <row r="179">
      <c r="A179" s="127" t="n">
        <v>22798</v>
      </c>
      <c r="B179" t="n">
        <v>52.5</v>
      </c>
      <c r="E179" t="n">
        <v>51.7</v>
      </c>
      <c r="F179" t="n">
        <v>54.8</v>
      </c>
      <c r="H179" t="n">
        <v>46.4</v>
      </c>
      <c r="I179" t="n">
        <v>43.3</v>
      </c>
      <c r="J179" t="n">
        <v>51.6</v>
      </c>
      <c r="L179" t="n">
        <v>50.8</v>
      </c>
      <c r="O179" t="n">
        <v>0.009036638230099307</v>
      </c>
      <c r="P179" t="n">
        <v>0.06727690210834143</v>
      </c>
      <c r="Q179" t="n">
        <v>0.03663947632942977</v>
      </c>
    </row>
    <row r="180">
      <c r="A180" s="127" t="n">
        <v>22828</v>
      </c>
      <c r="B180" t="n">
        <v>53.2</v>
      </c>
      <c r="E180" t="n">
        <v>51.6</v>
      </c>
      <c r="F180" t="n">
        <v>54.7</v>
      </c>
      <c r="H180" t="n">
        <v>43.8</v>
      </c>
      <c r="I180" t="n">
        <v>45.1</v>
      </c>
      <c r="J180" t="n">
        <v>51.2</v>
      </c>
      <c r="L180" t="n">
        <v>51</v>
      </c>
      <c r="N180" t="n">
        <v>3577.362</v>
      </c>
      <c r="O180" t="n">
        <v>0.01228513047875363</v>
      </c>
      <c r="P180" t="n">
        <v>0.06004014529110666</v>
      </c>
      <c r="Q180" t="n">
        <v>0.05005350778378181</v>
      </c>
    </row>
    <row r="181">
      <c r="A181" s="127" t="n">
        <v>22859</v>
      </c>
      <c r="B181" t="n">
        <v>52.9</v>
      </c>
      <c r="E181" t="n">
        <v>47.7</v>
      </c>
      <c r="F181" t="n">
        <v>52.5</v>
      </c>
      <c r="H181" t="n">
        <v>45.2</v>
      </c>
      <c r="I181" t="n">
        <v>43.7</v>
      </c>
      <c r="J181" t="n">
        <v>47</v>
      </c>
      <c r="L181" t="n">
        <v>49.5</v>
      </c>
      <c r="O181" t="n">
        <v>0.01228513047875363</v>
      </c>
      <c r="P181" t="n">
        <v>0.06004014529110666</v>
      </c>
      <c r="Q181" t="n">
        <v>0.05005350778378181</v>
      </c>
    </row>
    <row r="182">
      <c r="A182" s="127" t="n">
        <v>22890</v>
      </c>
      <c r="B182" t="n">
        <v>53</v>
      </c>
      <c r="E182" t="n">
        <v>45.4</v>
      </c>
      <c r="F182" t="n">
        <v>52.4</v>
      </c>
      <c r="H182" t="n">
        <v>42.5</v>
      </c>
      <c r="I182" t="n">
        <v>45.1</v>
      </c>
      <c r="J182" t="n">
        <v>49.7</v>
      </c>
      <c r="L182" t="n">
        <v>50</v>
      </c>
      <c r="O182" t="n">
        <v>0.01228513047875363</v>
      </c>
      <c r="P182" t="n">
        <v>0.06004014529110666</v>
      </c>
      <c r="Q182" t="n">
        <v>0.05005350778378181</v>
      </c>
    </row>
    <row r="183">
      <c r="A183" s="127" t="n">
        <v>22920</v>
      </c>
      <c r="B183" t="n">
        <v>53.6</v>
      </c>
      <c r="E183" t="n">
        <v>43.9</v>
      </c>
      <c r="F183" t="n">
        <v>54</v>
      </c>
      <c r="H183" t="n">
        <v>46.2</v>
      </c>
      <c r="I183" t="n">
        <v>46.7</v>
      </c>
      <c r="J183" t="n">
        <v>49.9</v>
      </c>
      <c r="L183" t="n">
        <v>51.2</v>
      </c>
      <c r="N183" t="n">
        <v>3589.128</v>
      </c>
      <c r="O183" t="n">
        <v>0.003289015760775699</v>
      </c>
      <c r="P183" t="n">
        <v>0.04307098907154014</v>
      </c>
      <c r="Q183" t="n">
        <v>0.01322111122552361</v>
      </c>
    </row>
    <row r="184">
      <c r="A184" s="127" t="n">
        <v>22951</v>
      </c>
      <c r="B184" t="n">
        <v>57.8</v>
      </c>
      <c r="E184" t="n">
        <v>47.1</v>
      </c>
      <c r="F184" t="n">
        <v>56.9</v>
      </c>
      <c r="H184" t="n">
        <v>51.5</v>
      </c>
      <c r="I184" t="n">
        <v>48.7</v>
      </c>
      <c r="J184" t="n">
        <v>48.7</v>
      </c>
      <c r="L184" t="n">
        <v>53.8</v>
      </c>
      <c r="O184" t="n">
        <v>0.003289015760775699</v>
      </c>
      <c r="P184" t="n">
        <v>0.04307098907154014</v>
      </c>
      <c r="Q184" t="n">
        <v>0.01322111122552361</v>
      </c>
    </row>
    <row r="185">
      <c r="A185" s="127" t="n">
        <v>22981</v>
      </c>
      <c r="B185" t="n">
        <v>59.7</v>
      </c>
      <c r="E185" t="n">
        <v>47.3</v>
      </c>
      <c r="F185" t="n">
        <v>63.3</v>
      </c>
      <c r="H185" t="n">
        <v>50.1</v>
      </c>
      <c r="I185" t="n">
        <v>50.1</v>
      </c>
      <c r="J185" t="n">
        <v>54.6</v>
      </c>
      <c r="L185" t="n">
        <v>57.2</v>
      </c>
      <c r="O185" t="n">
        <v>0.003289015760775699</v>
      </c>
      <c r="P185" t="n">
        <v>0.04307098907154014</v>
      </c>
      <c r="Q185" t="n">
        <v>0.01322111122552361</v>
      </c>
    </row>
    <row r="186">
      <c r="A186" s="127" t="n">
        <v>23012</v>
      </c>
      <c r="B186" t="n">
        <v>60.9</v>
      </c>
      <c r="E186" t="n">
        <v>48.5</v>
      </c>
      <c r="F186" t="n">
        <v>56.5</v>
      </c>
      <c r="H186" t="n">
        <v>47.4</v>
      </c>
      <c r="I186" t="n">
        <v>50.4</v>
      </c>
      <c r="J186" t="n">
        <v>52.5</v>
      </c>
      <c r="L186" t="n">
        <v>55.2</v>
      </c>
      <c r="N186" t="n">
        <v>3628.306</v>
      </c>
      <c r="O186" t="n">
        <v>0.01091574332261203</v>
      </c>
      <c r="P186" t="n">
        <v>0.03597866315202198</v>
      </c>
      <c r="Q186" t="n">
        <v>0.04438311079570934</v>
      </c>
    </row>
    <row r="187">
      <c r="A187" s="127" t="n">
        <v>23043</v>
      </c>
      <c r="B187" t="n">
        <v>60.4</v>
      </c>
      <c r="E187" t="n">
        <v>51.7</v>
      </c>
      <c r="F187" t="n">
        <v>57.7</v>
      </c>
      <c r="H187" t="n">
        <v>48.3</v>
      </c>
      <c r="I187" t="n">
        <v>51</v>
      </c>
      <c r="J187" t="n">
        <v>50.2</v>
      </c>
      <c r="L187" t="n">
        <v>55.1</v>
      </c>
      <c r="O187" t="n">
        <v>0.01091574332261203</v>
      </c>
      <c r="P187" t="n">
        <v>0.03597866315202198</v>
      </c>
      <c r="Q187" t="n">
        <v>0.04438311079570934</v>
      </c>
    </row>
    <row r="188">
      <c r="A188" s="127" t="n">
        <v>23071</v>
      </c>
      <c r="B188" t="n">
        <v>57.5</v>
      </c>
      <c r="E188" t="n">
        <v>47.5</v>
      </c>
      <c r="F188" t="n">
        <v>56.3</v>
      </c>
      <c r="H188" t="n">
        <v>46.8</v>
      </c>
      <c r="I188" t="n">
        <v>54.9</v>
      </c>
      <c r="J188" t="n">
        <v>52.4</v>
      </c>
      <c r="L188" t="n">
        <v>54.7</v>
      </c>
      <c r="O188" t="n">
        <v>0.01091574332261203</v>
      </c>
      <c r="P188" t="n">
        <v>0.03597866315202198</v>
      </c>
      <c r="Q188" t="n">
        <v>0.04438311079570934</v>
      </c>
    </row>
    <row r="189">
      <c r="A189" s="127" t="n">
        <v>23102</v>
      </c>
      <c r="B189" t="n">
        <v>60.6</v>
      </c>
      <c r="E189" t="n">
        <v>55</v>
      </c>
      <c r="F189" t="n">
        <v>61</v>
      </c>
      <c r="H189" t="n">
        <v>48.6</v>
      </c>
      <c r="I189" t="n">
        <v>58.2</v>
      </c>
      <c r="J189" t="n">
        <v>52.7</v>
      </c>
      <c r="L189" t="n">
        <v>57.6</v>
      </c>
      <c r="N189" t="n">
        <v>3669.02</v>
      </c>
      <c r="O189" t="n">
        <v>0.01122121452821232</v>
      </c>
      <c r="P189" t="n">
        <v>0.03822156925386823</v>
      </c>
      <c r="Q189" t="n">
        <v>0.04564601960686088</v>
      </c>
    </row>
    <row r="190">
      <c r="A190" s="127"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7" t="n">
        <v>23163</v>
      </c>
      <c r="B191" t="n">
        <v>61.9</v>
      </c>
      <c r="E191" t="n">
        <v>58.7</v>
      </c>
      <c r="F191" t="n">
        <v>60.6</v>
      </c>
      <c r="H191" t="n">
        <v>55</v>
      </c>
      <c r="I191" t="n">
        <v>56.3</v>
      </c>
      <c r="J191" t="n">
        <v>52.6</v>
      </c>
      <c r="L191" t="n">
        <v>58.2</v>
      </c>
      <c r="O191" t="n">
        <v>0.01122121452821232</v>
      </c>
      <c r="P191" t="n">
        <v>0.03822156925386823</v>
      </c>
      <c r="Q191" t="n">
        <v>0.04564601960686088</v>
      </c>
    </row>
    <row r="192">
      <c r="A192" s="127" t="n">
        <v>23193</v>
      </c>
      <c r="B192" t="n">
        <v>60.1</v>
      </c>
      <c r="E192" t="n">
        <v>61</v>
      </c>
      <c r="F192" t="n">
        <v>60.4</v>
      </c>
      <c r="H192" t="n">
        <v>54</v>
      </c>
      <c r="I192" t="n">
        <v>43.6</v>
      </c>
      <c r="J192" t="n">
        <v>52</v>
      </c>
      <c r="L192" t="n">
        <v>55.5</v>
      </c>
      <c r="N192" t="n">
        <v>3749.681</v>
      </c>
      <c r="O192" t="n">
        <v>0.02198434459337918</v>
      </c>
      <c r="P192" t="n">
        <v>0.04816929346261294</v>
      </c>
      <c r="Q192" t="n">
        <v>0.09087998154472277</v>
      </c>
    </row>
    <row r="193">
      <c r="A193" s="127" t="n">
        <v>23224</v>
      </c>
      <c r="B193" t="n">
        <v>62</v>
      </c>
      <c r="E193" t="n">
        <v>59.8</v>
      </c>
      <c r="F193" t="n">
        <v>56.8</v>
      </c>
      <c r="H193" t="n">
        <v>48.1</v>
      </c>
      <c r="I193" t="n">
        <v>48.5</v>
      </c>
      <c r="J193" t="n">
        <v>51.1</v>
      </c>
      <c r="L193" t="n">
        <v>55.1</v>
      </c>
      <c r="O193" t="n">
        <v>0.02198434459337918</v>
      </c>
      <c r="P193" t="n">
        <v>0.04816929346261294</v>
      </c>
      <c r="Q193" t="n">
        <v>0.09087998154472277</v>
      </c>
    </row>
    <row r="194">
      <c r="A194" s="127" t="n">
        <v>23255</v>
      </c>
      <c r="B194" t="n">
        <v>59.8</v>
      </c>
      <c r="E194" t="n">
        <v>57.8</v>
      </c>
      <c r="F194" t="n">
        <v>63.2</v>
      </c>
      <c r="H194" t="n">
        <v>47.9</v>
      </c>
      <c r="I194" t="n">
        <v>49.7</v>
      </c>
      <c r="J194" t="n">
        <v>54.8</v>
      </c>
      <c r="L194" t="n">
        <v>56.9</v>
      </c>
      <c r="O194" t="n">
        <v>0.02198434459337918</v>
      </c>
      <c r="P194" t="n">
        <v>0.04816929346261294</v>
      </c>
      <c r="Q194" t="n">
        <v>0.09087998154472277</v>
      </c>
    </row>
    <row r="195">
      <c r="A195" s="127"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row>
    <row r="196">
      <c r="A196" s="127"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7"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7" t="n">
        <v>23377</v>
      </c>
      <c r="B198" t="n">
        <v>61.3</v>
      </c>
      <c r="E198" t="n">
        <v>60</v>
      </c>
      <c r="F198" t="n">
        <v>63.3</v>
      </c>
      <c r="H198" t="n">
        <v>42.9</v>
      </c>
      <c r="I198" t="n">
        <v>55.3</v>
      </c>
      <c r="J198" t="n">
        <v>51.4</v>
      </c>
      <c r="L198" t="n">
        <v>57.1</v>
      </c>
      <c r="N198" t="n">
        <v>3853.835</v>
      </c>
      <c r="O198" t="n">
        <v>0.0210825209895227</v>
      </c>
      <c r="P198" t="n">
        <v>0.06215820826578574</v>
      </c>
      <c r="Q198" t="n">
        <v>0.08703460008107822</v>
      </c>
    </row>
    <row r="199">
      <c r="A199" s="127" t="n">
        <v>23408</v>
      </c>
      <c r="B199" t="n">
        <v>61.8</v>
      </c>
      <c r="E199" t="n">
        <v>60.1</v>
      </c>
      <c r="F199" t="n">
        <v>64</v>
      </c>
      <c r="H199" t="n">
        <v>50.4</v>
      </c>
      <c r="I199" t="n">
        <v>51.9</v>
      </c>
      <c r="J199" t="n">
        <v>52.7</v>
      </c>
      <c r="L199" t="n">
        <v>57.9</v>
      </c>
      <c r="O199" t="n">
        <v>0.0210825209895227</v>
      </c>
      <c r="P199" t="n">
        <v>0.06215820826578574</v>
      </c>
      <c r="Q199" t="n">
        <v>0.08703460008107822</v>
      </c>
    </row>
    <row r="200">
      <c r="A200" s="127"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7"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row>
    <row r="202">
      <c r="A202" s="127" t="n">
        <v>23498</v>
      </c>
      <c r="B202" t="n">
        <v>59.9</v>
      </c>
      <c r="E202" t="n">
        <v>60.3</v>
      </c>
      <c r="F202" t="n">
        <v>61</v>
      </c>
      <c r="H202" t="n">
        <v>50.3</v>
      </c>
      <c r="I202" t="n">
        <v>61.4</v>
      </c>
      <c r="J202" t="n">
        <v>56</v>
      </c>
      <c r="L202" t="n">
        <v>58.7</v>
      </c>
      <c r="O202" t="n">
        <v>0.01088733689947807</v>
      </c>
      <c r="P202" t="n">
        <v>0.06180751263280117</v>
      </c>
      <c r="Q202" t="n">
        <v>0.04426572835975362</v>
      </c>
    </row>
    <row r="203">
      <c r="A203" s="127" t="n">
        <v>23529</v>
      </c>
      <c r="B203" t="n">
        <v>64.7</v>
      </c>
      <c r="E203" t="n">
        <v>58.9</v>
      </c>
      <c r="F203" t="n">
        <v>62.1</v>
      </c>
      <c r="H203" t="n">
        <v>53.5</v>
      </c>
      <c r="I203" t="n">
        <v>57.6</v>
      </c>
      <c r="J203" t="n">
        <v>55.7</v>
      </c>
      <c r="L203" t="n">
        <v>60.1</v>
      </c>
      <c r="O203" t="n">
        <v>0.01088733689947807</v>
      </c>
      <c r="P203" t="n">
        <v>0.06180751263280117</v>
      </c>
      <c r="Q203" t="n">
        <v>0.04426572835975362</v>
      </c>
    </row>
    <row r="204">
      <c r="A204" s="127"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row>
    <row r="205">
      <c r="A205" s="127" t="n">
        <v>23590</v>
      </c>
      <c r="B205" t="n">
        <v>68</v>
      </c>
      <c r="E205" t="n">
        <v>61.7</v>
      </c>
      <c r="F205" t="n">
        <v>63.9</v>
      </c>
      <c r="H205" t="n">
        <v>53.5</v>
      </c>
      <c r="I205" t="n">
        <v>66.2</v>
      </c>
      <c r="J205" t="n">
        <v>58</v>
      </c>
      <c r="L205" t="n">
        <v>63.3</v>
      </c>
      <c r="O205" t="n">
        <v>0.01562300666385509</v>
      </c>
      <c r="P205" t="n">
        <v>0.05519829553500687</v>
      </c>
      <c r="Q205" t="n">
        <v>0.06397180920292422</v>
      </c>
    </row>
    <row r="206">
      <c r="A206" s="127"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7" t="n">
        <v>23651</v>
      </c>
      <c r="B207" t="n">
        <v>58.9</v>
      </c>
      <c r="E207" t="n">
        <v>68.8</v>
      </c>
      <c r="F207" t="n">
        <v>61.8</v>
      </c>
      <c r="H207" t="n">
        <v>59.1</v>
      </c>
      <c r="I207" t="n">
        <v>71.2</v>
      </c>
      <c r="J207" t="n">
        <v>55</v>
      </c>
      <c r="L207" t="n">
        <v>60.7</v>
      </c>
      <c r="N207" t="n">
        <v>3968.878</v>
      </c>
      <c r="O207" t="n">
        <v>0.003088718582379014</v>
      </c>
      <c r="P207" t="n">
        <v>0.05156343064502113</v>
      </c>
      <c r="Q207" t="n">
        <v>0.0124122333831731</v>
      </c>
    </row>
    <row r="208">
      <c r="A208" s="127" t="n">
        <v>23682</v>
      </c>
      <c r="B208" t="n">
        <v>60.7</v>
      </c>
      <c r="E208" t="n">
        <v>68.5</v>
      </c>
      <c r="F208" t="n">
        <v>62.1</v>
      </c>
      <c r="H208" t="n">
        <v>61</v>
      </c>
      <c r="I208" t="n">
        <v>70.3</v>
      </c>
      <c r="J208" t="n">
        <v>57.3</v>
      </c>
      <c r="L208" t="n">
        <v>61.8</v>
      </c>
      <c r="O208" t="n">
        <v>0.003088718582379014</v>
      </c>
      <c r="P208" t="n">
        <v>0.05156343064502113</v>
      </c>
      <c r="Q208" t="n">
        <v>0.0124122333831731</v>
      </c>
    </row>
    <row r="209">
      <c r="A209" s="127"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7" t="n">
        <v>23743</v>
      </c>
      <c r="B210" t="n">
        <v>62.3</v>
      </c>
      <c r="E210" t="n">
        <v>70.7</v>
      </c>
      <c r="F210" t="n">
        <v>58.2</v>
      </c>
      <c r="H210" t="n">
        <v>61.4</v>
      </c>
      <c r="I210" t="n">
        <v>68.5</v>
      </c>
      <c r="J210" t="n">
        <v>56.7</v>
      </c>
      <c r="L210" t="n">
        <v>61</v>
      </c>
      <c r="N210" t="n">
        <v>4064.915</v>
      </c>
      <c r="O210" t="n">
        <v>0.02419751879498433</v>
      </c>
      <c r="P210" t="n">
        <v>0.0547714160050962</v>
      </c>
      <c r="Q210" t="n">
        <v>0.1003602100251837</v>
      </c>
    </row>
    <row r="211">
      <c r="A211" s="127"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7"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7"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row>
    <row r="214">
      <c r="A214" s="127"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7" t="n">
        <v>23894</v>
      </c>
      <c r="B215" t="n">
        <v>57.4</v>
      </c>
      <c r="E215" t="n">
        <v>73.2</v>
      </c>
      <c r="F215" t="n">
        <v>57.5</v>
      </c>
      <c r="H215" t="n">
        <v>55.8</v>
      </c>
      <c r="I215" t="n">
        <v>69.3</v>
      </c>
      <c r="J215" t="n">
        <v>55.4</v>
      </c>
      <c r="L215" t="n">
        <v>58.7</v>
      </c>
      <c r="O215" t="n">
        <v>0.01263298248548859</v>
      </c>
      <c r="P215" t="n">
        <v>0.05659284258686221</v>
      </c>
      <c r="Q215" t="n">
        <v>0.05149757339472938</v>
      </c>
    </row>
    <row r="216">
      <c r="A216" s="127"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row>
    <row r="217">
      <c r="A217" s="127"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7" t="n">
        <v>23986</v>
      </c>
      <c r="B218" t="n">
        <v>63.6</v>
      </c>
      <c r="E218" t="n">
        <v>66.3</v>
      </c>
      <c r="F218" t="n">
        <v>63.8</v>
      </c>
      <c r="H218" t="n">
        <v>55.7</v>
      </c>
      <c r="I218" t="n">
        <v>61.2</v>
      </c>
      <c r="J218" t="n">
        <v>56.2</v>
      </c>
      <c r="L218" t="n">
        <v>61</v>
      </c>
      <c r="O218" t="n">
        <v>0.02223252281739749</v>
      </c>
      <c r="P218" t="n">
        <v>0.06346898404385318</v>
      </c>
      <c r="Q218" t="n">
        <v>0.09194000282873915</v>
      </c>
    </row>
    <row r="219">
      <c r="A219" s="127"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row>
    <row r="220">
      <c r="A220" s="127"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7"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7"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row>
    <row r="223">
      <c r="A223" s="127"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7"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7"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row>
    <row r="226">
      <c r="A226" s="127"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7"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7"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row>
    <row r="229">
      <c r="A229" s="127" t="n">
        <v>24320</v>
      </c>
      <c r="B229" t="n">
        <v>53.3</v>
      </c>
      <c r="E229" t="n">
        <v>79.5</v>
      </c>
      <c r="F229" t="n">
        <v>57.7</v>
      </c>
      <c r="H229" t="n">
        <v>57</v>
      </c>
      <c r="I229" t="n">
        <v>74.3</v>
      </c>
      <c r="J229" t="n">
        <v>56.4</v>
      </c>
      <c r="L229" t="n">
        <v>58.5</v>
      </c>
      <c r="O229" t="n">
        <v>0.008469050515743695</v>
      </c>
      <c r="P229" t="n">
        <v>0.06042874844751932</v>
      </c>
      <c r="Q229" t="n">
        <v>0.03430898587163456</v>
      </c>
    </row>
    <row r="230">
      <c r="A230" s="127"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7" t="n">
        <v>24381</v>
      </c>
      <c r="B231" t="n">
        <v>51.6</v>
      </c>
      <c r="E231" t="n">
        <v>70.3</v>
      </c>
      <c r="F231" t="n">
        <v>57</v>
      </c>
      <c r="H231" t="n">
        <v>58.2</v>
      </c>
      <c r="I231" t="n">
        <v>68.7</v>
      </c>
      <c r="J231" t="n">
        <v>56.9</v>
      </c>
      <c r="L231" t="n">
        <v>57.2</v>
      </c>
      <c r="N231" t="n">
        <v>4498.66</v>
      </c>
      <c r="O231" t="n">
        <v>0.008204071085663924</v>
      </c>
      <c r="P231" t="n">
        <v>0.04505020174315192</v>
      </c>
      <c r="Q231" t="n">
        <v>0.03322233832563914</v>
      </c>
    </row>
    <row r="232">
      <c r="A232" s="127"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7"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7"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row>
    <row r="235">
      <c r="A235" s="127" t="n">
        <v>24504</v>
      </c>
      <c r="B235" t="n">
        <v>45.1</v>
      </c>
      <c r="E235" t="n">
        <v>61.8</v>
      </c>
      <c r="F235" t="n">
        <v>50.4</v>
      </c>
      <c r="H235" t="n">
        <v>45.3</v>
      </c>
      <c r="I235" t="n">
        <v>49.9</v>
      </c>
      <c r="J235" t="n">
        <v>47.6</v>
      </c>
      <c r="L235" t="n">
        <v>47.6</v>
      </c>
      <c r="O235" t="n">
        <v>0.008855525867702769</v>
      </c>
      <c r="P235" t="n">
        <v>0.02925036251127664</v>
      </c>
      <c r="Q235" t="n">
        <v>0.03589540946426273</v>
      </c>
    </row>
    <row r="236">
      <c r="A236" s="127" t="n">
        <v>24532</v>
      </c>
      <c r="B236" t="n">
        <v>45.3</v>
      </c>
      <c r="E236" t="n">
        <v>54</v>
      </c>
      <c r="F236" t="n">
        <v>48.7</v>
      </c>
      <c r="H236" t="n">
        <v>45.6</v>
      </c>
      <c r="I236" t="n">
        <v>38</v>
      </c>
      <c r="J236" t="n">
        <v>46.3</v>
      </c>
      <c r="L236" t="n">
        <v>45.3</v>
      </c>
      <c r="O236" t="n">
        <v>0.008855525867702769</v>
      </c>
      <c r="P236" t="n">
        <v>0.02925036251127664</v>
      </c>
      <c r="Q236" t="n">
        <v>0.03589540946426273</v>
      </c>
    </row>
    <row r="237">
      <c r="A237" s="127" t="n">
        <v>24563</v>
      </c>
      <c r="B237" t="n">
        <v>46.4</v>
      </c>
      <c r="E237" t="n">
        <v>56.3</v>
      </c>
      <c r="F237" t="n">
        <v>44.3</v>
      </c>
      <c r="H237" t="n">
        <v>39.4</v>
      </c>
      <c r="I237" t="n">
        <v>36.9</v>
      </c>
      <c r="J237" t="n">
        <v>41.8</v>
      </c>
      <c r="L237" t="n">
        <v>42.8</v>
      </c>
      <c r="N237" t="n">
        <v>4541.28</v>
      </c>
      <c r="O237" t="n">
        <v>0.0006129781262435619</v>
      </c>
      <c r="P237" t="n">
        <v>0.02637515281107965</v>
      </c>
      <c r="Q237" t="n">
        <v>0.002454167879502034</v>
      </c>
    </row>
    <row r="238">
      <c r="A238" s="127" t="n">
        <v>24593</v>
      </c>
      <c r="B238" t="n">
        <v>47.6</v>
      </c>
      <c r="E238" t="n">
        <v>56.1</v>
      </c>
      <c r="F238" t="n">
        <v>48</v>
      </c>
      <c r="H238" t="n">
        <v>39.7</v>
      </c>
      <c r="I238" t="n">
        <v>34.4</v>
      </c>
      <c r="J238" t="n">
        <v>45.5</v>
      </c>
      <c r="L238" t="n">
        <v>44.5</v>
      </c>
      <c r="O238" t="n">
        <v>0.0006129781262435619</v>
      </c>
      <c r="P238" t="n">
        <v>0.02637515281107965</v>
      </c>
      <c r="Q238" t="n">
        <v>0.002454167879502034</v>
      </c>
    </row>
    <row r="239">
      <c r="A239" s="127" t="n">
        <v>24624</v>
      </c>
      <c r="B239" t="n">
        <v>51.8</v>
      </c>
      <c r="E239" t="n">
        <v>58.4</v>
      </c>
      <c r="F239" t="n">
        <v>50.7</v>
      </c>
      <c r="H239" t="n">
        <v>39.6</v>
      </c>
      <c r="I239" t="n">
        <v>36.5</v>
      </c>
      <c r="J239" t="n">
        <v>45.8</v>
      </c>
      <c r="L239" t="n">
        <v>46.8</v>
      </c>
      <c r="O239" t="n">
        <v>0.0006129781262435619</v>
      </c>
      <c r="P239" t="n">
        <v>0.02637515281107965</v>
      </c>
      <c r="Q239" t="n">
        <v>0.002454167879502034</v>
      </c>
    </row>
    <row r="240">
      <c r="A240" s="127" t="n">
        <v>24654</v>
      </c>
      <c r="B240" t="n">
        <v>53.7</v>
      </c>
      <c r="E240" t="n">
        <v>63.9</v>
      </c>
      <c r="F240" t="n">
        <v>53.4</v>
      </c>
      <c r="H240" t="n">
        <v>38.1</v>
      </c>
      <c r="I240" t="n">
        <v>40.9</v>
      </c>
      <c r="J240" t="n">
        <v>50.2</v>
      </c>
      <c r="L240" t="n">
        <v>49.5</v>
      </c>
      <c r="N240" t="n">
        <v>4584.246</v>
      </c>
      <c r="O240" t="n">
        <v>0.009461209174505944</v>
      </c>
      <c r="P240" t="n">
        <v>0.02738492796925546</v>
      </c>
      <c r="Q240" t="n">
        <v>0.03838531924596955</v>
      </c>
    </row>
    <row r="241">
      <c r="A241" s="127" t="n">
        <v>24685</v>
      </c>
      <c r="B241" t="n">
        <v>55.4</v>
      </c>
      <c r="E241" t="n">
        <v>67.5</v>
      </c>
      <c r="F241" t="n">
        <v>56.4</v>
      </c>
      <c r="H241" t="n">
        <v>41.7</v>
      </c>
      <c r="I241" t="n">
        <v>44.8</v>
      </c>
      <c r="J241" t="n">
        <v>52.9</v>
      </c>
      <c r="L241" t="n">
        <v>52.2</v>
      </c>
      <c r="O241" t="n">
        <v>0.009461209174505944</v>
      </c>
      <c r="P241" t="n">
        <v>0.02738492796925546</v>
      </c>
      <c r="Q241" t="n">
        <v>0.03838531924596955</v>
      </c>
    </row>
    <row r="242">
      <c r="A242" s="127" t="n">
        <v>24716</v>
      </c>
      <c r="B242" t="n">
        <v>62</v>
      </c>
      <c r="E242" t="n">
        <v>75.2</v>
      </c>
      <c r="F242" t="n">
        <v>57.4</v>
      </c>
      <c r="H242" t="n">
        <v>46.8</v>
      </c>
      <c r="I242" t="n">
        <v>46.5</v>
      </c>
      <c r="J242" t="n">
        <v>51.6</v>
      </c>
      <c r="L242" t="n">
        <v>54.9</v>
      </c>
      <c r="O242" t="n">
        <v>0.009461209174505944</v>
      </c>
      <c r="P242" t="n">
        <v>0.02738492796925546</v>
      </c>
      <c r="Q242" t="n">
        <v>0.03838531924596955</v>
      </c>
    </row>
    <row r="243">
      <c r="A243" s="127" t="n">
        <v>24746</v>
      </c>
      <c r="B243" t="n">
        <v>55.8</v>
      </c>
      <c r="E243" t="n">
        <v>78.7</v>
      </c>
      <c r="F243" t="n">
        <v>57.7</v>
      </c>
      <c r="H243" t="n">
        <v>48</v>
      </c>
      <c r="I243" t="n">
        <v>51.1</v>
      </c>
      <c r="J243" t="n">
        <v>52.4</v>
      </c>
      <c r="L243" t="n">
        <v>54.1</v>
      </c>
      <c r="N243" t="n">
        <v>4618.812</v>
      </c>
      <c r="O243" t="n">
        <v>0.007540171273531089</v>
      </c>
      <c r="P243" t="n">
        <v>0.02670839761173328</v>
      </c>
      <c r="Q243" t="n">
        <v>0.03050352818463198</v>
      </c>
    </row>
    <row r="244">
      <c r="A244" s="127" t="n">
        <v>24777</v>
      </c>
      <c r="B244" t="n">
        <v>57</v>
      </c>
      <c r="E244" t="n">
        <v>83.8</v>
      </c>
      <c r="F244" t="n">
        <v>58.6</v>
      </c>
      <c r="H244" t="n">
        <v>44.4</v>
      </c>
      <c r="I244" t="n">
        <v>51.4</v>
      </c>
      <c r="J244" t="n">
        <v>51.5</v>
      </c>
      <c r="L244" t="n">
        <v>54.2</v>
      </c>
      <c r="O244" t="n">
        <v>0.007540171273531089</v>
      </c>
      <c r="P244" t="n">
        <v>0.02670839761173328</v>
      </c>
      <c r="Q244" t="n">
        <v>0.03050352818463198</v>
      </c>
    </row>
    <row r="245">
      <c r="A245" s="127"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7" t="n">
        <v>24838</v>
      </c>
      <c r="B246" t="n">
        <v>60.1</v>
      </c>
      <c r="E246" t="n">
        <v>78</v>
      </c>
      <c r="F246" t="n">
        <v>59.3</v>
      </c>
      <c r="H246" t="n">
        <v>54.8</v>
      </c>
      <c r="I246" t="n">
        <v>50.6</v>
      </c>
      <c r="J246" t="n">
        <v>53.2</v>
      </c>
      <c r="L246" t="n">
        <v>56.6</v>
      </c>
      <c r="N246" t="n">
        <v>4713.013</v>
      </c>
      <c r="O246" t="n">
        <v>0.02039507128672915</v>
      </c>
      <c r="P246" t="n">
        <v>0.0384521487064664</v>
      </c>
      <c r="Q246" t="n">
        <v>0.08411014581384135</v>
      </c>
    </row>
    <row r="247">
      <c r="A247" s="127" t="n">
        <v>24869</v>
      </c>
      <c r="B247" t="n">
        <v>56.6</v>
      </c>
      <c r="E247" t="n">
        <v>76.3</v>
      </c>
      <c r="F247" t="n">
        <v>58.1</v>
      </c>
      <c r="H247" t="n">
        <v>53.7</v>
      </c>
      <c r="I247" t="n">
        <v>53.9</v>
      </c>
      <c r="J247" t="n">
        <v>50.3</v>
      </c>
      <c r="L247" t="n">
        <v>55</v>
      </c>
      <c r="O247" t="n">
        <v>0.02039507128672915</v>
      </c>
      <c r="P247" t="n">
        <v>0.0384521487064664</v>
      </c>
      <c r="Q247" t="n">
        <v>0.08411014581384135</v>
      </c>
    </row>
    <row r="248">
      <c r="A248" s="127"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7" t="n">
        <v>24929</v>
      </c>
      <c r="B249" t="n">
        <v>64.5</v>
      </c>
      <c r="E249" t="n">
        <v>71.5</v>
      </c>
      <c r="F249" t="n">
        <v>60.1</v>
      </c>
      <c r="H249" t="n">
        <v>54.9</v>
      </c>
      <c r="I249" t="n">
        <v>49</v>
      </c>
      <c r="J249" t="n">
        <v>53.5</v>
      </c>
      <c r="L249" t="n">
        <v>58</v>
      </c>
      <c r="N249" t="n">
        <v>4791.758</v>
      </c>
      <c r="O249" t="n">
        <v>0.01670799550096719</v>
      </c>
      <c r="P249" t="n">
        <v>0.0551558151005884</v>
      </c>
      <c r="Q249" t="n">
        <v>0.06852565923772147</v>
      </c>
    </row>
    <row r="250">
      <c r="A250" s="127" t="n">
        <v>24959</v>
      </c>
      <c r="B250" t="n">
        <v>56.2</v>
      </c>
      <c r="E250" t="n">
        <v>69.2</v>
      </c>
      <c r="F250" t="n">
        <v>60</v>
      </c>
      <c r="H250" t="n">
        <v>54</v>
      </c>
      <c r="I250" t="n">
        <v>49.4</v>
      </c>
      <c r="J250" t="n">
        <v>53.1</v>
      </c>
      <c r="L250" t="n">
        <v>55.3</v>
      </c>
      <c r="O250" t="n">
        <v>0.01670799550096719</v>
      </c>
      <c r="P250" t="n">
        <v>0.0551558151005884</v>
      </c>
      <c r="Q250" t="n">
        <v>0.06852565923772147</v>
      </c>
    </row>
    <row r="251">
      <c r="A251" s="127"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7"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row>
    <row r="253">
      <c r="A253" s="127" t="n">
        <v>25051</v>
      </c>
      <c r="B253" t="n">
        <v>53.8</v>
      </c>
      <c r="E253" t="n">
        <v>74.3</v>
      </c>
      <c r="F253" t="n">
        <v>56.1</v>
      </c>
      <c r="H253" t="n">
        <v>54.2</v>
      </c>
      <c r="I253" t="n">
        <v>47.8</v>
      </c>
      <c r="J253" t="n">
        <v>49.5</v>
      </c>
      <c r="L253" t="n">
        <v>52.7</v>
      </c>
      <c r="O253" t="n">
        <v>0.007749556634537891</v>
      </c>
      <c r="P253" t="n">
        <v>0.05336668232900235</v>
      </c>
      <c r="Q253" t="n">
        <v>0.03136042553098384</v>
      </c>
    </row>
    <row r="254">
      <c r="A254" s="127"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7" t="n">
        <v>25112</v>
      </c>
      <c r="B255" t="n">
        <v>58.5</v>
      </c>
      <c r="E255" t="n">
        <v>70.8</v>
      </c>
      <c r="F255" t="n">
        <v>61.1</v>
      </c>
      <c r="H255" t="n">
        <v>44.3</v>
      </c>
      <c r="I255" t="n">
        <v>53.3</v>
      </c>
      <c r="J255" t="n">
        <v>52.6</v>
      </c>
      <c r="L255" t="n">
        <v>55.8</v>
      </c>
      <c r="N255" t="n">
        <v>4847.885</v>
      </c>
      <c r="O255" t="n">
        <v>0.003933200411191717</v>
      </c>
      <c r="P255" t="n">
        <v>0.04959565360096933</v>
      </c>
      <c r="Q255" t="n">
        <v>0.01582586566440858</v>
      </c>
    </row>
    <row r="256">
      <c r="A256" s="127" t="n">
        <v>25143</v>
      </c>
      <c r="B256" t="n">
        <v>61.3</v>
      </c>
      <c r="E256" t="n">
        <v>69.5</v>
      </c>
      <c r="F256" t="n">
        <v>59.8</v>
      </c>
      <c r="H256" t="n">
        <v>43.5</v>
      </c>
      <c r="I256" t="n">
        <v>61</v>
      </c>
      <c r="J256" t="n">
        <v>56.4</v>
      </c>
      <c r="L256" t="n">
        <v>58.1</v>
      </c>
      <c r="O256" t="n">
        <v>0.003933200411191717</v>
      </c>
      <c r="P256" t="n">
        <v>0.04959565360096933</v>
      </c>
      <c r="Q256" t="n">
        <v>0.01582586566440858</v>
      </c>
    </row>
    <row r="257">
      <c r="A257" s="127" t="n">
        <v>25173</v>
      </c>
      <c r="B257" t="n">
        <v>56.7</v>
      </c>
      <c r="E257" t="n">
        <v>76.8</v>
      </c>
      <c r="F257" t="n">
        <v>60.6</v>
      </c>
      <c r="H257" t="n">
        <v>46.3</v>
      </c>
      <c r="I257" t="n">
        <v>58.3</v>
      </c>
      <c r="J257" t="n">
        <v>52.8</v>
      </c>
      <c r="L257" t="n">
        <v>56.1</v>
      </c>
      <c r="O257" t="n">
        <v>0.003933200411191717</v>
      </c>
      <c r="P257" t="n">
        <v>0.04959565360096933</v>
      </c>
      <c r="Q257" t="n">
        <v>0.01582586566440858</v>
      </c>
    </row>
    <row r="258">
      <c r="A258" s="127"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row>
    <row r="259">
      <c r="A259" s="127"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7"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7" t="n">
        <v>25294</v>
      </c>
      <c r="B261" t="n">
        <v>54.4</v>
      </c>
      <c r="E261" t="n">
        <v>78.8</v>
      </c>
      <c r="F261" t="n">
        <v>55.1</v>
      </c>
      <c r="H261" t="n">
        <v>49.2</v>
      </c>
      <c r="I261" t="n">
        <v>63.9</v>
      </c>
      <c r="J261" t="n">
        <v>52.7</v>
      </c>
      <c r="L261" t="n">
        <v>55.2</v>
      </c>
      <c r="N261" t="n">
        <v>4938.728</v>
      </c>
      <c r="O261" t="n">
        <v>0.003039953206492568</v>
      </c>
      <c r="P261" t="n">
        <v>0.03067141537615219</v>
      </c>
      <c r="Q261" t="n">
        <v>0.01221537317702515</v>
      </c>
    </row>
    <row r="262">
      <c r="A262" s="127"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7"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7"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row>
    <row r="265">
      <c r="A265" s="127"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7"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7" t="n">
        <v>25477</v>
      </c>
      <c r="B267" t="n">
        <v>51.9</v>
      </c>
      <c r="E267" t="n">
        <v>85.3</v>
      </c>
      <c r="F267" t="n">
        <v>53.2</v>
      </c>
      <c r="H267" t="n">
        <v>54.2</v>
      </c>
      <c r="I267" t="n">
        <v>66.8</v>
      </c>
      <c r="J267" t="n">
        <v>51.3</v>
      </c>
      <c r="L267" t="n">
        <v>54.6</v>
      </c>
      <c r="N267" t="n">
        <v>4947.104</v>
      </c>
      <c r="O267" t="n">
        <v>-0.004876945875254361</v>
      </c>
      <c r="P267" t="n">
        <v>0.02046645083371409</v>
      </c>
      <c r="Q267" t="n">
        <v>-0.01936553931373741</v>
      </c>
    </row>
    <row r="268">
      <c r="A268" s="127"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7" t="n">
        <v>25538</v>
      </c>
      <c r="B269" t="n">
        <v>48</v>
      </c>
      <c r="E269" t="n">
        <v>82.2</v>
      </c>
      <c r="F269" t="n">
        <v>50.3</v>
      </c>
      <c r="H269" t="n">
        <v>51.5</v>
      </c>
      <c r="I269" t="n">
        <v>66.8</v>
      </c>
      <c r="J269" t="n">
        <v>49.6</v>
      </c>
      <c r="L269" t="n">
        <v>52</v>
      </c>
      <c r="O269" t="n">
        <v>-0.004876945875254361</v>
      </c>
      <c r="P269" t="n">
        <v>0.02046645083371409</v>
      </c>
      <c r="Q269" t="n">
        <v>-0.01936553931373741</v>
      </c>
    </row>
    <row r="270">
      <c r="A270" s="127"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row>
    <row r="271">
      <c r="A271" s="127" t="n">
        <v>25600</v>
      </c>
      <c r="B271" t="n">
        <v>45.8</v>
      </c>
      <c r="E271" t="n">
        <v>74.5</v>
      </c>
      <c r="F271" t="n">
        <v>45.9</v>
      </c>
      <c r="H271" t="n">
        <v>48.6</v>
      </c>
      <c r="I271" t="n">
        <v>57.7</v>
      </c>
      <c r="J271" t="n">
        <v>43.3</v>
      </c>
      <c r="L271" t="n">
        <v>47.4</v>
      </c>
      <c r="O271" t="n">
        <v>-0.001484707012425907</v>
      </c>
      <c r="P271" t="n">
        <v>0.003249346028238541</v>
      </c>
      <c r="Q271" t="n">
        <v>-0.005925615006652563</v>
      </c>
    </row>
    <row r="272">
      <c r="A272" s="127" t="n">
        <v>25628</v>
      </c>
      <c r="B272" t="n">
        <v>45.2</v>
      </c>
      <c r="E272" t="n">
        <v>67.8</v>
      </c>
      <c r="F272" t="n">
        <v>47.3</v>
      </c>
      <c r="H272" t="n">
        <v>51.4</v>
      </c>
      <c r="I272" t="n">
        <v>49.3</v>
      </c>
      <c r="J272" t="n">
        <v>44.8</v>
      </c>
      <c r="L272" t="n">
        <v>46.9</v>
      </c>
      <c r="O272" t="n">
        <v>-0.001484707012425907</v>
      </c>
      <c r="P272" t="n">
        <v>0.003249346028238541</v>
      </c>
      <c r="Q272" t="n">
        <v>-0.005925615006652563</v>
      </c>
    </row>
    <row r="273">
      <c r="A273" s="127"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row>
    <row r="274">
      <c r="A274" s="127" t="n">
        <v>25689</v>
      </c>
      <c r="B274" t="n">
        <v>45.3</v>
      </c>
      <c r="E274" t="n">
        <v>78.3</v>
      </c>
      <c r="F274" t="n">
        <v>45.2</v>
      </c>
      <c r="H274" t="n">
        <v>40.4</v>
      </c>
      <c r="I274" t="n">
        <v>67.2</v>
      </c>
      <c r="J274" t="n">
        <v>40.8</v>
      </c>
      <c r="L274" t="n">
        <v>47.2</v>
      </c>
      <c r="O274" t="n">
        <v>0.001419300010385208</v>
      </c>
      <c r="P274" t="n">
        <v>0.001628354507476494</v>
      </c>
      <c r="Q274" t="n">
        <v>0.00568929795693851</v>
      </c>
    </row>
    <row r="275">
      <c r="A275" s="127"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7"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row>
    <row r="277">
      <c r="A277" s="127"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7"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7" t="n">
        <v>25842</v>
      </c>
      <c r="B279" t="n">
        <v>44.7</v>
      </c>
      <c r="E279" t="n">
        <v>67.8</v>
      </c>
      <c r="F279" t="n">
        <v>44.1</v>
      </c>
      <c r="H279" t="n">
        <v>45.7</v>
      </c>
      <c r="I279" t="n">
        <v>39</v>
      </c>
      <c r="J279" t="n">
        <v>37.6</v>
      </c>
      <c r="L279" t="n">
        <v>42.4</v>
      </c>
      <c r="N279" t="n">
        <v>4938.857</v>
      </c>
      <c r="O279" t="n">
        <v>-0.01071638106008845</v>
      </c>
      <c r="P279" t="n">
        <v>-0.001667035906259561</v>
      </c>
      <c r="Q279" t="n">
        <v>-0.04218138882587208</v>
      </c>
    </row>
    <row r="280">
      <c r="A280" s="127"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7" t="n">
        <v>25903</v>
      </c>
      <c r="B281" t="n">
        <v>51.2</v>
      </c>
      <c r="E281" t="n">
        <v>64.5</v>
      </c>
      <c r="F281" t="n">
        <v>46.8</v>
      </c>
      <c r="H281" t="n">
        <v>44.4</v>
      </c>
      <c r="I281" t="n">
        <v>37.5</v>
      </c>
      <c r="J281" t="n">
        <v>41.4</v>
      </c>
      <c r="L281" t="n">
        <v>45.4</v>
      </c>
      <c r="O281" t="n">
        <v>-0.01071638106008845</v>
      </c>
      <c r="P281" t="n">
        <v>-0.001667035906259561</v>
      </c>
      <c r="Q281" t="n">
        <v>-0.04218138882587208</v>
      </c>
    </row>
    <row r="282">
      <c r="A282" s="127"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row>
    <row r="283">
      <c r="A283" s="127"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7" t="n">
        <v>25993</v>
      </c>
      <c r="B284" t="n">
        <v>56.2</v>
      </c>
      <c r="E284" t="n">
        <v>67</v>
      </c>
      <c r="F284" t="n">
        <v>54.4</v>
      </c>
      <c r="H284" t="n">
        <v>51.2</v>
      </c>
      <c r="I284" t="n">
        <v>45</v>
      </c>
      <c r="J284" t="n">
        <v>44.3</v>
      </c>
      <c r="L284" t="n">
        <v>51.2</v>
      </c>
      <c r="O284" t="n">
        <v>0.02715992789424762</v>
      </c>
      <c r="P284" t="n">
        <v>0.02697236849004174</v>
      </c>
      <c r="Q284" t="n">
        <v>0.1131463651735802</v>
      </c>
    </row>
    <row r="285">
      <c r="A285" s="127" t="n">
        <v>26024</v>
      </c>
      <c r="B285" t="n">
        <v>59.6</v>
      </c>
      <c r="E285" t="n">
        <v>70.8</v>
      </c>
      <c r="F285" t="n">
        <v>58.1</v>
      </c>
      <c r="H285" t="n">
        <v>55.5</v>
      </c>
      <c r="I285" t="n">
        <v>48.9</v>
      </c>
      <c r="J285" t="n">
        <v>45.7</v>
      </c>
      <c r="L285" t="n">
        <v>54.5</v>
      </c>
      <c r="N285" t="n">
        <v>5100.447</v>
      </c>
      <c r="O285" t="n">
        <v>0.005411200797319773</v>
      </c>
      <c r="P285" t="n">
        <v>0.03106613002019493</v>
      </c>
      <c r="Q285" t="n">
        <v>0.02182112439459316</v>
      </c>
    </row>
    <row r="286">
      <c r="A286" s="127"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7"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7"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row>
    <row r="289">
      <c r="A289" s="127"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7" t="n">
        <v>26177</v>
      </c>
      <c r="B290" t="n">
        <v>61</v>
      </c>
      <c r="E290" t="n">
        <v>52.3</v>
      </c>
      <c r="F290" t="n">
        <v>59.3</v>
      </c>
      <c r="H290" t="n">
        <v>40.2</v>
      </c>
      <c r="I290" t="n">
        <v>48.9</v>
      </c>
      <c r="J290" t="n">
        <v>53</v>
      </c>
      <c r="L290" t="n">
        <v>55.1</v>
      </c>
      <c r="O290" t="n">
        <v>0.008229670850417514</v>
      </c>
      <c r="P290" t="n">
        <v>0.03005894810807793</v>
      </c>
      <c r="Q290" t="n">
        <v>0.03332728238206673</v>
      </c>
    </row>
    <row r="291">
      <c r="A291" s="127" t="n">
        <v>26207</v>
      </c>
      <c r="B291" t="n">
        <v>61.4</v>
      </c>
      <c r="E291" t="n">
        <v>51.7</v>
      </c>
      <c r="F291" t="n">
        <v>60.8</v>
      </c>
      <c r="H291" t="n">
        <v>38.1</v>
      </c>
      <c r="I291" t="n">
        <v>50.9</v>
      </c>
      <c r="J291" t="n">
        <v>49.8</v>
      </c>
      <c r="L291" t="n">
        <v>55</v>
      </c>
      <c r="N291" t="n">
        <v>5154.547</v>
      </c>
      <c r="O291" t="n">
        <v>0.002357838388214737</v>
      </c>
      <c r="P291" t="n">
        <v>0.04367204800624914</v>
      </c>
      <c r="Q291" t="n">
        <v>0.009464762427640272</v>
      </c>
    </row>
    <row r="292">
      <c r="A292" s="127" t="n">
        <v>26238</v>
      </c>
      <c r="B292" t="n">
        <v>55.4</v>
      </c>
      <c r="E292" t="n">
        <v>53.9</v>
      </c>
      <c r="F292" t="n">
        <v>56.1</v>
      </c>
      <c r="H292" t="n">
        <v>41.6</v>
      </c>
      <c r="I292" t="n">
        <v>50.9</v>
      </c>
      <c r="J292" t="n">
        <v>49.3</v>
      </c>
      <c r="L292" t="n">
        <v>52.3</v>
      </c>
      <c r="O292" t="n">
        <v>0.002357838388214737</v>
      </c>
      <c r="P292" t="n">
        <v>0.04367204800624914</v>
      </c>
      <c r="Q292" t="n">
        <v>0.009464762427640272</v>
      </c>
    </row>
    <row r="293">
      <c r="A293" s="127"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7"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row>
    <row r="295">
      <c r="A295" s="127"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7"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7"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row>
    <row r="298">
      <c r="A298" s="127"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7" t="n">
        <v>26451</v>
      </c>
      <c r="B299" t="n">
        <v>62.1</v>
      </c>
      <c r="E299" t="n">
        <v>70.2</v>
      </c>
      <c r="F299" t="n">
        <v>62.2</v>
      </c>
      <c r="H299" t="n">
        <v>49.6</v>
      </c>
      <c r="I299" t="n">
        <v>57.7</v>
      </c>
      <c r="J299" t="n">
        <v>53.9</v>
      </c>
      <c r="L299" t="n">
        <v>58.6</v>
      </c>
      <c r="O299" t="n">
        <v>0.02269772354108704</v>
      </c>
      <c r="P299" t="n">
        <v>0.05255186457186979</v>
      </c>
      <c r="Q299" t="n">
        <v>0.09392905376229566</v>
      </c>
    </row>
    <row r="300">
      <c r="A300" s="127"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row>
    <row r="301">
      <c r="A301" s="127"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7"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7"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row>
    <row r="304">
      <c r="A304" s="127"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7"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7"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row>
    <row r="307">
      <c r="A307" s="127"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7"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7"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row>
    <row r="310">
      <c r="A310" s="127"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7"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7"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row>
    <row r="313">
      <c r="A313" s="127"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7"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7"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row>
    <row r="316">
      <c r="A316" s="127"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7" t="n">
        <v>26999</v>
      </c>
      <c r="B317" t="n">
        <v>59</v>
      </c>
      <c r="E317" t="n">
        <v>94.2</v>
      </c>
      <c r="F317" t="n">
        <v>56</v>
      </c>
      <c r="H317" t="n">
        <v>63.8</v>
      </c>
      <c r="I317" t="n">
        <v>92.8</v>
      </c>
      <c r="J317" t="n">
        <v>58</v>
      </c>
      <c r="L317" t="n">
        <v>63.6</v>
      </c>
      <c r="O317" t="n">
        <v>0.009492160434313687</v>
      </c>
      <c r="P317" t="n">
        <v>0.0402375639890625</v>
      </c>
      <c r="Q317" t="n">
        <v>0.03851267753048382</v>
      </c>
    </row>
    <row r="318">
      <c r="A318" s="127" t="n">
        <v>27030</v>
      </c>
      <c r="B318" t="n">
        <v>55.7</v>
      </c>
      <c r="E318" t="n">
        <v>95.3</v>
      </c>
      <c r="F318" t="n">
        <v>55.9</v>
      </c>
      <c r="H318" t="n">
        <v>62</v>
      </c>
      <c r="I318" t="n">
        <v>91.8</v>
      </c>
      <c r="J318" t="n">
        <v>57.3</v>
      </c>
      <c r="L318" t="n">
        <v>62.1</v>
      </c>
      <c r="N318" t="n">
        <v>5682.353</v>
      </c>
      <c r="O318" t="n">
        <v>-0.008597725743732246</v>
      </c>
      <c r="P318" t="n">
        <v>0.006387738771999861</v>
      </c>
      <c r="Q318" t="n">
        <v>-0.03394991438893069</v>
      </c>
    </row>
    <row r="319">
      <c r="A319" s="127"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7"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7"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row>
    <row r="322">
      <c r="A322" s="127" t="n">
        <v>27150</v>
      </c>
      <c r="B322" t="n">
        <v>51.6</v>
      </c>
      <c r="E322" t="n">
        <v>92.3</v>
      </c>
      <c r="F322" t="n">
        <v>51.6</v>
      </c>
      <c r="H322" t="n">
        <v>59.3</v>
      </c>
      <c r="I322" t="n">
        <v>74.5</v>
      </c>
      <c r="J322" t="n">
        <v>51.1</v>
      </c>
      <c r="L322" t="n">
        <v>55.7</v>
      </c>
      <c r="O322" t="n">
        <v>0.002376832273531812</v>
      </c>
      <c r="P322" t="n">
        <v>-0.002084181959456867</v>
      </c>
      <c r="Q322" t="n">
        <v>0.009541278826036503</v>
      </c>
    </row>
    <row r="323">
      <c r="A323" s="127"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7"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row>
    <row r="325">
      <c r="A325" s="127"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7" t="n">
        <v>27273</v>
      </c>
      <c r="B326" t="n">
        <v>41.2</v>
      </c>
      <c r="E326" t="n">
        <v>81</v>
      </c>
      <c r="F326" t="n">
        <v>46.3</v>
      </c>
      <c r="H326" t="n">
        <v>54.8</v>
      </c>
      <c r="I326" t="n">
        <v>51.8</v>
      </c>
      <c r="J326" t="n">
        <v>44.9</v>
      </c>
      <c r="L326" t="n">
        <v>46.2</v>
      </c>
      <c r="O326" t="n">
        <v>-0.009451427782885907</v>
      </c>
      <c r="P326" t="n">
        <v>-0.006290004928018983</v>
      </c>
      <c r="Q326" t="n">
        <v>-0.03727310339376178</v>
      </c>
    </row>
    <row r="327">
      <c r="A327" s="127" t="n">
        <v>27303</v>
      </c>
      <c r="B327" t="n">
        <v>36.5</v>
      </c>
      <c r="E327" t="n">
        <v>75.7</v>
      </c>
      <c r="F327" t="n">
        <v>44.3</v>
      </c>
      <c r="H327" t="n">
        <v>47.9</v>
      </c>
      <c r="I327" t="n">
        <v>45.3</v>
      </c>
      <c r="J327" t="n">
        <v>45.4</v>
      </c>
      <c r="L327" t="n">
        <v>42.7</v>
      </c>
      <c r="N327" t="n">
        <v>5620.126</v>
      </c>
      <c r="O327" t="n">
        <v>-0.003881407827863123</v>
      </c>
      <c r="P327" t="n">
        <v>-0.01945449393820109</v>
      </c>
      <c r="Q327" t="n">
        <v>-0.01543547302283976</v>
      </c>
    </row>
    <row r="328">
      <c r="A328" s="127" t="n">
        <v>27334</v>
      </c>
      <c r="B328" t="n">
        <v>33.1</v>
      </c>
      <c r="E328" t="n">
        <v>71</v>
      </c>
      <c r="F328" t="n">
        <v>40.9</v>
      </c>
      <c r="H328" t="n">
        <v>47.2</v>
      </c>
      <c r="I328" t="n">
        <v>34</v>
      </c>
      <c r="J328" t="n">
        <v>39.6</v>
      </c>
      <c r="L328" t="n">
        <v>37.9</v>
      </c>
      <c r="O328" t="n">
        <v>-0.003881407827863123</v>
      </c>
      <c r="P328" t="n">
        <v>-0.01945449393820109</v>
      </c>
      <c r="Q328" t="n">
        <v>-0.01543547302283976</v>
      </c>
    </row>
    <row r="329">
      <c r="A329" s="127" t="n">
        <v>27364</v>
      </c>
      <c r="B329" t="n">
        <v>27.9</v>
      </c>
      <c r="E329" t="n">
        <v>64.7</v>
      </c>
      <c r="F329" t="n">
        <v>33.4</v>
      </c>
      <c r="H329" t="n">
        <v>40.6</v>
      </c>
      <c r="I329" t="n">
        <v>23.2</v>
      </c>
      <c r="J329" t="n">
        <v>33.3</v>
      </c>
      <c r="L329" t="n">
        <v>30.9</v>
      </c>
      <c r="O329" t="n">
        <v>-0.003881407827863123</v>
      </c>
      <c r="P329" t="n">
        <v>-0.01945449393820109</v>
      </c>
      <c r="Q329" t="n">
        <v>-0.01543547302283976</v>
      </c>
    </row>
    <row r="330">
      <c r="A330" s="127" t="n">
        <v>27395</v>
      </c>
      <c r="B330" t="n">
        <v>32.8</v>
      </c>
      <c r="E330" t="n">
        <v>54.1</v>
      </c>
      <c r="F330" t="n">
        <v>33.4</v>
      </c>
      <c r="H330" t="n">
        <v>36.6</v>
      </c>
      <c r="I330" t="n">
        <v>19.5</v>
      </c>
      <c r="J330" t="n">
        <v>29.7</v>
      </c>
      <c r="L330" t="n">
        <v>30.7</v>
      </c>
      <c r="N330" t="n">
        <v>5551.713</v>
      </c>
      <c r="O330" t="n">
        <v>-0.01217285875797099</v>
      </c>
      <c r="P330" t="n">
        <v>-0.0229904759524796</v>
      </c>
      <c r="Q330" t="n">
        <v>-0.04780955715630564</v>
      </c>
    </row>
    <row r="331">
      <c r="A331" s="127" t="n">
        <v>27426</v>
      </c>
      <c r="B331" t="n">
        <v>40</v>
      </c>
      <c r="E331" t="n">
        <v>48.8</v>
      </c>
      <c r="F331" t="n">
        <v>41.5</v>
      </c>
      <c r="H331" t="n">
        <v>30.6</v>
      </c>
      <c r="I331" t="n">
        <v>15.9</v>
      </c>
      <c r="J331" t="n">
        <v>33.1</v>
      </c>
      <c r="L331" t="n">
        <v>34.4</v>
      </c>
      <c r="O331" t="n">
        <v>-0.01217285875797099</v>
      </c>
      <c r="P331" t="n">
        <v>-0.0229904759524796</v>
      </c>
      <c r="Q331" t="n">
        <v>-0.04780955715630564</v>
      </c>
    </row>
    <row r="332">
      <c r="A332" s="127" t="n">
        <v>27454</v>
      </c>
      <c r="B332" t="n">
        <v>37</v>
      </c>
      <c r="E332" t="n">
        <v>42.7</v>
      </c>
      <c r="F332" t="n">
        <v>33.1</v>
      </c>
      <c r="H332" t="n">
        <v>30.9</v>
      </c>
      <c r="I332" t="n">
        <v>17.3</v>
      </c>
      <c r="J332" t="n">
        <v>32.8</v>
      </c>
      <c r="L332" t="n">
        <v>31.6</v>
      </c>
      <c r="O332" t="n">
        <v>-0.01217285875797099</v>
      </c>
      <c r="P332" t="n">
        <v>-0.0229904759524796</v>
      </c>
      <c r="Q332" t="n">
        <v>-0.04780955715630564</v>
      </c>
    </row>
    <row r="333">
      <c r="A333" s="127" t="n">
        <v>27485</v>
      </c>
      <c r="B333" t="n">
        <v>42.6</v>
      </c>
      <c r="E333" t="n">
        <v>42.6</v>
      </c>
      <c r="F333" t="n">
        <v>45.5</v>
      </c>
      <c r="H333" t="n">
        <v>26.9</v>
      </c>
      <c r="I333" t="n">
        <v>21.7</v>
      </c>
      <c r="J333" t="n">
        <v>36.9</v>
      </c>
      <c r="L333" t="n">
        <v>37.5</v>
      </c>
      <c r="N333" t="n">
        <v>5591.382</v>
      </c>
      <c r="O333" t="n">
        <v>0.007145362161192387</v>
      </c>
      <c r="P333" t="n">
        <v>-0.01834262400105072</v>
      </c>
      <c r="Q333" t="n">
        <v>0.02888924771416268</v>
      </c>
    </row>
    <row r="334">
      <c r="A334" s="127" t="n">
        <v>27515</v>
      </c>
      <c r="B334" t="n">
        <v>47.2</v>
      </c>
      <c r="E334" t="n">
        <v>45.4</v>
      </c>
      <c r="F334" t="n">
        <v>50.5</v>
      </c>
      <c r="H334" t="n">
        <v>31</v>
      </c>
      <c r="I334" t="n">
        <v>22.7</v>
      </c>
      <c r="J334" t="n">
        <v>39.6</v>
      </c>
      <c r="L334" t="n">
        <v>41.2</v>
      </c>
      <c r="O334" t="n">
        <v>0.007145362161192387</v>
      </c>
      <c r="P334" t="n">
        <v>-0.01834262400105072</v>
      </c>
      <c r="Q334" t="n">
        <v>0.02888924771416268</v>
      </c>
    </row>
    <row r="335">
      <c r="A335" s="127" t="n">
        <v>27546</v>
      </c>
      <c r="B335" t="n">
        <v>54.9</v>
      </c>
      <c r="E335" t="n">
        <v>44</v>
      </c>
      <c r="F335" t="n">
        <v>53.1</v>
      </c>
      <c r="H335" t="n">
        <v>28.7</v>
      </c>
      <c r="I335" t="n">
        <v>24.9</v>
      </c>
      <c r="J335" t="n">
        <v>43.9</v>
      </c>
      <c r="L335" t="n">
        <v>45.1</v>
      </c>
      <c r="O335" t="n">
        <v>0.007145362161192387</v>
      </c>
      <c r="P335" t="n">
        <v>-0.01834262400105072</v>
      </c>
      <c r="Q335" t="n">
        <v>0.02888924771416268</v>
      </c>
    </row>
    <row r="336">
      <c r="A336" s="127" t="n">
        <v>27576</v>
      </c>
      <c r="B336" t="n">
        <v>58.4</v>
      </c>
      <c r="E336" t="n">
        <v>53</v>
      </c>
      <c r="F336" t="n">
        <v>55.8</v>
      </c>
      <c r="H336" t="n">
        <v>24.6</v>
      </c>
      <c r="I336" t="n">
        <v>28.7</v>
      </c>
      <c r="J336" t="n">
        <v>44.3</v>
      </c>
      <c r="L336" t="n">
        <v>47.2</v>
      </c>
      <c r="N336" t="n">
        <v>5687.087</v>
      </c>
      <c r="O336" t="n">
        <v>0.0171165196725963</v>
      </c>
      <c r="P336" t="n">
        <v>0.007986848693510009</v>
      </c>
      <c r="Q336" t="n">
        <v>0.07024407486532014</v>
      </c>
    </row>
    <row r="337">
      <c r="A337" s="127" t="n">
        <v>27607</v>
      </c>
      <c r="B337" t="n">
        <v>60.3</v>
      </c>
      <c r="E337" t="n">
        <v>68.8</v>
      </c>
      <c r="F337" t="n">
        <v>61.1</v>
      </c>
      <c r="H337" t="n">
        <v>28.1</v>
      </c>
      <c r="I337" t="n">
        <v>35.1</v>
      </c>
      <c r="J337" t="n">
        <v>49.7</v>
      </c>
      <c r="L337" t="n">
        <v>51.4</v>
      </c>
      <c r="O337" t="n">
        <v>0.0171165196725963</v>
      </c>
      <c r="P337" t="n">
        <v>0.007986848693510009</v>
      </c>
      <c r="Q337" t="n">
        <v>0.07024407486532014</v>
      </c>
    </row>
    <row r="338">
      <c r="A338" s="127"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7" t="n">
        <v>27668</v>
      </c>
      <c r="B339" t="n">
        <v>64.2</v>
      </c>
      <c r="E339" t="n">
        <v>75.3</v>
      </c>
      <c r="F339" t="n">
        <v>62.3</v>
      </c>
      <c r="H339" t="n">
        <v>41.9</v>
      </c>
      <c r="I339" t="n">
        <v>44.8</v>
      </c>
      <c r="J339" t="n">
        <v>48.9</v>
      </c>
      <c r="L339" t="n">
        <v>55.5</v>
      </c>
      <c r="N339" t="n">
        <v>5763.665</v>
      </c>
      <c r="O339" t="n">
        <v>0.01346524151995556</v>
      </c>
      <c r="P339" t="n">
        <v>0.02554017472206135</v>
      </c>
      <c r="Q339" t="n">
        <v>0.05495864100802961</v>
      </c>
    </row>
    <row r="340">
      <c r="A340" s="127" t="n">
        <v>27699</v>
      </c>
      <c r="B340" t="n">
        <v>62.2</v>
      </c>
      <c r="E340" t="n">
        <v>70.8</v>
      </c>
      <c r="F340" t="n">
        <v>60</v>
      </c>
      <c r="H340" t="n">
        <v>38.8</v>
      </c>
      <c r="I340" t="n">
        <v>46.8</v>
      </c>
      <c r="J340" t="n">
        <v>49.8</v>
      </c>
      <c r="L340" t="n">
        <v>54.5</v>
      </c>
      <c r="O340" t="n">
        <v>0.01346524151995556</v>
      </c>
      <c r="P340" t="n">
        <v>0.02554017472206135</v>
      </c>
      <c r="Q340" t="n">
        <v>0.05495864100802961</v>
      </c>
    </row>
    <row r="341">
      <c r="A341" s="127"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7"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row>
    <row r="343">
      <c r="A343" s="127" t="n">
        <v>27791</v>
      </c>
      <c r="B343" t="n">
        <v>68.7</v>
      </c>
      <c r="E343" t="n">
        <v>73.2</v>
      </c>
      <c r="F343" t="n">
        <v>64.8</v>
      </c>
      <c r="H343" t="n">
        <v>48.2</v>
      </c>
      <c r="I343" t="n">
        <v>56.1</v>
      </c>
      <c r="J343" t="n">
        <v>57.3</v>
      </c>
      <c r="L343" t="n">
        <v>61.5</v>
      </c>
      <c r="O343" t="n">
        <v>0.02248760120513595</v>
      </c>
      <c r="P343" t="n">
        <v>0.06152389361625864</v>
      </c>
      <c r="Q343" t="n">
        <v>0.09303030101174148</v>
      </c>
    </row>
    <row r="344">
      <c r="A344" s="127" t="n">
        <v>27820</v>
      </c>
      <c r="B344" t="n">
        <v>61.6</v>
      </c>
      <c r="E344" t="n">
        <v>74.3</v>
      </c>
      <c r="F344" t="n">
        <v>63.3</v>
      </c>
      <c r="H344" t="n">
        <v>46.7</v>
      </c>
      <c r="I344" t="n">
        <v>56.7</v>
      </c>
      <c r="J344" t="n">
        <v>54.9</v>
      </c>
      <c r="L344" t="n">
        <v>58.4</v>
      </c>
      <c r="O344" t="n">
        <v>0.02248760120513595</v>
      </c>
      <c r="P344" t="n">
        <v>0.06152389361625864</v>
      </c>
      <c r="Q344" t="n">
        <v>0.09303030101174148</v>
      </c>
    </row>
    <row r="345">
      <c r="A345" s="127"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row>
    <row r="346">
      <c r="A346" s="127" t="n">
        <v>27881</v>
      </c>
      <c r="B346" t="n">
        <v>62.3</v>
      </c>
      <c r="E346" t="n">
        <v>78</v>
      </c>
      <c r="F346" t="n">
        <v>60.5</v>
      </c>
      <c r="H346" t="n">
        <v>51.6</v>
      </c>
      <c r="I346" t="n">
        <v>58.3</v>
      </c>
      <c r="J346" t="n">
        <v>55.4</v>
      </c>
      <c r="L346" t="n">
        <v>58.8</v>
      </c>
      <c r="O346" t="n">
        <v>0.00733700576725076</v>
      </c>
      <c r="P346" t="n">
        <v>0.06172588458452682</v>
      </c>
      <c r="Q346" t="n">
        <v>0.02967259574123471</v>
      </c>
    </row>
    <row r="347">
      <c r="A347" s="127"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7" t="n">
        <v>27942</v>
      </c>
      <c r="B348" t="n">
        <v>58</v>
      </c>
      <c r="E348" t="n">
        <v>84.2</v>
      </c>
      <c r="F348" t="n">
        <v>56.7</v>
      </c>
      <c r="H348" t="n">
        <v>50.5</v>
      </c>
      <c r="I348" t="n">
        <v>54</v>
      </c>
      <c r="J348" t="n">
        <v>55.1</v>
      </c>
      <c r="L348" t="n">
        <v>55.9</v>
      </c>
      <c r="N348" t="n">
        <v>5969.089</v>
      </c>
      <c r="O348" t="n">
        <v>0.005487057642404611</v>
      </c>
      <c r="P348" t="n">
        <v>0.04958636996409576</v>
      </c>
      <c r="Q348" t="n">
        <v>0.02212953909849547</v>
      </c>
    </row>
    <row r="349">
      <c r="A349" s="127" t="n">
        <v>27973</v>
      </c>
      <c r="B349" t="n">
        <v>57.7</v>
      </c>
      <c r="E349" t="n">
        <v>73.3</v>
      </c>
      <c r="F349" t="n">
        <v>52.9</v>
      </c>
      <c r="H349" t="n">
        <v>52.4</v>
      </c>
      <c r="I349" t="n">
        <v>55.2</v>
      </c>
      <c r="J349" t="n">
        <v>52.1</v>
      </c>
      <c r="L349" t="n">
        <v>54.5</v>
      </c>
      <c r="O349" t="n">
        <v>0.005487057642404611</v>
      </c>
      <c r="P349" t="n">
        <v>0.04958636996409576</v>
      </c>
      <c r="Q349" t="n">
        <v>0.02212953909849547</v>
      </c>
    </row>
    <row r="350">
      <c r="A350" s="127"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7"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row>
    <row r="352">
      <c r="A352" s="127" t="n">
        <v>28065</v>
      </c>
      <c r="B352" t="n">
        <v>55.7</v>
      </c>
      <c r="E352" t="n">
        <v>69.7</v>
      </c>
      <c r="F352" t="n">
        <v>54.4</v>
      </c>
      <c r="H352" t="n">
        <v>42.4</v>
      </c>
      <c r="I352" t="n">
        <v>47.2</v>
      </c>
      <c r="J352" t="n">
        <v>50.5</v>
      </c>
      <c r="L352" t="n">
        <v>51.7</v>
      </c>
      <c r="O352" t="n">
        <v>0.007248509780973248</v>
      </c>
      <c r="P352" t="n">
        <v>0.04314806637790361</v>
      </c>
      <c r="Q352" t="n">
        <v>0.02931081062144569</v>
      </c>
    </row>
    <row r="353">
      <c r="A353" s="127" t="n">
        <v>28095</v>
      </c>
      <c r="B353" t="n">
        <v>58.9</v>
      </c>
      <c r="E353" t="n">
        <v>75.8</v>
      </c>
      <c r="F353" t="n">
        <v>59.6</v>
      </c>
      <c r="H353" t="n">
        <v>52.8</v>
      </c>
      <c r="I353" t="n">
        <v>53.3</v>
      </c>
      <c r="J353" t="n">
        <v>53.8</v>
      </c>
      <c r="L353" t="n">
        <v>56.6</v>
      </c>
      <c r="O353" t="n">
        <v>0.007248509780973248</v>
      </c>
      <c r="P353" t="n">
        <v>0.04314806637790361</v>
      </c>
      <c r="Q353" t="n">
        <v>0.02931081062144569</v>
      </c>
    </row>
    <row r="354">
      <c r="A354" s="127"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row>
    <row r="355">
      <c r="A355" s="127"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7"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7" t="n">
        <v>28216</v>
      </c>
      <c r="B357" t="n">
        <v>60.3</v>
      </c>
      <c r="E357" t="n">
        <v>78.8</v>
      </c>
      <c r="F357" t="n">
        <v>59.2</v>
      </c>
      <c r="H357" t="n">
        <v>54.4</v>
      </c>
      <c r="I357" t="n">
        <v>54.6</v>
      </c>
      <c r="J357" t="n">
        <v>51.9</v>
      </c>
      <c r="L357" t="n">
        <v>56.9</v>
      </c>
      <c r="N357" t="n">
        <v>6201.659</v>
      </c>
      <c r="O357" t="n">
        <v>0.01944113077722606</v>
      </c>
      <c r="P357" t="n">
        <v>0.04466324097555541</v>
      </c>
      <c r="Q357" t="n">
        <v>0.08006180304607624</v>
      </c>
    </row>
    <row r="358">
      <c r="A358" s="127" t="n">
        <v>28246</v>
      </c>
      <c r="B358" t="n">
        <v>64.5</v>
      </c>
      <c r="E358" t="n">
        <v>75.7</v>
      </c>
      <c r="F358" t="n">
        <v>63</v>
      </c>
      <c r="H358" t="n">
        <v>53.2</v>
      </c>
      <c r="I358" t="n">
        <v>55.4</v>
      </c>
      <c r="J358" t="n">
        <v>54.8</v>
      </c>
      <c r="L358" t="n">
        <v>59.7</v>
      </c>
      <c r="O358" t="n">
        <v>0.01944113077722606</v>
      </c>
      <c r="P358" t="n">
        <v>0.04466324097555541</v>
      </c>
      <c r="Q358" t="n">
        <v>0.08006180304607624</v>
      </c>
    </row>
    <row r="359">
      <c r="A359" s="127"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7" t="n">
        <v>28307</v>
      </c>
      <c r="B360" t="n">
        <v>58.9</v>
      </c>
      <c r="E360" t="n">
        <v>69</v>
      </c>
      <c r="F360" t="n">
        <v>60.6</v>
      </c>
      <c r="H360" t="n">
        <v>52</v>
      </c>
      <c r="I360" t="n">
        <v>58.3</v>
      </c>
      <c r="J360" t="n">
        <v>54.5</v>
      </c>
      <c r="L360" t="n">
        <v>57.7</v>
      </c>
      <c r="N360" t="n">
        <v>6313.559</v>
      </c>
      <c r="O360" t="n">
        <v>0.01804355898961884</v>
      </c>
      <c r="P360" t="n">
        <v>0.05770897368090847</v>
      </c>
      <c r="Q360" t="n">
        <v>0.07415125984790261</v>
      </c>
    </row>
    <row r="361">
      <c r="A361" s="127"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7"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7" t="n">
        <v>28399</v>
      </c>
      <c r="B363" t="n">
        <v>57.1</v>
      </c>
      <c r="E363" t="n">
        <v>64.5</v>
      </c>
      <c r="F363" t="n">
        <v>57</v>
      </c>
      <c r="H363" t="n">
        <v>47.9</v>
      </c>
      <c r="I363" t="n">
        <v>53.6</v>
      </c>
      <c r="J363" t="n">
        <v>56</v>
      </c>
      <c r="L363" t="n">
        <v>55.4</v>
      </c>
      <c r="N363" t="n">
        <v>6313.697</v>
      </c>
      <c r="O363" t="n">
        <v>2.185771923568307e-05</v>
      </c>
      <c r="P363" t="n">
        <v>0.05012028562513603</v>
      </c>
      <c r="Q363" t="n">
        <v>8.743374354391875e-05</v>
      </c>
    </row>
    <row r="364">
      <c r="A364" s="127" t="n">
        <v>28430</v>
      </c>
      <c r="B364" t="n">
        <v>59.2</v>
      </c>
      <c r="E364" t="n">
        <v>62</v>
      </c>
      <c r="F364" t="n">
        <v>58.7</v>
      </c>
      <c r="H364" t="n">
        <v>48</v>
      </c>
      <c r="I364" t="n">
        <v>56.3</v>
      </c>
      <c r="J364" t="n">
        <v>51.8</v>
      </c>
      <c r="L364" t="n">
        <v>56.1</v>
      </c>
      <c r="O364" t="n">
        <v>2.185771923568307e-05</v>
      </c>
      <c r="P364" t="n">
        <v>0.05012028562513603</v>
      </c>
      <c r="Q364" t="n">
        <v>8.743374354391875e-05</v>
      </c>
    </row>
    <row r="365">
      <c r="A365" s="127" t="n">
        <v>28460</v>
      </c>
      <c r="B365" t="n">
        <v>60.7</v>
      </c>
      <c r="E365" t="n">
        <v>67.2</v>
      </c>
      <c r="F365" t="n">
        <v>64.7</v>
      </c>
      <c r="H365" t="n">
        <v>48.9</v>
      </c>
      <c r="I365" t="n">
        <v>57.1</v>
      </c>
      <c r="J365" t="n">
        <v>59.8</v>
      </c>
      <c r="L365" t="n">
        <v>59.8</v>
      </c>
      <c r="O365" t="n">
        <v>2.185771923568307e-05</v>
      </c>
      <c r="P365" t="n">
        <v>0.05012028562513603</v>
      </c>
      <c r="Q365" t="n">
        <v>8.743374354391875e-05</v>
      </c>
    </row>
    <row r="366">
      <c r="A366" s="127"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row>
    <row r="367">
      <c r="A367" s="127"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7" t="n">
        <v>28550</v>
      </c>
      <c r="B368" t="n">
        <v>56.6</v>
      </c>
      <c r="E368" t="n">
        <v>72.3</v>
      </c>
      <c r="F368" t="n">
        <v>57</v>
      </c>
      <c r="H368" t="n">
        <v>44</v>
      </c>
      <c r="I368" t="n">
        <v>58.9</v>
      </c>
      <c r="J368" t="n">
        <v>52.9</v>
      </c>
      <c r="L368" t="n">
        <v>55</v>
      </c>
      <c r="O368" t="n">
        <v>0.003191632414415807</v>
      </c>
      <c r="P368" t="n">
        <v>0.04117062342367939</v>
      </c>
      <c r="Q368" t="n">
        <v>0.01282777891271847</v>
      </c>
    </row>
    <row r="369">
      <c r="A369" s="127" t="n">
        <v>28581</v>
      </c>
      <c r="B369" t="n">
        <v>60.2</v>
      </c>
      <c r="E369" t="n">
        <v>78.7</v>
      </c>
      <c r="F369" t="n">
        <v>60.3</v>
      </c>
      <c r="H369" t="n">
        <v>52.4</v>
      </c>
      <c r="I369" t="n">
        <v>57.1</v>
      </c>
      <c r="J369" t="n">
        <v>53.8</v>
      </c>
      <c r="L369" t="n">
        <v>57.7</v>
      </c>
      <c r="N369" t="n">
        <v>6578.605</v>
      </c>
      <c r="O369" t="n">
        <v>0.03864270187727897</v>
      </c>
      <c r="P369" t="n">
        <v>0.06078147798838987</v>
      </c>
      <c r="Q369" t="n">
        <v>0.1637634019380503</v>
      </c>
    </row>
    <row r="370">
      <c r="A370" s="127" t="n">
        <v>28611</v>
      </c>
      <c r="B370" t="n">
        <v>63.9</v>
      </c>
      <c r="E370" t="n">
        <v>81.8</v>
      </c>
      <c r="F370" t="n">
        <v>62.3</v>
      </c>
      <c r="H370" t="n">
        <v>54.5</v>
      </c>
      <c r="I370" t="n">
        <v>57.4</v>
      </c>
      <c r="J370" t="n">
        <v>57</v>
      </c>
      <c r="L370" t="n">
        <v>60.2</v>
      </c>
      <c r="O370" t="n">
        <v>0.03864270187727897</v>
      </c>
      <c r="P370" t="n">
        <v>0.06078147798838987</v>
      </c>
      <c r="Q370" t="n">
        <v>0.1637634019380503</v>
      </c>
    </row>
    <row r="371">
      <c r="A371" s="127" t="n">
        <v>28642</v>
      </c>
      <c r="B371" t="n">
        <v>63.6</v>
      </c>
      <c r="E371" t="n">
        <v>82.3</v>
      </c>
      <c r="F371" t="n">
        <v>61.7</v>
      </c>
      <c r="H371" t="n">
        <v>54.2</v>
      </c>
      <c r="I371" t="n">
        <v>61.1</v>
      </c>
      <c r="J371" t="n">
        <v>57.2</v>
      </c>
      <c r="L371" t="n">
        <v>60.5</v>
      </c>
      <c r="O371" t="n">
        <v>0.03864270187727897</v>
      </c>
      <c r="P371" t="n">
        <v>0.06078147798838987</v>
      </c>
      <c r="Q371" t="n">
        <v>0.1637634019380503</v>
      </c>
    </row>
    <row r="372">
      <c r="A372" s="127"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row>
    <row r="373">
      <c r="A373" s="127"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7" t="n">
        <v>28734</v>
      </c>
      <c r="B374" t="n">
        <v>61.3</v>
      </c>
      <c r="E374" t="n">
        <v>86.8</v>
      </c>
      <c r="F374" t="n">
        <v>65</v>
      </c>
      <c r="H374" t="n">
        <v>54.5</v>
      </c>
      <c r="I374" t="n">
        <v>60</v>
      </c>
      <c r="J374" t="n">
        <v>57.2</v>
      </c>
      <c r="L374" t="n">
        <v>60.5</v>
      </c>
      <c r="O374" t="n">
        <v>0.010055171271113</v>
      </c>
      <c r="P374" t="n">
        <v>0.05245773421932062</v>
      </c>
      <c r="Q374" t="n">
        <v>0.0408314006941799</v>
      </c>
    </row>
    <row r="375">
      <c r="A375" s="127" t="n">
        <v>28764</v>
      </c>
      <c r="B375" t="n">
        <v>58.8</v>
      </c>
      <c r="E375" t="n">
        <v>86.8</v>
      </c>
      <c r="F375" t="n">
        <v>62</v>
      </c>
      <c r="H375" t="n">
        <v>56.1</v>
      </c>
      <c r="I375" t="n">
        <v>64.7</v>
      </c>
      <c r="J375" t="n">
        <v>57.9</v>
      </c>
      <c r="L375" t="n">
        <v>60.1</v>
      </c>
      <c r="N375" t="n">
        <v>6734.069</v>
      </c>
      <c r="O375" t="n">
        <v>0.01344143063836532</v>
      </c>
      <c r="P375" t="n">
        <v>0.06658095882650059</v>
      </c>
      <c r="Q375" t="n">
        <v>0.05485950150521157</v>
      </c>
    </row>
    <row r="376">
      <c r="A376" s="127"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7" t="n">
        <v>28825</v>
      </c>
      <c r="B377" t="n">
        <v>59.9</v>
      </c>
      <c r="E377" t="n">
        <v>84.5</v>
      </c>
      <c r="F377" t="n">
        <v>60.4</v>
      </c>
      <c r="H377" t="n">
        <v>53.9</v>
      </c>
      <c r="I377" t="n">
        <v>63.5</v>
      </c>
      <c r="J377" t="n">
        <v>56.9</v>
      </c>
      <c r="L377" t="n">
        <v>59.4</v>
      </c>
      <c r="O377" t="n">
        <v>0.01344143063836532</v>
      </c>
      <c r="P377" t="n">
        <v>0.06658095882650059</v>
      </c>
      <c r="Q377" t="n">
        <v>0.05485950150521157</v>
      </c>
    </row>
    <row r="378">
      <c r="A378" s="127"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row>
    <row r="379">
      <c r="A379" s="127" t="n">
        <v>28887</v>
      </c>
      <c r="B379" t="n">
        <v>58.6</v>
      </c>
      <c r="E379" t="n">
        <v>86.5</v>
      </c>
      <c r="F379" t="n">
        <v>59</v>
      </c>
      <c r="H379" t="n">
        <v>51.4</v>
      </c>
      <c r="I379" t="n">
        <v>64</v>
      </c>
      <c r="J379" t="n">
        <v>55.6</v>
      </c>
      <c r="L379" t="n">
        <v>58.2</v>
      </c>
      <c r="O379" t="n">
        <v>0.001797872875968448</v>
      </c>
      <c r="P379" t="n">
        <v>0.06509913089167918</v>
      </c>
      <c r="Q379" t="n">
        <v>0.007210908840985741</v>
      </c>
    </row>
    <row r="380">
      <c r="A380" s="127" t="n">
        <v>28915</v>
      </c>
      <c r="B380" t="n">
        <v>56.7</v>
      </c>
      <c r="E380" t="n">
        <v>87.7</v>
      </c>
      <c r="F380" t="n">
        <v>57.4</v>
      </c>
      <c r="H380" t="n">
        <v>54.1</v>
      </c>
      <c r="I380" t="n">
        <v>66.7</v>
      </c>
      <c r="J380" t="n">
        <v>54.8</v>
      </c>
      <c r="L380" t="n">
        <v>57.7</v>
      </c>
      <c r="O380" t="n">
        <v>0.001797872875968448</v>
      </c>
      <c r="P380" t="n">
        <v>0.06509913089167918</v>
      </c>
      <c r="Q380" t="n">
        <v>0.007210908840985741</v>
      </c>
    </row>
    <row r="381">
      <c r="A381" s="127"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row>
    <row r="382">
      <c r="A382" s="127"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7" t="n">
        <v>29007</v>
      </c>
      <c r="B383" t="n">
        <v>49.4</v>
      </c>
      <c r="E383" t="n">
        <v>88.7</v>
      </c>
      <c r="F383" t="n">
        <v>50.2</v>
      </c>
      <c r="H383" t="n">
        <v>53.8</v>
      </c>
      <c r="I383" t="n">
        <v>61.4</v>
      </c>
      <c r="J383" t="n">
        <v>53.8</v>
      </c>
      <c r="L383" t="n">
        <v>52.7</v>
      </c>
      <c r="O383" t="n">
        <v>0.001069198313236971</v>
      </c>
      <c r="P383" t="n">
        <v>0.02656855062737474</v>
      </c>
      <c r="Q383" t="n">
        <v>0.0042836572536189</v>
      </c>
    </row>
    <row r="384">
      <c r="A384" s="127"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row>
    <row r="385">
      <c r="A385" s="127"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7" t="n">
        <v>29099</v>
      </c>
      <c r="B386" t="n">
        <v>48.7</v>
      </c>
      <c r="E386" t="n">
        <v>85</v>
      </c>
      <c r="F386" t="n">
        <v>48.3</v>
      </c>
      <c r="H386" t="n">
        <v>52.3</v>
      </c>
      <c r="I386" t="n">
        <v>50.7</v>
      </c>
      <c r="J386" t="n">
        <v>50.3</v>
      </c>
      <c r="L386" t="n">
        <v>49.6</v>
      </c>
      <c r="O386" t="n">
        <v>0.007428714679400205</v>
      </c>
      <c r="P386" t="n">
        <v>0.02389915412970895</v>
      </c>
      <c r="Q386" t="n">
        <v>0.03004761641210396</v>
      </c>
    </row>
    <row r="387">
      <c r="A387" s="127"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row>
    <row r="388">
      <c r="A388" s="127" t="n">
        <v>29160</v>
      </c>
      <c r="B388" t="n">
        <v>46.5</v>
      </c>
      <c r="E388" t="n">
        <v>89.2</v>
      </c>
      <c r="F388" t="n">
        <v>52.6</v>
      </c>
      <c r="H388" t="n">
        <v>44.3</v>
      </c>
      <c r="I388" t="n">
        <v>46.8</v>
      </c>
      <c r="J388" t="n">
        <v>47.3</v>
      </c>
      <c r="L388" t="n">
        <v>48</v>
      </c>
      <c r="O388" t="n">
        <v>0.002500750342688359</v>
      </c>
      <c r="P388" t="n">
        <v>0.01284557672337478</v>
      </c>
      <c r="Q388" t="n">
        <v>0.01004058647981432</v>
      </c>
    </row>
    <row r="389">
      <c r="A389" s="127"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7" t="n">
        <v>29221</v>
      </c>
      <c r="B390" t="n">
        <v>47.1</v>
      </c>
      <c r="E390" t="n">
        <v>83</v>
      </c>
      <c r="F390" t="n">
        <v>48.4</v>
      </c>
      <c r="H390" t="n">
        <v>44.5</v>
      </c>
      <c r="I390" t="n">
        <v>42.1</v>
      </c>
      <c r="J390" t="n">
        <v>46.2</v>
      </c>
      <c r="L390" t="n">
        <v>46.2</v>
      </c>
      <c r="N390" t="n">
        <v>6842.024</v>
      </c>
      <c r="O390" t="n">
        <v>0.003145190755262202</v>
      </c>
      <c r="P390" t="n">
        <v>0.01420775265869138</v>
      </c>
      <c r="Q390" t="n">
        <v>0.01264024091996396</v>
      </c>
    </row>
    <row r="391">
      <c r="A391" s="127" t="n">
        <v>29252</v>
      </c>
      <c r="B391" t="n">
        <v>51.6</v>
      </c>
      <c r="E391" t="n">
        <v>84.5</v>
      </c>
      <c r="F391" t="n">
        <v>53.1</v>
      </c>
      <c r="H391" t="n">
        <v>46.5</v>
      </c>
      <c r="I391" t="n">
        <v>46</v>
      </c>
      <c r="J391" t="n">
        <v>49.7</v>
      </c>
      <c r="L391" t="n">
        <v>50.2</v>
      </c>
      <c r="O391" t="n">
        <v>0.003145190755262202</v>
      </c>
      <c r="P391" t="n">
        <v>0.01420775265869138</v>
      </c>
      <c r="Q391" t="n">
        <v>0.01264024091996396</v>
      </c>
    </row>
    <row r="392">
      <c r="A392" s="127" t="n">
        <v>29281</v>
      </c>
      <c r="B392" t="n">
        <v>43.8</v>
      </c>
      <c r="E392" t="n">
        <v>84</v>
      </c>
      <c r="F392" t="n">
        <v>46.7</v>
      </c>
      <c r="H392" t="n">
        <v>43</v>
      </c>
      <c r="I392" t="n">
        <v>39.1</v>
      </c>
      <c r="J392" t="n">
        <v>43.2</v>
      </c>
      <c r="L392" t="n">
        <v>43.6</v>
      </c>
      <c r="O392" t="n">
        <v>0.003145190755262202</v>
      </c>
      <c r="P392" t="n">
        <v>0.01420775265869138</v>
      </c>
      <c r="Q392" t="n">
        <v>0.01264024091996396</v>
      </c>
    </row>
    <row r="393">
      <c r="A393" s="127" t="n">
        <v>29312</v>
      </c>
      <c r="B393" t="n">
        <v>32</v>
      </c>
      <c r="E393" t="n">
        <v>77.5</v>
      </c>
      <c r="F393" t="n">
        <v>37.9</v>
      </c>
      <c r="H393" t="n">
        <v>45.3</v>
      </c>
      <c r="I393" t="n">
        <v>36.9</v>
      </c>
      <c r="J393" t="n">
        <v>41.2</v>
      </c>
      <c r="L393" t="n">
        <v>37.4</v>
      </c>
      <c r="N393" t="n">
        <v>6701.046</v>
      </c>
      <c r="O393" t="n">
        <v>-0.02060472164377091</v>
      </c>
      <c r="P393" t="n">
        <v>-0.007750627129578919</v>
      </c>
      <c r="Q393" t="n">
        <v>-0.07990637031804315</v>
      </c>
    </row>
    <row r="394">
      <c r="A394" s="127" t="n">
        <v>29342</v>
      </c>
      <c r="B394" t="n">
        <v>25.6</v>
      </c>
      <c r="E394" t="n">
        <v>70.8</v>
      </c>
      <c r="F394" t="n">
        <v>28.1</v>
      </c>
      <c r="H394" t="n">
        <v>33.3</v>
      </c>
      <c r="I394" t="n">
        <v>29.8</v>
      </c>
      <c r="J394" t="n">
        <v>34.3</v>
      </c>
      <c r="L394" t="n">
        <v>29.4</v>
      </c>
      <c r="O394" t="n">
        <v>-0.02060472164377091</v>
      </c>
      <c r="P394" t="n">
        <v>-0.007750627129578919</v>
      </c>
      <c r="Q394" t="n">
        <v>-0.07990637031804315</v>
      </c>
    </row>
    <row r="395">
      <c r="A395" s="127" t="n">
        <v>29373</v>
      </c>
      <c r="B395" t="n">
        <v>24.2</v>
      </c>
      <c r="E395" t="n">
        <v>63.4</v>
      </c>
      <c r="F395" t="n">
        <v>31.5</v>
      </c>
      <c r="H395" t="n">
        <v>37.3</v>
      </c>
      <c r="I395" t="n">
        <v>32.4</v>
      </c>
      <c r="J395" t="n">
        <v>32.8</v>
      </c>
      <c r="L395" t="n">
        <v>30.3</v>
      </c>
      <c r="O395" t="n">
        <v>-0.02060472164377091</v>
      </c>
      <c r="P395" t="n">
        <v>-0.007750627129578919</v>
      </c>
      <c r="Q395" t="n">
        <v>-0.07990637031804315</v>
      </c>
    </row>
    <row r="396">
      <c r="A396" s="127" t="n">
        <v>29403</v>
      </c>
      <c r="B396" t="n">
        <v>36.1</v>
      </c>
      <c r="E396" t="n">
        <v>59.3</v>
      </c>
      <c r="F396" t="n">
        <v>35.1</v>
      </c>
      <c r="H396" t="n">
        <v>29.5</v>
      </c>
      <c r="I396" t="n">
        <v>36.3</v>
      </c>
      <c r="J396" t="n">
        <v>35</v>
      </c>
      <c r="L396" t="n">
        <v>35</v>
      </c>
      <c r="N396" t="n">
        <v>6693.082</v>
      </c>
      <c r="O396" t="n">
        <v>-0.001188471173007907</v>
      </c>
      <c r="P396" t="n">
        <v>-0.01623797430697286</v>
      </c>
      <c r="Q396" t="n">
        <v>-0.004745416622351839</v>
      </c>
    </row>
    <row r="397">
      <c r="A397" s="127" t="n">
        <v>29434</v>
      </c>
      <c r="B397" t="n">
        <v>54.1</v>
      </c>
      <c r="E397" t="n">
        <v>67</v>
      </c>
      <c r="F397" t="n">
        <v>46.9</v>
      </c>
      <c r="H397" t="n">
        <v>37.6</v>
      </c>
      <c r="I397" t="n">
        <v>40.1</v>
      </c>
      <c r="J397" t="n">
        <v>38.7</v>
      </c>
      <c r="L397" t="n">
        <v>45.5</v>
      </c>
      <c r="O397" t="n">
        <v>-0.001188471173007907</v>
      </c>
      <c r="P397" t="n">
        <v>-0.01623797430697286</v>
      </c>
      <c r="Q397" t="n">
        <v>-0.004745416622351839</v>
      </c>
    </row>
    <row r="398">
      <c r="A398" s="127" t="n">
        <v>29465</v>
      </c>
      <c r="B398" t="n">
        <v>53.9</v>
      </c>
      <c r="E398" t="n">
        <v>68</v>
      </c>
      <c r="F398" t="n">
        <v>55.1</v>
      </c>
      <c r="H398" t="n">
        <v>45.3</v>
      </c>
      <c r="I398" t="n">
        <v>41.2</v>
      </c>
      <c r="J398" t="n">
        <v>47</v>
      </c>
      <c r="L398" t="n">
        <v>50.1</v>
      </c>
      <c r="O398" t="n">
        <v>-0.001188471173007907</v>
      </c>
      <c r="P398" t="n">
        <v>-0.01623797430697286</v>
      </c>
      <c r="Q398" t="n">
        <v>-0.004745416622351839</v>
      </c>
    </row>
    <row r="399">
      <c r="A399" s="127" t="n">
        <v>29495</v>
      </c>
      <c r="B399" t="n">
        <v>63.7</v>
      </c>
      <c r="E399" t="n">
        <v>75.2</v>
      </c>
      <c r="F399" t="n">
        <v>60.7</v>
      </c>
      <c r="H399" t="n">
        <v>43.9</v>
      </c>
      <c r="I399" t="n">
        <v>46.5</v>
      </c>
      <c r="J399" t="n">
        <v>49.4</v>
      </c>
      <c r="L399" t="n">
        <v>55.5</v>
      </c>
      <c r="N399" t="n">
        <v>6817.903</v>
      </c>
      <c r="O399" t="n">
        <v>0.01864925605274221</v>
      </c>
      <c r="P399" t="n">
        <v>-0.0003913161535425283</v>
      </c>
      <c r="Q399" t="n">
        <v>0.07670985813356723</v>
      </c>
    </row>
    <row r="400">
      <c r="A400" s="127" t="n">
        <v>29526</v>
      </c>
      <c r="B400" t="n">
        <v>65.3</v>
      </c>
      <c r="E400" t="n">
        <v>76.7</v>
      </c>
      <c r="F400" t="n">
        <v>66.8</v>
      </c>
      <c r="H400" t="n">
        <v>42.2</v>
      </c>
      <c r="I400" t="n">
        <v>46.8</v>
      </c>
      <c r="J400" t="n">
        <v>53.3</v>
      </c>
      <c r="L400" t="n">
        <v>58.2</v>
      </c>
      <c r="O400" t="n">
        <v>0.01864925605274221</v>
      </c>
      <c r="P400" t="n">
        <v>-0.0003913161535425283</v>
      </c>
      <c r="Q400" t="n">
        <v>0.07670985813356723</v>
      </c>
    </row>
    <row r="401">
      <c r="A401" s="127"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7" t="n">
        <v>29587</v>
      </c>
      <c r="B402" t="n">
        <v>48.7</v>
      </c>
      <c r="E402" t="n">
        <v>76.3</v>
      </c>
      <c r="F402" t="n">
        <v>51.8</v>
      </c>
      <c r="H402" t="n">
        <v>44.6</v>
      </c>
      <c r="I402" t="n">
        <v>49.7</v>
      </c>
      <c r="J402" t="n">
        <v>48.7</v>
      </c>
      <c r="L402" t="n">
        <v>49.2</v>
      </c>
      <c r="N402" t="n">
        <v>6951.495</v>
      </c>
      <c r="O402" t="n">
        <v>0.01959429460935417</v>
      </c>
      <c r="P402" t="n">
        <v>0.0159997977206744</v>
      </c>
      <c r="Q402" t="n">
        <v>0.08071103598225138</v>
      </c>
    </row>
    <row r="403">
      <c r="A403" s="127"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7"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7" t="n">
        <v>29677</v>
      </c>
      <c r="B405" t="n">
        <v>53.1</v>
      </c>
      <c r="E405" t="n">
        <v>70.2</v>
      </c>
      <c r="F405" t="n">
        <v>55</v>
      </c>
      <c r="H405" t="n">
        <v>44.4</v>
      </c>
      <c r="I405" t="n">
        <v>51.2</v>
      </c>
      <c r="J405" t="n">
        <v>49.2</v>
      </c>
      <c r="L405" t="n">
        <v>51.6</v>
      </c>
      <c r="N405" t="n">
        <v>6899.98</v>
      </c>
      <c r="O405" t="n">
        <v>-0.00741063612935064</v>
      </c>
      <c r="P405" t="n">
        <v>0.02968700707322398</v>
      </c>
      <c r="Q405" t="n">
        <v>-0.02931466422968176</v>
      </c>
    </row>
    <row r="406">
      <c r="A406" s="127" t="n">
        <v>29707</v>
      </c>
      <c r="B406" t="n">
        <v>55.7</v>
      </c>
      <c r="E406" t="n">
        <v>66.2</v>
      </c>
      <c r="F406" t="n">
        <v>59</v>
      </c>
      <c r="H406" t="n">
        <v>48.7</v>
      </c>
      <c r="I406" t="n">
        <v>50.2</v>
      </c>
      <c r="J406" t="n">
        <v>48.3</v>
      </c>
      <c r="L406" t="n">
        <v>53.5</v>
      </c>
      <c r="O406" t="n">
        <v>-0.00741063612935064</v>
      </c>
      <c r="P406" t="n">
        <v>0.02968700707322398</v>
      </c>
      <c r="Q406" t="n">
        <v>-0.02931466422968176</v>
      </c>
    </row>
    <row r="407">
      <c r="A407" s="127" t="n">
        <v>29738</v>
      </c>
      <c r="B407" t="n">
        <v>51</v>
      </c>
      <c r="E407" t="n">
        <v>70.8</v>
      </c>
      <c r="F407" t="n">
        <v>53.9</v>
      </c>
      <c r="H407" t="n">
        <v>49.4</v>
      </c>
      <c r="I407" t="n">
        <v>47.9</v>
      </c>
      <c r="J407" t="n">
        <v>48.8</v>
      </c>
      <c r="L407" t="n">
        <v>50.7</v>
      </c>
      <c r="O407" t="n">
        <v>-0.00741063612935064</v>
      </c>
      <c r="P407" t="n">
        <v>0.02968700707322398</v>
      </c>
      <c r="Q407" t="n">
        <v>-0.02931466422968176</v>
      </c>
    </row>
    <row r="408">
      <c r="A408" s="127"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row>
    <row r="409">
      <c r="A409" s="127"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7" t="n">
        <v>29830</v>
      </c>
      <c r="B410" t="n">
        <v>42.2</v>
      </c>
      <c r="E410" t="n">
        <v>65.8</v>
      </c>
      <c r="F410" t="n">
        <v>43.8</v>
      </c>
      <c r="H410" t="n">
        <v>41.9</v>
      </c>
      <c r="I410" t="n">
        <v>45.9</v>
      </c>
      <c r="J410" t="n">
        <v>39.2</v>
      </c>
      <c r="L410" t="n">
        <v>42.5</v>
      </c>
      <c r="O410" t="n">
        <v>0.01197525210218013</v>
      </c>
      <c r="P410" t="n">
        <v>0.04325765021256277</v>
      </c>
      <c r="Q410" t="n">
        <v>0.04876833827542182</v>
      </c>
    </row>
    <row r="411">
      <c r="A411" s="127" t="n">
        <v>29860</v>
      </c>
      <c r="B411" t="n">
        <v>40.2</v>
      </c>
      <c r="E411" t="n">
        <v>57.5</v>
      </c>
      <c r="F411" t="n">
        <v>39.4</v>
      </c>
      <c r="H411" t="n">
        <v>48.9</v>
      </c>
      <c r="I411" t="n">
        <v>37.7</v>
      </c>
      <c r="J411" t="n">
        <v>37.9</v>
      </c>
      <c r="L411" t="n">
        <v>40</v>
      </c>
      <c r="N411" t="n">
        <v>6906.529</v>
      </c>
      <c r="O411" t="n">
        <v>-0.010895640870053</v>
      </c>
      <c r="P411" t="n">
        <v>0.01299901157291328</v>
      </c>
      <c r="Q411" t="n">
        <v>-0.04287543335073463</v>
      </c>
    </row>
    <row r="412">
      <c r="A412" s="127" t="n">
        <v>29891</v>
      </c>
      <c r="B412" t="n">
        <v>32.8</v>
      </c>
      <c r="E412" t="n">
        <v>58.4</v>
      </c>
      <c r="F412" t="n">
        <v>36.1</v>
      </c>
      <c r="H412" t="n">
        <v>42.3</v>
      </c>
      <c r="I412" t="n">
        <v>40.5</v>
      </c>
      <c r="J412" t="n">
        <v>34.8</v>
      </c>
      <c r="L412" t="n">
        <v>36.1</v>
      </c>
      <c r="O412" t="n">
        <v>-0.010895640870053</v>
      </c>
      <c r="P412" t="n">
        <v>0.01299901157291328</v>
      </c>
      <c r="Q412" t="n">
        <v>-0.04287543335073463</v>
      </c>
    </row>
    <row r="413">
      <c r="A413" s="127" t="n">
        <v>29921</v>
      </c>
      <c r="B413" t="n">
        <v>39.1</v>
      </c>
      <c r="E413" t="n">
        <v>54.7</v>
      </c>
      <c r="F413" t="n">
        <v>37.3</v>
      </c>
      <c r="H413" t="n">
        <v>37.2</v>
      </c>
      <c r="I413" t="n">
        <v>41.2</v>
      </c>
      <c r="J413" t="n">
        <v>34</v>
      </c>
      <c r="L413" t="n">
        <v>37.8</v>
      </c>
      <c r="O413" t="n">
        <v>-0.010895640870053</v>
      </c>
      <c r="P413" t="n">
        <v>0.01299901157291328</v>
      </c>
      <c r="Q413" t="n">
        <v>-0.04287543335073463</v>
      </c>
    </row>
    <row r="414">
      <c r="A414" s="127" t="n">
        <v>29952</v>
      </c>
      <c r="B414" t="n">
        <v>39.9</v>
      </c>
      <c r="E414" t="n">
        <v>48.8</v>
      </c>
      <c r="F414" t="n">
        <v>39</v>
      </c>
      <c r="H414" t="n">
        <v>35.8</v>
      </c>
      <c r="I414" t="n">
        <v>40.1</v>
      </c>
      <c r="J414" t="n">
        <v>34.5</v>
      </c>
      <c r="L414" t="n">
        <v>38.2</v>
      </c>
      <c r="N414" t="n">
        <v>6799.233</v>
      </c>
      <c r="O414" t="n">
        <v>-0.01553544479433885</v>
      </c>
      <c r="P414" t="n">
        <v>-0.02190348982485059</v>
      </c>
      <c r="Q414" t="n">
        <v>-0.06070861857896181</v>
      </c>
    </row>
    <row r="415">
      <c r="A415" s="127" t="n">
        <v>29983</v>
      </c>
      <c r="B415" t="n">
        <v>38.6</v>
      </c>
      <c r="E415" t="n">
        <v>45.3</v>
      </c>
      <c r="F415" t="n">
        <v>40.1</v>
      </c>
      <c r="H415" t="n">
        <v>34.7</v>
      </c>
      <c r="I415" t="n">
        <v>40.8</v>
      </c>
      <c r="J415" t="n">
        <v>35.5</v>
      </c>
      <c r="L415" t="n">
        <v>38.3</v>
      </c>
      <c r="O415" t="n">
        <v>-0.01553544479433885</v>
      </c>
      <c r="P415" t="n">
        <v>-0.02190348982485059</v>
      </c>
      <c r="Q415" t="n">
        <v>-0.06070861857896181</v>
      </c>
    </row>
    <row r="416">
      <c r="A416" s="127" t="n">
        <v>30011</v>
      </c>
      <c r="B416" t="n">
        <v>40.4</v>
      </c>
      <c r="E416" t="n">
        <v>35.4</v>
      </c>
      <c r="F416" t="n">
        <v>38</v>
      </c>
      <c r="H416" t="n">
        <v>31.2</v>
      </c>
      <c r="I416" t="n">
        <v>36.4</v>
      </c>
      <c r="J416" t="n">
        <v>33.1</v>
      </c>
      <c r="L416" t="n">
        <v>36.8</v>
      </c>
      <c r="O416" t="n">
        <v>-0.01553544479433885</v>
      </c>
      <c r="P416" t="n">
        <v>-0.02190348982485059</v>
      </c>
      <c r="Q416" t="n">
        <v>-0.06070861857896181</v>
      </c>
    </row>
    <row r="417">
      <c r="A417" s="127" t="n">
        <v>30042</v>
      </c>
      <c r="B417" t="n">
        <v>40.9</v>
      </c>
      <c r="E417" t="n">
        <v>35.7</v>
      </c>
      <c r="F417" t="n">
        <v>41.3</v>
      </c>
      <c r="H417" t="n">
        <v>31.5</v>
      </c>
      <c r="I417" t="n">
        <v>38.2</v>
      </c>
      <c r="J417" t="n">
        <v>31.7</v>
      </c>
      <c r="L417" t="n">
        <v>37.8</v>
      </c>
      <c r="N417" t="n">
        <v>6830.251</v>
      </c>
      <c r="O417" t="n">
        <v>0.004561985153325386</v>
      </c>
      <c r="P417" t="n">
        <v>-0.01010568146574329</v>
      </c>
      <c r="Q417" t="n">
        <v>0.01837319106848523</v>
      </c>
    </row>
    <row r="418">
      <c r="A418" s="127" t="n">
        <v>30072</v>
      </c>
      <c r="B418" t="n">
        <v>38.1</v>
      </c>
      <c r="E418" t="n">
        <v>41.4</v>
      </c>
      <c r="F418" t="n">
        <v>37.2</v>
      </c>
      <c r="H418" t="n">
        <v>28.8</v>
      </c>
      <c r="I418" t="n">
        <v>42.1</v>
      </c>
      <c r="J418" t="n">
        <v>27.8</v>
      </c>
      <c r="L418" t="n">
        <v>35.5</v>
      </c>
      <c r="O418" t="n">
        <v>0.004561985153325386</v>
      </c>
      <c r="P418" t="n">
        <v>-0.01010568146574329</v>
      </c>
      <c r="Q418" t="n">
        <v>0.01837319106848523</v>
      </c>
    </row>
    <row r="419">
      <c r="A419" s="127" t="n">
        <v>30103</v>
      </c>
      <c r="B419" t="n">
        <v>42</v>
      </c>
      <c r="E419" t="n">
        <v>39.6</v>
      </c>
      <c r="F419" t="n">
        <v>39.4</v>
      </c>
      <c r="H419" t="n">
        <v>29.4</v>
      </c>
      <c r="I419" t="n">
        <v>45.2</v>
      </c>
      <c r="J419" t="n">
        <v>30.8</v>
      </c>
      <c r="L419" t="n">
        <v>38.3</v>
      </c>
      <c r="O419" t="n">
        <v>0.004561985153325386</v>
      </c>
      <c r="P419" t="n">
        <v>-0.01010568146574329</v>
      </c>
      <c r="Q419" t="n">
        <v>0.01837319106848523</v>
      </c>
    </row>
    <row r="420">
      <c r="A420" s="127" t="n">
        <v>30133</v>
      </c>
      <c r="B420" t="n">
        <v>40.7</v>
      </c>
      <c r="E420" t="n">
        <v>40.8</v>
      </c>
      <c r="F420" t="n">
        <v>41.1</v>
      </c>
      <c r="H420" t="n">
        <v>29.5</v>
      </c>
      <c r="I420" t="n">
        <v>45.8</v>
      </c>
      <c r="J420" t="n">
        <v>30.5</v>
      </c>
      <c r="L420" t="n">
        <v>38.4</v>
      </c>
      <c r="N420" t="n">
        <v>6804.139</v>
      </c>
      <c r="O420" t="n">
        <v>-0.00382299274214082</v>
      </c>
      <c r="P420" t="n">
        <v>-0.02555921432805421</v>
      </c>
      <c r="Q420" t="n">
        <v>-0.01520450261025641</v>
      </c>
    </row>
    <row r="421">
      <c r="A421" s="127" t="n">
        <v>30164</v>
      </c>
      <c r="B421" t="n">
        <v>40.1</v>
      </c>
      <c r="E421" t="n">
        <v>39.2</v>
      </c>
      <c r="F421" t="n">
        <v>39.9</v>
      </c>
      <c r="H421" t="n">
        <v>31.6</v>
      </c>
      <c r="I421" t="n">
        <v>45.3</v>
      </c>
      <c r="J421" t="n">
        <v>31.8</v>
      </c>
      <c r="L421" t="n">
        <v>38.3</v>
      </c>
      <c r="O421" t="n">
        <v>-0.00382299274214082</v>
      </c>
      <c r="P421" t="n">
        <v>-0.02555921432805421</v>
      </c>
      <c r="Q421" t="n">
        <v>-0.01520450261025641</v>
      </c>
    </row>
    <row r="422">
      <c r="A422" s="127" t="n">
        <v>30195</v>
      </c>
      <c r="B422" t="n">
        <v>40.4</v>
      </c>
      <c r="E422" t="n">
        <v>41.2</v>
      </c>
      <c r="F422" t="n">
        <v>41.3</v>
      </c>
      <c r="H422" t="n">
        <v>33.6</v>
      </c>
      <c r="I422" t="n">
        <v>45.9</v>
      </c>
      <c r="J422" t="n">
        <v>30.6</v>
      </c>
      <c r="L422" t="n">
        <v>38.8</v>
      </c>
      <c r="O422" t="n">
        <v>-0.00382299274214082</v>
      </c>
      <c r="P422" t="n">
        <v>-0.02555921432805421</v>
      </c>
      <c r="Q422" t="n">
        <v>-0.01520450261025641</v>
      </c>
    </row>
    <row r="423">
      <c r="A423" s="127" t="n">
        <v>30225</v>
      </c>
      <c r="B423" t="n">
        <v>41.9</v>
      </c>
      <c r="E423" t="n">
        <v>41</v>
      </c>
      <c r="F423" t="n">
        <v>42</v>
      </c>
      <c r="H423" t="n">
        <v>32.5</v>
      </c>
      <c r="I423" t="n">
        <v>46.5</v>
      </c>
      <c r="J423" t="n">
        <v>30.6</v>
      </c>
      <c r="L423" t="n">
        <v>39.4</v>
      </c>
      <c r="N423" t="n">
        <v>6806.857</v>
      </c>
      <c r="O423" t="n">
        <v>0.0003994627387829448</v>
      </c>
      <c r="P423" t="n">
        <v>-0.01443156178740442</v>
      </c>
      <c r="Q423" t="n">
        <v>0.001598808633004989</v>
      </c>
    </row>
    <row r="424">
      <c r="A424" s="127" t="n">
        <v>30256</v>
      </c>
      <c r="B424" t="n">
        <v>41.5</v>
      </c>
      <c r="E424" t="n">
        <v>37.3</v>
      </c>
      <c r="F424" t="n">
        <v>42.6</v>
      </c>
      <c r="H424" t="n">
        <v>33.6</v>
      </c>
      <c r="I424" t="n">
        <v>46.9</v>
      </c>
      <c r="J424" t="n">
        <v>28.2</v>
      </c>
      <c r="L424" t="n">
        <v>39.2</v>
      </c>
      <c r="O424" t="n">
        <v>0.0003994627387829448</v>
      </c>
      <c r="P424" t="n">
        <v>-0.01443156178740442</v>
      </c>
      <c r="Q424" t="n">
        <v>0.001598808633004989</v>
      </c>
    </row>
    <row r="425">
      <c r="A425" s="127" t="n">
        <v>30286</v>
      </c>
      <c r="B425" t="n">
        <v>46</v>
      </c>
      <c r="E425" t="n">
        <v>39.1</v>
      </c>
      <c r="F425" t="n">
        <v>44</v>
      </c>
      <c r="H425" t="n">
        <v>34.7</v>
      </c>
      <c r="I425" t="n">
        <v>48.6</v>
      </c>
      <c r="J425" t="n">
        <v>36.3</v>
      </c>
      <c r="L425" t="n">
        <v>42.8</v>
      </c>
      <c r="O425" t="n">
        <v>0.0003994627387829448</v>
      </c>
      <c r="P425" t="n">
        <v>-0.01443156178740442</v>
      </c>
      <c r="Q425" t="n">
        <v>0.001598808633004989</v>
      </c>
    </row>
    <row r="426">
      <c r="A426" s="127" t="n">
        <v>30317</v>
      </c>
      <c r="B426" t="n">
        <v>50.3</v>
      </c>
      <c r="E426" t="n">
        <v>43.7</v>
      </c>
      <c r="F426" t="n">
        <v>50.8</v>
      </c>
      <c r="H426" t="n">
        <v>36.3</v>
      </c>
      <c r="I426" t="n">
        <v>46.7</v>
      </c>
      <c r="J426" t="n">
        <v>37.7</v>
      </c>
      <c r="L426" t="n">
        <v>46</v>
      </c>
      <c r="N426" t="n">
        <v>6896.561</v>
      </c>
      <c r="O426" t="n">
        <v>0.01317847576348375</v>
      </c>
      <c r="P426" t="n">
        <v>0.01431455577415857</v>
      </c>
      <c r="Q426" t="n">
        <v>0.05376512149741908</v>
      </c>
    </row>
    <row r="427">
      <c r="A427" s="127" t="n">
        <v>30348</v>
      </c>
      <c r="B427" t="n">
        <v>60.6</v>
      </c>
      <c r="E427" t="n">
        <v>48.7</v>
      </c>
      <c r="F427" t="n">
        <v>61.1</v>
      </c>
      <c r="H427" t="n">
        <v>40.1</v>
      </c>
      <c r="I427" t="n">
        <v>49.9</v>
      </c>
      <c r="J427" t="n">
        <v>47.4</v>
      </c>
      <c r="L427" t="n">
        <v>54.4</v>
      </c>
      <c r="O427" t="n">
        <v>0.01317847576348375</v>
      </c>
      <c r="P427" t="n">
        <v>0.01431455577415857</v>
      </c>
      <c r="Q427" t="n">
        <v>0.05376512149741908</v>
      </c>
    </row>
    <row r="428">
      <c r="A428" s="127" t="n">
        <v>30376</v>
      </c>
      <c r="B428" t="n">
        <v>60.8</v>
      </c>
      <c r="E428" t="n">
        <v>47.9</v>
      </c>
      <c r="F428" t="n">
        <v>58.4</v>
      </c>
      <c r="H428" t="n">
        <v>44.2</v>
      </c>
      <c r="I428" t="n">
        <v>50.8</v>
      </c>
      <c r="J428" t="n">
        <v>45.1</v>
      </c>
      <c r="L428" t="n">
        <v>53.9</v>
      </c>
      <c r="O428" t="n">
        <v>0.01317847576348375</v>
      </c>
      <c r="P428" t="n">
        <v>0.01431455577415857</v>
      </c>
      <c r="Q428" t="n">
        <v>0.05376512149741908</v>
      </c>
    </row>
    <row r="429">
      <c r="A429" s="127" t="n">
        <v>30407</v>
      </c>
      <c r="B429" t="n">
        <v>59.4</v>
      </c>
      <c r="E429" t="n">
        <v>55.6</v>
      </c>
      <c r="F429" t="n">
        <v>58.2</v>
      </c>
      <c r="H429" t="n">
        <v>46</v>
      </c>
      <c r="I429" t="n">
        <v>52.7</v>
      </c>
      <c r="J429" t="n">
        <v>46.4</v>
      </c>
      <c r="L429" t="n">
        <v>54.2</v>
      </c>
      <c r="N429" t="n">
        <v>7053.5</v>
      </c>
      <c r="O429" t="n">
        <v>0.02275612439301274</v>
      </c>
      <c r="P429" t="n">
        <v>0.03268532884077024</v>
      </c>
      <c r="Q429" t="n">
        <v>0.09417894915071301</v>
      </c>
    </row>
    <row r="430">
      <c r="A430" s="127" t="n">
        <v>30437</v>
      </c>
      <c r="B430" t="n">
        <v>61.8</v>
      </c>
      <c r="E430" t="n">
        <v>60.3</v>
      </c>
      <c r="F430" t="n">
        <v>61.5</v>
      </c>
      <c r="H430" t="n">
        <v>45.7</v>
      </c>
      <c r="I430" t="n">
        <v>51.9</v>
      </c>
      <c r="J430" t="n">
        <v>49.2</v>
      </c>
      <c r="L430" t="n">
        <v>56.1</v>
      </c>
      <c r="O430" t="n">
        <v>0.02275612439301274</v>
      </c>
      <c r="P430" t="n">
        <v>0.03268532884077024</v>
      </c>
      <c r="Q430" t="n">
        <v>0.09417894915071301</v>
      </c>
    </row>
    <row r="431">
      <c r="A431" s="127" t="n">
        <v>30468</v>
      </c>
      <c r="B431" t="n">
        <v>62.3</v>
      </c>
      <c r="E431" t="n">
        <v>61.5</v>
      </c>
      <c r="F431" t="n">
        <v>63.2</v>
      </c>
      <c r="H431" t="n">
        <v>45.7</v>
      </c>
      <c r="I431" t="n">
        <v>56.8</v>
      </c>
      <c r="J431" t="n">
        <v>49.7</v>
      </c>
      <c r="L431" t="n">
        <v>57.5</v>
      </c>
      <c r="O431" t="n">
        <v>0.02275612439301274</v>
      </c>
      <c r="P431" t="n">
        <v>0.03268532884077024</v>
      </c>
      <c r="Q431" t="n">
        <v>0.09417894915071301</v>
      </c>
    </row>
    <row r="432">
      <c r="A432" s="127" t="n">
        <v>30498</v>
      </c>
      <c r="B432" t="n">
        <v>70.3</v>
      </c>
      <c r="E432" t="n">
        <v>63.2</v>
      </c>
      <c r="F432" t="n">
        <v>71.5</v>
      </c>
      <c r="H432" t="n">
        <v>50.8</v>
      </c>
      <c r="I432" t="n">
        <v>58.9</v>
      </c>
      <c r="J432" t="n">
        <v>53.7</v>
      </c>
      <c r="L432" t="n">
        <v>63.6</v>
      </c>
      <c r="N432" t="n">
        <v>7194.504</v>
      </c>
      <c r="O432" t="n">
        <v>0.01999064294321967</v>
      </c>
      <c r="P432" t="n">
        <v>0.05737169684511145</v>
      </c>
      <c r="Q432" t="n">
        <v>0.08239244141250013</v>
      </c>
    </row>
    <row r="433">
      <c r="A433" s="127"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7"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7"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row>
    <row r="436">
      <c r="A436" s="127"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7"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7"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row>
    <row r="439">
      <c r="A439" s="127"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7"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7"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row>
    <row r="442">
      <c r="A442" s="127" t="n">
        <v>30803</v>
      </c>
      <c r="B442" t="n">
        <v>59.2</v>
      </c>
      <c r="E442" t="n">
        <v>62.5</v>
      </c>
      <c r="F442" t="n">
        <v>59.3</v>
      </c>
      <c r="H442" t="n">
        <v>54.1</v>
      </c>
      <c r="I442" t="n">
        <v>62.5</v>
      </c>
      <c r="J442" t="n">
        <v>56.2</v>
      </c>
      <c r="L442" t="n">
        <v>58.6</v>
      </c>
      <c r="O442" t="n">
        <v>0.01727792662743756</v>
      </c>
      <c r="P442" t="n">
        <v>0.07996696675409365</v>
      </c>
      <c r="Q442" t="n">
        <v>0.0709235878122596</v>
      </c>
    </row>
    <row r="443">
      <c r="A443" s="127" t="n">
        <v>30834</v>
      </c>
      <c r="B443" t="n">
        <v>60.5</v>
      </c>
      <c r="E443" t="n">
        <v>64</v>
      </c>
      <c r="F443" t="n">
        <v>62.3</v>
      </c>
      <c r="H443" t="n">
        <v>56.3</v>
      </c>
      <c r="I443" t="n">
        <v>56.2</v>
      </c>
      <c r="J443" t="n">
        <v>51.7</v>
      </c>
      <c r="L443" t="n">
        <v>58.1</v>
      </c>
      <c r="O443" t="n">
        <v>0.01727792662743756</v>
      </c>
      <c r="P443" t="n">
        <v>0.07996696675409365</v>
      </c>
      <c r="Q443" t="n">
        <v>0.0709235878122596</v>
      </c>
    </row>
    <row r="444">
      <c r="A444" s="127" t="n">
        <v>30864</v>
      </c>
      <c r="B444" t="n">
        <v>54.1</v>
      </c>
      <c r="E444" t="n">
        <v>61.3</v>
      </c>
      <c r="F444" t="n">
        <v>58.2</v>
      </c>
      <c r="H444" t="n">
        <v>57.8</v>
      </c>
      <c r="I444" t="n">
        <v>59.1</v>
      </c>
      <c r="J444" t="n">
        <v>53.5</v>
      </c>
      <c r="L444" t="n">
        <v>56.1</v>
      </c>
      <c r="N444" t="n">
        <v>7690.985</v>
      </c>
      <c r="O444" t="n">
        <v>0.00964063628357004</v>
      </c>
      <c r="P444" t="n">
        <v>0.06900837083418117</v>
      </c>
      <c r="Q444" t="n">
        <v>0.03912378905516167</v>
      </c>
    </row>
    <row r="445">
      <c r="A445" s="127" t="n">
        <v>30895</v>
      </c>
      <c r="B445" t="n">
        <v>54</v>
      </c>
      <c r="E445" t="n">
        <v>58.7</v>
      </c>
      <c r="F445" t="n">
        <v>54.3</v>
      </c>
      <c r="H445" t="n">
        <v>49.1</v>
      </c>
      <c r="I445" t="n">
        <v>55.2</v>
      </c>
      <c r="J445" t="n">
        <v>50.4</v>
      </c>
      <c r="L445" t="n">
        <v>53</v>
      </c>
      <c r="O445" t="n">
        <v>0.00964063628357004</v>
      </c>
      <c r="P445" t="n">
        <v>0.06900837083418117</v>
      </c>
      <c r="Q445" t="n">
        <v>0.03912378905516167</v>
      </c>
    </row>
    <row r="446">
      <c r="A446" s="127" t="n">
        <v>30926</v>
      </c>
      <c r="B446" t="n">
        <v>47.2</v>
      </c>
      <c r="E446" t="n">
        <v>53.4</v>
      </c>
      <c r="F446" t="n">
        <v>52.2</v>
      </c>
      <c r="H446" t="n">
        <v>46.8</v>
      </c>
      <c r="I446" t="n">
        <v>52.8</v>
      </c>
      <c r="J446" t="n">
        <v>51.1</v>
      </c>
      <c r="L446" t="n">
        <v>50</v>
      </c>
      <c r="O446" t="n">
        <v>0.00964063628357004</v>
      </c>
      <c r="P446" t="n">
        <v>0.06900837083418117</v>
      </c>
      <c r="Q446" t="n">
        <v>0.03912378905516167</v>
      </c>
    </row>
    <row r="447">
      <c r="A447" s="127" t="n">
        <v>30956</v>
      </c>
      <c r="B447" t="n">
        <v>52.9</v>
      </c>
      <c r="E447" t="n">
        <v>51.7</v>
      </c>
      <c r="F447" t="n">
        <v>53.4</v>
      </c>
      <c r="H447" t="n">
        <v>45.6</v>
      </c>
      <c r="I447" t="n">
        <v>49.3</v>
      </c>
      <c r="J447" t="n">
        <v>48.1</v>
      </c>
      <c r="L447" t="n">
        <v>50.8</v>
      </c>
      <c r="N447" t="n">
        <v>7754.117</v>
      </c>
      <c r="O447" t="n">
        <v>0.008208571463863279</v>
      </c>
      <c r="P447" t="n">
        <v>0.05575799461835693</v>
      </c>
      <c r="Q447" t="n">
        <v>0.03324078666384356</v>
      </c>
    </row>
    <row r="448">
      <c r="A448" s="127" t="n">
        <v>30987</v>
      </c>
      <c r="B448" t="n">
        <v>52</v>
      </c>
      <c r="E448" t="n">
        <v>55</v>
      </c>
      <c r="F448" t="n">
        <v>53.8</v>
      </c>
      <c r="H448" t="n">
        <v>45.7</v>
      </c>
      <c r="I448" t="n">
        <v>48.1</v>
      </c>
      <c r="J448" t="n">
        <v>47.4</v>
      </c>
      <c r="L448" t="n">
        <v>50.3</v>
      </c>
      <c r="O448" t="n">
        <v>0.008208571463863279</v>
      </c>
      <c r="P448" t="n">
        <v>0.05575799461835693</v>
      </c>
      <c r="Q448" t="n">
        <v>0.03324078666384356</v>
      </c>
    </row>
    <row r="449">
      <c r="A449" s="127" t="n">
        <v>31017</v>
      </c>
      <c r="B449" t="n">
        <v>52.8</v>
      </c>
      <c r="E449" t="n">
        <v>50.7</v>
      </c>
      <c r="F449" t="n">
        <v>54.9</v>
      </c>
      <c r="H449" t="n">
        <v>47.3</v>
      </c>
      <c r="I449" t="n">
        <v>48.8</v>
      </c>
      <c r="J449" t="n">
        <v>45.2</v>
      </c>
      <c r="L449" t="n">
        <v>50.6</v>
      </c>
      <c r="O449" t="n">
        <v>0.008208571463863279</v>
      </c>
      <c r="P449" t="n">
        <v>0.05575799461835693</v>
      </c>
      <c r="Q449" t="n">
        <v>0.03324078666384356</v>
      </c>
    </row>
    <row r="450">
      <c r="A450" s="127"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row>
    <row r="451">
      <c r="A451" s="127"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7"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7"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row>
    <row r="454">
      <c r="A454" s="127"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7"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7"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row>
    <row r="457">
      <c r="A457" s="127"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7"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7"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row>
    <row r="460">
      <c r="A460" s="127"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7"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7"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row>
    <row r="463">
      <c r="A463" s="127"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7"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7"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row>
    <row r="466">
      <c r="A466" s="127"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7"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7"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row>
    <row r="469">
      <c r="A469" s="127"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7"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7"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row>
    <row r="472">
      <c r="A472" s="127"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7"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7"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row>
    <row r="475">
      <c r="A475" s="127"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7"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7"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row>
    <row r="478">
      <c r="A478" s="127"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7"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7"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row>
    <row r="481">
      <c r="A481" s="127"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7"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7"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row>
    <row r="484">
      <c r="A484" s="127"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7"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7"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row>
    <row r="487">
      <c r="A487" s="127"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7"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7"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row>
    <row r="490">
      <c r="A490" s="127"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7"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7"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row>
    <row r="493">
      <c r="A493" s="127"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7"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7"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row>
    <row r="496">
      <c r="A496" s="127"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7"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7"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row>
    <row r="499">
      <c r="A499" s="127"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7"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7"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row>
    <row r="502">
      <c r="A502" s="127"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7"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7"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row>
    <row r="505">
      <c r="A505" s="127"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7"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7"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row>
    <row r="508">
      <c r="A508" s="127"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7"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7"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row>
    <row r="511">
      <c r="A511" s="127"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7"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7"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row>
    <row r="514">
      <c r="A514" s="127"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7"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7"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row>
    <row r="517">
      <c r="A517" s="127"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7"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7"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row>
    <row r="520">
      <c r="A520" s="127"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7"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7"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row>
    <row r="523">
      <c r="A523" s="127"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7"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7"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row>
    <row r="526">
      <c r="A526" s="127"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7"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7"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row>
    <row r="529">
      <c r="A529" s="127"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7"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7"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row>
    <row r="532">
      <c r="A532" s="127"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7"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7"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row>
    <row r="535">
      <c r="A535" s="127"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7"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7"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row>
    <row r="538">
      <c r="A538" s="127"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7"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7"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row>
    <row r="541">
      <c r="A541" s="127"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7"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7"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row>
    <row r="544">
      <c r="A544" s="127"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7"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7"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row>
    <row r="547">
      <c r="A547" s="127"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7"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7"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row>
    <row r="550">
      <c r="A550" s="127"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7"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7"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row>
    <row r="553">
      <c r="A553" s="127"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7"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7"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row>
    <row r="556">
      <c r="A556" s="127"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7"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7"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row>
    <row r="559">
      <c r="A559" s="127"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7"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7"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row>
    <row r="562">
      <c r="A562" s="127"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7"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7"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row>
    <row r="565">
      <c r="A565" s="127"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7"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7"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row>
    <row r="568">
      <c r="A568" s="127"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7"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7"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row>
    <row r="571">
      <c r="A571" s="127"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7"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7"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row>
    <row r="574">
      <c r="A574" s="127"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7"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7"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row>
    <row r="577">
      <c r="A577" s="127"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7"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7"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row>
    <row r="580">
      <c r="A580" s="127"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7"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7"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row>
    <row r="583">
      <c r="A583" s="127"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7"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7"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row>
    <row r="586">
      <c r="A586" s="127"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7"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7"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row>
    <row r="589">
      <c r="A589" s="127"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7"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7"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row>
    <row r="592">
      <c r="A592" s="127"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7"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7"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row>
    <row r="595">
      <c r="A595" s="127"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7"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7"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row>
    <row r="598">
      <c r="A598" s="127"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7"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7"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row>
    <row r="601">
      <c r="A601" s="127"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7"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7"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row>
    <row r="604">
      <c r="A604" s="127"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7"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7"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row>
    <row r="607">
      <c r="A607" s="127"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7"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7"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row>
    <row r="610">
      <c r="A610" s="127"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7"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7"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row>
    <row r="613">
      <c r="A613" s="127"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7"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7"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row>
    <row r="616">
      <c r="A616" s="127"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7"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7"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row>
    <row r="619">
      <c r="A619" s="127"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7"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7"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row>
    <row r="622">
      <c r="A622" s="127"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7"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7"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row>
    <row r="625">
      <c r="A625" s="127"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7"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7"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row>
    <row r="628">
      <c r="A628" s="127"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7"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7"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row>
    <row r="631">
      <c r="A631" s="127"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7"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7"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row>
    <row r="634">
      <c r="A634" s="127"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7"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7"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row>
    <row r="637">
      <c r="A637" s="127"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7"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7"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row>
    <row r="640">
      <c r="A640" s="127"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7"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7"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row>
    <row r="643">
      <c r="A643" s="127"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7"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7"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row>
    <row r="646">
      <c r="A646" s="127"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7"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7"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row>
    <row r="649">
      <c r="A649" s="127"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7"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7"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row>
    <row r="652">
      <c r="A652" s="127"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7"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7"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row>
    <row r="655">
      <c r="A655" s="127"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7"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7"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row>
    <row r="658">
      <c r="A658" s="127"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7"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7"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row>
    <row r="661">
      <c r="A661" s="127"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7"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7"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row>
    <row r="664">
      <c r="A664" s="127"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7"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7"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row>
    <row r="667">
      <c r="A667" s="127"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7"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7"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row>
    <row r="670">
      <c r="A670" s="127"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7"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7"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row>
    <row r="673">
      <c r="A673" s="127"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7"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7"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row>
    <row r="676">
      <c r="A676" s="127"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7"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7"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row>
    <row r="679">
      <c r="A679" s="127"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7"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7"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row>
    <row r="682">
      <c r="A682" s="127"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7"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7"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row>
    <row r="685">
      <c r="A685" s="127"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7"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7"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row>
    <row r="688">
      <c r="A688" s="127"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7"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7"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row>
    <row r="691">
      <c r="A691" s="127"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7"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7"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row>
    <row r="694">
      <c r="A694" s="127"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7"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7"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row>
    <row r="697">
      <c r="A697" s="127"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7"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7"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row>
    <row r="700">
      <c r="A700" s="127"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7"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7"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row>
    <row r="703">
      <c r="A703" s="127"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7"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7"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row>
    <row r="706">
      <c r="A706" s="127"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7"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7"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row>
    <row r="709">
      <c r="A709" s="127"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7"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7"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row>
    <row r="712">
      <c r="A712" s="127"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7"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7"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row>
    <row r="715">
      <c r="A715" s="127"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7"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7"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row>
    <row r="718">
      <c r="A718" s="127"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7"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7"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row>
    <row r="721">
      <c r="A721" s="127"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7"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7"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row>
    <row r="724">
      <c r="A724" s="127"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7"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7"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row>
    <row r="727">
      <c r="A727" s="127"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7"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7"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row>
    <row r="730">
      <c r="A730" s="127"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7"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7"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row>
    <row r="733">
      <c r="A733" s="127"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7"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7"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row>
    <row r="736">
      <c r="A736" s="127"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7"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7"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row>
    <row r="739">
      <c r="A739" s="127"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7"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7"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row>
    <row r="742">
      <c r="A742" s="127"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7"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7"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row>
    <row r="745">
      <c r="A745" s="127"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7"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7"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row>
    <row r="748">
      <c r="A748" s="127"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7"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7"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row>
    <row r="751">
      <c r="A751" s="127"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7"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7"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row>
    <row r="754">
      <c r="A754" s="127"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7"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7"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row>
    <row r="757">
      <c r="A757" s="127"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7"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7"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row>
    <row r="760">
      <c r="A760" s="127"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7"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7"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row>
    <row r="763">
      <c r="A763" s="127"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7"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7"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row>
    <row r="766">
      <c r="A766" s="127"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7"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7"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row>
    <row r="769">
      <c r="A769" s="127"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7"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7"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row>
    <row r="772">
      <c r="A772" s="127"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7"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7"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row>
    <row r="775">
      <c r="A775" s="127"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7"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7"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row>
    <row r="778">
      <c r="A778" s="127"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7"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7"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row>
    <row r="781">
      <c r="A781" s="127"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7"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7"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row>
    <row r="784">
      <c r="A784" s="127"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7"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7"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row>
    <row r="787">
      <c r="A787" s="127"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7"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7"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row>
    <row r="790">
      <c r="A790" s="127"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7"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7"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row>
    <row r="793">
      <c r="A793" s="127"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7"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7"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row>
    <row r="796">
      <c r="A796" s="127"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7"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7"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row>
    <row r="799">
      <c r="A799" s="127"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7"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7"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row>
    <row r="802">
      <c r="A802" s="127"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7"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7"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row>
    <row r="805">
      <c r="A805" s="127"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7"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7"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row>
    <row r="808">
      <c r="A808" s="127"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7"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7"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row>
    <row r="811">
      <c r="A811" s="127"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7"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7"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row>
    <row r="814">
      <c r="A814" s="127"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7"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7"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row>
    <row r="817">
      <c r="A817" s="127"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7"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7"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row>
    <row r="820">
      <c r="A820" s="127"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7"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7"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row>
    <row r="823">
      <c r="A823" s="127"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7"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7"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row>
    <row r="826">
      <c r="A826" s="127"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7"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7"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row>
    <row r="829">
      <c r="A829" s="127"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7"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7"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row>
    <row r="832">
      <c r="A832" s="127"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7"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7"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row>
    <row r="835">
      <c r="A835" s="127"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7"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7"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row>
    <row r="838">
      <c r="A838" s="127"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7"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7"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row>
    <row r="841">
      <c r="A841" s="127"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7"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7"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row>
    <row r="844">
      <c r="A844" s="127"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7"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7"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row>
    <row r="847">
      <c r="A847" s="127"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7"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7"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row>
    <row r="850">
      <c r="A850" s="127"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7"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7"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row>
    <row r="853">
      <c r="A853" s="127"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7"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7"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row>
    <row r="856">
      <c r="A856" s="127"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7"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7"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row>
    <row r="859">
      <c r="A859" s="127"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7"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7"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row>
    <row r="862">
      <c r="A862" s="127"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7"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7"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row>
    <row r="865">
      <c r="A865" s="127"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7"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7"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row>
    <row r="868">
      <c r="A868" s="127"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7"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7"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row>
    <row r="871">
      <c r="A871" s="127"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7"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7"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row>
    <row r="874">
      <c r="A874" s="127"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7"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7"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row>
    <row r="877">
      <c r="A877" s="127"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7"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7"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row>
    <row r="880">
      <c r="A880" s="127"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7"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7"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row>
    <row r="883">
      <c r="A883" s="127"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7"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7"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row>
    <row r="886">
      <c r="A886" s="127"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7"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7"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row>
    <row r="889">
      <c r="A889" s="127"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7"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7"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19805.962</v>
      </c>
      <c r="O891" t="n">
        <v>0.005709481105992145</v>
      </c>
      <c r="P891" t="n">
        <v>0.04946555569288213</v>
      </c>
      <c r="Q891" t="n">
        <v>0.02303425900825307</v>
      </c>
    </row>
    <row r="892">
      <c r="A892" s="127"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7"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7"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O894" t="n">
        <v>0.005709481105992145</v>
      </c>
      <c r="P894" t="n">
        <v>0.04946555569288213</v>
      </c>
      <c r="Q894"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opLeftCell="E1" zoomScale="140" zoomScaleNormal="140" workbookViewId="0">
      <selection activeCell="R61" sqref="R61"/>
    </sheetView>
  </sheetViews>
  <sheetFormatPr baseColWidth="10" defaultColWidth="9.1640625" defaultRowHeight="15"/>
  <cols>
    <col width="9.6640625" customWidth="1" style="101" min="1" max="1"/>
    <col width="8.83203125" customWidth="1" style="101" min="2" max="18"/>
    <col width="11.33203125" customWidth="1" style="101" min="19" max="19"/>
    <col width="8.83203125" customWidth="1" style="101" min="20" max="20"/>
    <col width="9.1640625" customWidth="1" style="101" min="21" max="43"/>
    <col width="9.1640625" customWidth="1" style="101" min="44" max="16384"/>
  </cols>
  <sheetData>
    <row r="1">
      <c r="J1" s="101" t="inlineStr">
        <is>
          <t>Last Month</t>
        </is>
      </c>
      <c r="L1" s="32" t="n">
        <v>44531</v>
      </c>
      <c r="O1" s="6" t="n"/>
    </row>
    <row r="2">
      <c r="D2" s="101">
        <f>VLOOKUP(A6,$U:$V,2,)</f>
        <v/>
      </c>
      <c r="L2" s="33" t="n">
        <v>36</v>
      </c>
      <c r="Y2" s="62" t="n"/>
    </row>
    <row r="4" ht="16" customHeight="1" s="92" thickBot="1">
      <c r="U4" s="62">
        <f>DATE(YEAR(U5),MONTH(U5)-1,DAY(U5))</f>
        <v/>
      </c>
      <c r="V4" s="1">
        <f>V5-1</f>
        <v/>
      </c>
    </row>
    <row r="5" ht="74.25" customHeight="1" s="92"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Trend'!$B$6:$AO$23,VLOOKUP(A6,$U:$V,2,),)</f>
        <v/>
      </c>
      <c r="C6" s="65">
        <f>VLOOKUP($C$5,'Sectors Trend'!$B$6:$AO$23,VLOOKUP(A6,$U:$V,2,),)</f>
        <v/>
      </c>
      <c r="D6" s="65">
        <f>VLOOKUP($D$5,'Sectors Trend'!$B$6:$AO$23,VLOOKUP(A6,$U:$V,2,),)</f>
        <v/>
      </c>
      <c r="E6" s="65">
        <f>VLOOKUP($E$5,'Sectors Trend'!$B$6:$AO$23,VLOOKUP(A6,$U:$V,2,),)</f>
        <v/>
      </c>
      <c r="F6" s="65">
        <f>VLOOKUP($F$5,'Sectors Trend'!$B$6:$AO$23,VLOOKUP(A6,$U:$V,2,),)</f>
        <v/>
      </c>
      <c r="G6" s="65">
        <f>VLOOKUP($G$5,'Sectors Trend'!$B$6:$AO$23,VLOOKUP(A6,$U:$V,2,),)</f>
        <v/>
      </c>
      <c r="H6" s="65">
        <f>VLOOKUP($H$5,'Sectors Trend'!$B$6:$AO$23,VLOOKUP(A6,$U:$V,2,),)</f>
        <v/>
      </c>
      <c r="I6" s="65">
        <f>VLOOKUP($I$5,'Sectors Trend'!$B$6:$AO$23,VLOOKUP(A6,$U:$V,2,),)</f>
        <v/>
      </c>
      <c r="J6" s="65">
        <f>VLOOKUP($J$5,'Sectors Trend'!$B$6:$AO$23,VLOOKUP(A6,$U:$V,2,),)</f>
        <v/>
      </c>
      <c r="K6" s="65">
        <f>VLOOKUP($K$5,'Sectors Trend'!$B$6:$AO$23,VLOOKUP(A6,$U:$V,2,),)</f>
        <v/>
      </c>
      <c r="L6" s="65">
        <f>VLOOKUP($L$5,'Sectors Trend'!$B$6:$AO$23,VLOOKUP(A6,$U:$V,2,),)</f>
        <v/>
      </c>
      <c r="M6" s="65">
        <f>VLOOKUP($M$5,'Sectors Trend'!$B$6:$AO$23,VLOOKUP(A6,$U:$V,2,),)</f>
        <v/>
      </c>
      <c r="N6" s="65">
        <f>VLOOKUP($N$5,'Sectors Trend'!$B$6:$AO$23,VLOOKUP(A6,$U:$V,2,),)</f>
        <v/>
      </c>
      <c r="O6" s="65">
        <f>VLOOKUP($O$5,'Sectors Trend'!$B$6:$AO$23,VLOOKUP(A6,$U:$V,2,),)</f>
        <v/>
      </c>
      <c r="P6" s="65">
        <f>VLOOKUP($P$5,'Sectors Trend'!$B$6:$AO$23,VLOOKUP(A6,$U:$V,2,),)</f>
        <v/>
      </c>
      <c r="Q6" s="65">
        <f>VLOOKUP($Q$5,'Sectors Trend'!$B$6:$AO$23,VLOOKUP(A6,$U:$V,2,),)</f>
        <v/>
      </c>
      <c r="R6" s="65">
        <f>VLOOKUP($R$5,'Sectors Trend'!$B$6:$AO$23,VLOOKUP(A6,$U:$V,2,),)</f>
        <v/>
      </c>
      <c r="S6" s="66">
        <f>VLOOKUP($S$5,'Sectors Trend'!$B$6:$AO$23,VLOOKUP(A6,$U:$V,2,),)</f>
        <v/>
      </c>
      <c r="U6" s="62">
        <f>DATE(YEAR(U7),MONTH(U7)-1,DAY(U7))</f>
        <v/>
      </c>
      <c r="V6" s="1">
        <f>V7-1</f>
        <v/>
      </c>
    </row>
    <row r="7">
      <c r="A7" s="67">
        <f>DATE(YEAR(A8),MONTH(A8)-1,DAY(A8))</f>
        <v/>
      </c>
      <c r="B7" s="5">
        <f>VLOOKUP($B$5,'Sectors Trend'!$B$6:$AO$23,VLOOKUP(A7,$U:$V,2,),)</f>
        <v/>
      </c>
      <c r="C7" s="5">
        <f>VLOOKUP($C$5,'Sectors Trend'!$B$6:$AO$23,VLOOKUP(A7,$U:$V,2,),)</f>
        <v/>
      </c>
      <c r="D7" s="5">
        <f>VLOOKUP($D$5,'Sectors Trend'!$B$6:$AO$23,VLOOKUP(A7,$U:$V,2,),)</f>
        <v/>
      </c>
      <c r="E7" s="5">
        <f>VLOOKUP($E$5,'Sectors Trend'!$B$6:$AO$23,VLOOKUP(A7,$U:$V,2,),)</f>
        <v/>
      </c>
      <c r="F7" s="5">
        <f>VLOOKUP($F$5,'Sectors Trend'!$B$6:$AO$23,VLOOKUP(A7,$U:$V,2,),)</f>
        <v/>
      </c>
      <c r="G7" s="5">
        <f>VLOOKUP($G$5,'Sectors Trend'!$B$6:$AO$23,VLOOKUP(A7,$U:$V,2,),)</f>
        <v/>
      </c>
      <c r="H7" s="5">
        <f>VLOOKUP($H$5,'Sectors Trend'!$B$6:$AO$23,VLOOKUP(A7,$U:$V,2,),)</f>
        <v/>
      </c>
      <c r="I7" s="5">
        <f>VLOOKUP($I$5,'Sectors Trend'!$B$6:$AO$23,VLOOKUP(A7,$U:$V,2,),)</f>
        <v/>
      </c>
      <c r="J7" s="5">
        <f>VLOOKUP($J$5,'Sectors Trend'!$B$6:$AO$23,VLOOKUP(A7,$U:$V,2,),)</f>
        <v/>
      </c>
      <c r="K7" s="5">
        <f>VLOOKUP($K$5,'Sectors Trend'!$B$6:$AO$23,VLOOKUP(A7,$U:$V,2,),)</f>
        <v/>
      </c>
      <c r="L7" s="5">
        <f>VLOOKUP($L$5,'Sectors Trend'!$B$6:$AO$23,VLOOKUP(A7,$U:$V,2,),)</f>
        <v/>
      </c>
      <c r="M7" s="5">
        <f>VLOOKUP($M$5,'Sectors Trend'!$B$6:$AO$23,VLOOKUP(A7,$U:$V,2,),)</f>
        <v/>
      </c>
      <c r="N7" s="5">
        <f>VLOOKUP($N$5,'Sectors Trend'!$B$6:$AO$23,VLOOKUP(A7,$U:$V,2,),)</f>
        <v/>
      </c>
      <c r="O7" s="5">
        <f>VLOOKUP($O$5,'Sectors Trend'!$B$6:$AO$23,VLOOKUP(A7,$U:$V,2,),)</f>
        <v/>
      </c>
      <c r="P7" s="5">
        <f>VLOOKUP($P$5,'Sectors Trend'!$B$6:$AO$23,VLOOKUP(A7,$U:$V,2,),)</f>
        <v/>
      </c>
      <c r="Q7" s="5">
        <f>VLOOKUP($Q$5,'Sectors Trend'!$B$6:$AO$23,VLOOKUP(A7,$U:$V,2,),)</f>
        <v/>
      </c>
      <c r="R7" s="5">
        <f>VLOOKUP($R$5,'Sectors Trend'!$B$6:$AO$23,VLOOKUP(A7,$U:$V,2,),)</f>
        <v/>
      </c>
      <c r="S7" s="68">
        <f>VLOOKUP($S$5,'Sectors Trend'!$B$6:$AO$23,VLOOKUP(A7,$U:$V,2,),)</f>
        <v/>
      </c>
      <c r="U7" s="62">
        <f>DATE(YEAR(U8),MONTH(U8)-1,DAY(U8))</f>
        <v/>
      </c>
      <c r="V7" s="1">
        <f>V8-1</f>
        <v/>
      </c>
    </row>
    <row r="8">
      <c r="A8" s="67">
        <f>DATE(YEAR(A9),MONTH(A9)-1,DAY(A9))</f>
        <v/>
      </c>
      <c r="B8" s="5">
        <f>VLOOKUP($B$5,'Sectors Trend'!$B$6:$AO$23,VLOOKUP(A8,$U:$V,2,),)</f>
        <v/>
      </c>
      <c r="C8" s="5">
        <f>VLOOKUP($C$5,'Sectors Trend'!$B$6:$AO$23,VLOOKUP(A8,$U:$V,2,),)</f>
        <v/>
      </c>
      <c r="D8" s="5">
        <f>VLOOKUP($D$5,'Sectors Trend'!$B$6:$AO$23,VLOOKUP(A8,$U:$V,2,),)</f>
        <v/>
      </c>
      <c r="E8" s="5">
        <f>VLOOKUP($E$5,'Sectors Trend'!$B$6:$AO$23,VLOOKUP(A8,$U:$V,2,),)</f>
        <v/>
      </c>
      <c r="F8" s="5">
        <f>VLOOKUP($F$5,'Sectors Trend'!$B$6:$AO$23,VLOOKUP(A8,$U:$V,2,),)</f>
        <v/>
      </c>
      <c r="G8" s="5">
        <f>VLOOKUP($G$5,'Sectors Trend'!$B$6:$AO$23,VLOOKUP(A8,$U:$V,2,),)</f>
        <v/>
      </c>
      <c r="H8" s="5">
        <f>VLOOKUP($H$5,'Sectors Trend'!$B$6:$AO$23,VLOOKUP(A8,$U:$V,2,),)</f>
        <v/>
      </c>
      <c r="I8" s="5">
        <f>VLOOKUP($I$5,'Sectors Trend'!$B$6:$AO$23,VLOOKUP(A8,$U:$V,2,),)</f>
        <v/>
      </c>
      <c r="J8" s="5">
        <f>VLOOKUP($J$5,'Sectors Trend'!$B$6:$AO$23,VLOOKUP(A8,$U:$V,2,),)</f>
        <v/>
      </c>
      <c r="K8" s="5">
        <f>VLOOKUP($K$5,'Sectors Trend'!$B$6:$AO$23,VLOOKUP(A8,$U:$V,2,),)</f>
        <v/>
      </c>
      <c r="L8" s="5">
        <f>VLOOKUP($L$5,'Sectors Trend'!$B$6:$AO$23,VLOOKUP(A8,$U:$V,2,),)</f>
        <v/>
      </c>
      <c r="M8" s="5">
        <f>VLOOKUP($M$5,'Sectors Trend'!$B$6:$AO$23,VLOOKUP(A8,$U:$V,2,),)</f>
        <v/>
      </c>
      <c r="N8" s="5">
        <f>VLOOKUP($N$5,'Sectors Trend'!$B$6:$AO$23,VLOOKUP(A8,$U:$V,2,),)</f>
        <v/>
      </c>
      <c r="O8" s="5">
        <f>VLOOKUP($O$5,'Sectors Trend'!$B$6:$AO$23,VLOOKUP(A8,$U:$V,2,),)</f>
        <v/>
      </c>
      <c r="P8" s="5">
        <f>VLOOKUP($P$5,'Sectors Trend'!$B$6:$AO$23,VLOOKUP(A8,$U:$V,2,),)</f>
        <v/>
      </c>
      <c r="Q8" s="5">
        <f>VLOOKUP($Q$5,'Sectors Trend'!$B$6:$AO$23,VLOOKUP(A8,$U:$V,2,),)</f>
        <v/>
      </c>
      <c r="R8" s="5">
        <f>VLOOKUP($R$5,'Sectors Trend'!$B$6:$AO$23,VLOOKUP(A8,$U:$V,2,),)</f>
        <v/>
      </c>
      <c r="S8" s="68">
        <f>VLOOKUP($S$5,'Sectors Trend'!$B$6:$AO$23,VLOOKUP(A8,$U:$V,2,),)</f>
        <v/>
      </c>
      <c r="U8" s="62">
        <f>DATE(YEAR(U9),MONTH(U9)-1,DAY(U9))</f>
        <v/>
      </c>
      <c r="V8" s="1">
        <f>V9-1</f>
        <v/>
      </c>
    </row>
    <row r="9">
      <c r="A9" s="67">
        <f>DATE(YEAR(A10),MONTH(A10)-1,DAY(A10))</f>
        <v/>
      </c>
      <c r="B9" s="5">
        <f>VLOOKUP($B$5,'Sectors Trend'!$B$6:$AO$23,VLOOKUP(A9,$U:$V,2,),)</f>
        <v/>
      </c>
      <c r="C9" s="5">
        <f>VLOOKUP($C$5,'Sectors Trend'!$B$6:$AO$23,VLOOKUP(A9,$U:$V,2,),)</f>
        <v/>
      </c>
      <c r="D9" s="5">
        <f>VLOOKUP($D$5,'Sectors Trend'!$B$6:$AO$23,VLOOKUP(A9,$U:$V,2,),)</f>
        <v/>
      </c>
      <c r="E9" s="5">
        <f>VLOOKUP($E$5,'Sectors Trend'!$B$6:$AO$23,VLOOKUP(A9,$U:$V,2,),)</f>
        <v/>
      </c>
      <c r="F9" s="5">
        <f>VLOOKUP($F$5,'Sectors Trend'!$B$6:$AO$23,VLOOKUP(A9,$U:$V,2,),)</f>
        <v/>
      </c>
      <c r="G9" s="5">
        <f>VLOOKUP($G$5,'Sectors Trend'!$B$6:$AO$23,VLOOKUP(A9,$U:$V,2,),)</f>
        <v/>
      </c>
      <c r="H9" s="5">
        <f>VLOOKUP($H$5,'Sectors Trend'!$B$6:$AO$23,VLOOKUP(A9,$U:$V,2,),)</f>
        <v/>
      </c>
      <c r="I9" s="5">
        <f>VLOOKUP($I$5,'Sectors Trend'!$B$6:$AO$23,VLOOKUP(A9,$U:$V,2,),)</f>
        <v/>
      </c>
      <c r="J9" s="5">
        <f>VLOOKUP($J$5,'Sectors Trend'!$B$6:$AO$23,VLOOKUP(A9,$U:$V,2,),)</f>
        <v/>
      </c>
      <c r="K9" s="5">
        <f>VLOOKUP($K$5,'Sectors Trend'!$B$6:$AO$23,VLOOKUP(A9,$U:$V,2,),)</f>
        <v/>
      </c>
      <c r="L9" s="5">
        <f>VLOOKUP($L$5,'Sectors Trend'!$B$6:$AO$23,VLOOKUP(A9,$U:$V,2,),)</f>
        <v/>
      </c>
      <c r="M9" s="5">
        <f>VLOOKUP($M$5,'Sectors Trend'!$B$6:$AO$23,VLOOKUP(A9,$U:$V,2,),)</f>
        <v/>
      </c>
      <c r="N9" s="5">
        <f>VLOOKUP($N$5,'Sectors Trend'!$B$6:$AO$23,VLOOKUP(A9,$U:$V,2,),)</f>
        <v/>
      </c>
      <c r="O9" s="5">
        <f>VLOOKUP($O$5,'Sectors Trend'!$B$6:$AO$23,VLOOKUP(A9,$U:$V,2,),)</f>
        <v/>
      </c>
      <c r="P9" s="5">
        <f>VLOOKUP($P$5,'Sectors Trend'!$B$6:$AO$23,VLOOKUP(A9,$U:$V,2,),)</f>
        <v/>
      </c>
      <c r="Q9" s="5">
        <f>VLOOKUP($Q$5,'Sectors Trend'!$B$6:$AO$23,VLOOKUP(A9,$U:$V,2,),)</f>
        <v/>
      </c>
      <c r="R9" s="5">
        <f>VLOOKUP($R$5,'Sectors Trend'!$B$6:$AO$23,VLOOKUP(A9,$U:$V,2,),)</f>
        <v/>
      </c>
      <c r="S9" s="68">
        <f>VLOOKUP($S$5,'Sectors Trend'!$B$6:$AO$23,VLOOKUP(A9,$U:$V,2,),)</f>
        <v/>
      </c>
      <c r="U9" s="62">
        <f>DATE(YEAR(U10),MONTH(U10)-1,DAY(U10))</f>
        <v/>
      </c>
      <c r="V9" s="1">
        <f>V10-1</f>
        <v/>
      </c>
    </row>
    <row r="10">
      <c r="A10" s="67">
        <f>DATE(YEAR(A11),MONTH(A11)-1,DAY(A11))</f>
        <v/>
      </c>
      <c r="B10" s="5">
        <f>VLOOKUP($B$5,'Sectors Trend'!$B$6:$AO$23,VLOOKUP(A10,$U:$V,2,),)</f>
        <v/>
      </c>
      <c r="C10" s="5">
        <f>VLOOKUP($C$5,'Sectors Trend'!$B$6:$AO$23,VLOOKUP(A10,$U:$V,2,),)</f>
        <v/>
      </c>
      <c r="D10" s="5">
        <f>VLOOKUP($D$5,'Sectors Trend'!$B$6:$AO$23,VLOOKUP(A10,$U:$V,2,),)</f>
        <v/>
      </c>
      <c r="E10" s="5">
        <f>VLOOKUP($E$5,'Sectors Trend'!$B$6:$AO$23,VLOOKUP(A10,$U:$V,2,),)</f>
        <v/>
      </c>
      <c r="F10" s="5">
        <f>VLOOKUP($F$5,'Sectors Trend'!$B$6:$AO$23,VLOOKUP(A10,$U:$V,2,),)</f>
        <v/>
      </c>
      <c r="G10" s="5">
        <f>VLOOKUP($G$5,'Sectors Trend'!$B$6:$AO$23,VLOOKUP(A10,$U:$V,2,),)</f>
        <v/>
      </c>
      <c r="H10" s="5">
        <f>VLOOKUP($H$5,'Sectors Trend'!$B$6:$AO$23,VLOOKUP(A10,$U:$V,2,),)</f>
        <v/>
      </c>
      <c r="I10" s="5">
        <f>VLOOKUP($I$5,'Sectors Trend'!$B$6:$AO$23,VLOOKUP(A10,$U:$V,2,),)</f>
        <v/>
      </c>
      <c r="J10" s="5">
        <f>VLOOKUP($J$5,'Sectors Trend'!$B$6:$AO$23,VLOOKUP(A10,$U:$V,2,),)</f>
        <v/>
      </c>
      <c r="K10" s="5">
        <f>VLOOKUP($K$5,'Sectors Trend'!$B$6:$AO$23,VLOOKUP(A10,$U:$V,2,),)</f>
        <v/>
      </c>
      <c r="L10" s="5">
        <f>VLOOKUP($L$5,'Sectors Trend'!$B$6:$AO$23,VLOOKUP(A10,$U:$V,2,),)</f>
        <v/>
      </c>
      <c r="M10" s="5">
        <f>VLOOKUP($M$5,'Sectors Trend'!$B$6:$AO$23,VLOOKUP(A10,$U:$V,2,),)</f>
        <v/>
      </c>
      <c r="N10" s="5">
        <f>VLOOKUP($N$5,'Sectors Trend'!$B$6:$AO$23,VLOOKUP(A10,$U:$V,2,),)</f>
        <v/>
      </c>
      <c r="O10" s="5">
        <f>VLOOKUP($O$5,'Sectors Trend'!$B$6:$AO$23,VLOOKUP(A10,$U:$V,2,),)</f>
        <v/>
      </c>
      <c r="P10" s="5">
        <f>VLOOKUP($P$5,'Sectors Trend'!$B$6:$AO$23,VLOOKUP(A10,$U:$V,2,),)</f>
        <v/>
      </c>
      <c r="Q10" s="5">
        <f>VLOOKUP($Q$5,'Sectors Trend'!$B$6:$AO$23,VLOOKUP(A10,$U:$V,2,),)</f>
        <v/>
      </c>
      <c r="R10" s="5">
        <f>VLOOKUP($R$5,'Sectors Trend'!$B$6:$AO$23,VLOOKUP(A10,$U:$V,2,),)</f>
        <v/>
      </c>
      <c r="S10" s="68">
        <f>VLOOKUP($S$5,'Sectors Trend'!$B$6:$AO$23,VLOOKUP(A10,$U:$V,2,),)</f>
        <v/>
      </c>
      <c r="U10" s="62">
        <f>DATE(YEAR(U11),MONTH(U11)-1,DAY(U11))</f>
        <v/>
      </c>
      <c r="V10" s="1">
        <f>V11-1</f>
        <v/>
      </c>
    </row>
    <row r="11" ht="16" customHeight="1" s="92" thickBot="1">
      <c r="A11" s="69">
        <f>L1</f>
        <v/>
      </c>
      <c r="B11" s="70">
        <f>VLOOKUP($B$5,'Sectors Trend'!$B$6:$AO$23,VLOOKUP(A11,$U:$V,2,),)</f>
        <v/>
      </c>
      <c r="C11" s="70">
        <f>VLOOKUP($C$5,'Sectors Trend'!$B$6:$AO$23,VLOOKUP(A11,$U:$V,2,),)</f>
        <v/>
      </c>
      <c r="D11" s="70">
        <f>VLOOKUP($D$5,'Sectors Trend'!$B$6:$AO$23,VLOOKUP(A11,$U:$V,2,),)</f>
        <v/>
      </c>
      <c r="E11" s="70">
        <f>VLOOKUP($E$5,'Sectors Trend'!$B$6:$AO$23,VLOOKUP(A11,$U:$V,2,),)</f>
        <v/>
      </c>
      <c r="F11" s="70">
        <f>VLOOKUP($F$5,'Sectors Trend'!$B$6:$AO$23,VLOOKUP(A11,$U:$V,2,),)</f>
        <v/>
      </c>
      <c r="G11" s="70">
        <f>VLOOKUP($G$5,'Sectors Trend'!$B$6:$AO$23,VLOOKUP(A11,$U:$V,2,),)</f>
        <v/>
      </c>
      <c r="H11" s="70">
        <f>VLOOKUP($H$5,'Sectors Trend'!$B$6:$AO$23,VLOOKUP(A11,$U:$V,2,),)</f>
        <v/>
      </c>
      <c r="I11" s="70">
        <f>VLOOKUP($I$5,'Sectors Trend'!$B$6:$AO$23,VLOOKUP(A11,$U:$V,2,),)</f>
        <v/>
      </c>
      <c r="J11" s="70">
        <f>VLOOKUP($J$5,'Sectors Trend'!$B$6:$AO$23,VLOOKUP(A11,$U:$V,2,),)</f>
        <v/>
      </c>
      <c r="K11" s="70">
        <f>VLOOKUP($K$5,'Sectors Trend'!$B$6:$AO$23,VLOOKUP(A11,$U:$V,2,),)</f>
        <v/>
      </c>
      <c r="L11" s="70">
        <f>VLOOKUP($L$5,'Sectors Trend'!$B$6:$AO$23,VLOOKUP(A11,$U:$V,2,),)</f>
        <v/>
      </c>
      <c r="M11" s="70">
        <f>VLOOKUP($M$5,'Sectors Trend'!$B$6:$AO$23,VLOOKUP(A11,$U:$V,2,),)</f>
        <v/>
      </c>
      <c r="N11" s="70">
        <f>VLOOKUP($N$5,'Sectors Trend'!$B$6:$AO$23,VLOOKUP(A11,$U:$V,2,),)</f>
        <v/>
      </c>
      <c r="O11" s="70">
        <f>VLOOKUP($O$5,'Sectors Trend'!$B$6:$AO$23,VLOOKUP(A11,$U:$V,2,),)</f>
        <v/>
      </c>
      <c r="P11" s="70">
        <f>VLOOKUP($P$5,'Sectors Trend'!$B$6:$AO$23,VLOOKUP(A11,$U:$V,2,),)</f>
        <v/>
      </c>
      <c r="Q11" s="70">
        <f>VLOOKUP($Q$5,'Sectors Trend'!$B$6:$AO$23,VLOOKUP(A11,$U:$V,2,),)</f>
        <v/>
      </c>
      <c r="R11" s="70">
        <f>VLOOKUP($R$5,'Sectors Trend'!$B$6:$AO$23,VLOOKUP(A11,$U:$V,2,),)</f>
        <v/>
      </c>
      <c r="S11" s="71">
        <f>VLOOKUP($S$5,'Sectors Trend'!$B$6:$AO$23,VLOOKUP(A11,$U:$V,2,),)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opLeftCell="F1" zoomScale="140" zoomScaleNormal="140" workbookViewId="0">
      <selection activeCell="AE15" sqref="AE15"/>
    </sheetView>
  </sheetViews>
  <sheetFormatPr baseColWidth="10" defaultColWidth="9.1640625" defaultRowHeight="15"/>
  <cols>
    <col width="9.6640625" customWidth="1" style="101" min="1" max="1"/>
    <col width="8.83203125" customWidth="1" style="101" min="2" max="18"/>
    <col width="11.33203125" customWidth="1" style="101" min="19" max="19"/>
    <col width="8.83203125" customWidth="1" style="101" min="20" max="20"/>
    <col width="9.1640625" customWidth="1" style="101" min="21" max="43"/>
    <col width="9.1640625" customWidth="1" style="101" min="44" max="16384"/>
  </cols>
  <sheetData>
    <row r="1">
      <c r="J1" s="101" t="inlineStr">
        <is>
          <t>Last Month</t>
        </is>
      </c>
      <c r="L1" s="62">
        <f>Sectors!L1</f>
        <v/>
      </c>
      <c r="O1" s="6" t="n"/>
    </row>
    <row r="2">
      <c r="L2" s="101">
        <f>Sectors!L2</f>
        <v/>
      </c>
      <c r="Y2" s="62" t="n"/>
    </row>
    <row r="4" ht="16" customHeight="1" s="92" thickBot="1">
      <c r="U4" s="62">
        <f>DATE(YEAR(U5),MONTH(U5)-1,DAY(U5))</f>
        <v/>
      </c>
      <c r="V4" s="13">
        <f>V5-1</f>
        <v/>
      </c>
    </row>
    <row r="5" ht="61.5" customHeight="1" s="92"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Trend'!$B$28:$AO$45,VLOOKUP(A6,$U:$V,2,),)</f>
        <v/>
      </c>
      <c r="C6" s="65">
        <f>VLOOKUP($C$5,'Sectors Trend'!$B$28:$AO$45,VLOOKUP(A6,$U:$V,2,),)</f>
        <v/>
      </c>
      <c r="D6" s="65">
        <f>VLOOKUP($D$5,'Sectors Trend'!$B$28:$AO$45,VLOOKUP(A6,$U:$V,2,),)</f>
        <v/>
      </c>
      <c r="E6" s="65">
        <f>VLOOKUP($E$5,'Sectors Trend'!$B$28:$AO$45,VLOOKUP(A6,$U:$V,2,),)</f>
        <v/>
      </c>
      <c r="F6" s="65">
        <f>VLOOKUP($F$5,'Sectors Trend'!$B$28:$AO$45,VLOOKUP(A6,$U:$V,2,),)</f>
        <v/>
      </c>
      <c r="G6" s="65">
        <f>VLOOKUP($G$5,'Sectors Trend'!$B$28:$AO$45,VLOOKUP(A6,$U:$V,2,),)</f>
        <v/>
      </c>
      <c r="H6" s="65">
        <f>VLOOKUP($H$5,'Sectors Trend'!$B$28:$AO$45,VLOOKUP(A6,$U:$V,2,),)</f>
        <v/>
      </c>
      <c r="I6" s="65">
        <f>VLOOKUP($I$5,'Sectors Trend'!$B$28:$AO$45,VLOOKUP(A6,$U:$V,2,),)</f>
        <v/>
      </c>
      <c r="J6" s="65">
        <f>VLOOKUP($J$5,'Sectors Trend'!$B$28:$AO$45,VLOOKUP(A6,$U:$V,2,),)</f>
        <v/>
      </c>
      <c r="K6" s="65">
        <f>VLOOKUP($K$5,'Sectors Trend'!$B$28:$AO$45,VLOOKUP(A6,$U:$V,2,),)</f>
        <v/>
      </c>
      <c r="L6" s="65">
        <f>VLOOKUP($L$5,'Sectors Trend'!$B$28:$AO$45,VLOOKUP(A6,$U:$V,2,),)</f>
        <v/>
      </c>
      <c r="M6" s="65">
        <f>VLOOKUP($M$5,'Sectors Trend'!$B$28:$AO$45,VLOOKUP(A6,$U:$V,2,),)</f>
        <v/>
      </c>
      <c r="N6" s="65">
        <f>VLOOKUP($N$5,'Sectors Trend'!$B$28:$AO$45,VLOOKUP(A6,$U:$V,2,),)</f>
        <v/>
      </c>
      <c r="O6" s="65">
        <f>VLOOKUP($O$5,'Sectors Trend'!$B$28:$AO$45,VLOOKUP(A6,$U:$V,2,),)</f>
        <v/>
      </c>
      <c r="P6" s="65">
        <f>VLOOKUP($P$5,'Sectors Trend'!$B$28:$AO$45,VLOOKUP(A6,$U:$V,2,),)</f>
        <v/>
      </c>
      <c r="Q6" s="65">
        <f>VLOOKUP($Q$5,'Sectors Trend'!$B$28:$AO$45,VLOOKUP(A6,$U:$V,2,),)</f>
        <v/>
      </c>
      <c r="R6" s="65">
        <f>VLOOKUP($R$5,'Sectors Trend'!$B$28:$AO$45,VLOOKUP(A6,$U:$V,2,),)</f>
        <v/>
      </c>
      <c r="S6" s="66">
        <f>VLOOKUP($S$5,'Sectors Trend'!$B$28:$AO$45,VLOOKUP(A6,$U:$V,2,),)</f>
        <v/>
      </c>
      <c r="U6" s="62">
        <f>DATE(YEAR(U7),MONTH(U7)-1,DAY(U7))</f>
        <v/>
      </c>
      <c r="V6" s="13">
        <f>V7-1</f>
        <v/>
      </c>
    </row>
    <row r="7">
      <c r="A7" s="67">
        <f>DATE(YEAR(A8),MONTH(A8)-1,DAY(A8))</f>
        <v/>
      </c>
      <c r="B7" s="5">
        <f>VLOOKUP($B$5,'Sectors Trend'!$B$28:$AO$45,VLOOKUP(A7,$U:$V,2,),)</f>
        <v/>
      </c>
      <c r="C7" s="5">
        <f>VLOOKUP($C$5,'Sectors Trend'!$B$28:$AO$45,VLOOKUP(A7,$U:$V,2,),)</f>
        <v/>
      </c>
      <c r="D7" s="5">
        <f>VLOOKUP($D$5,'Sectors Trend'!$B$28:$AO$45,VLOOKUP(A7,$U:$V,2,),)</f>
        <v/>
      </c>
      <c r="E7" s="5">
        <f>VLOOKUP($E$5,'Sectors Trend'!$B$28:$AO$45,VLOOKUP(A7,$U:$V,2,),)</f>
        <v/>
      </c>
      <c r="F7" s="5">
        <f>VLOOKUP($F$5,'Sectors Trend'!$B$28:$AO$45,VLOOKUP(A7,$U:$V,2,),)</f>
        <v/>
      </c>
      <c r="G7" s="5">
        <f>VLOOKUP($G$5,'Sectors Trend'!$B$28:$AO$45,VLOOKUP(A7,$U:$V,2,),)</f>
        <v/>
      </c>
      <c r="H7" s="5">
        <f>VLOOKUP($H$5,'Sectors Trend'!$B$28:$AO$45,VLOOKUP(A7,$U:$V,2,),)</f>
        <v/>
      </c>
      <c r="I7" s="5">
        <f>VLOOKUP($I$5,'Sectors Trend'!$B$28:$AO$45,VLOOKUP(A7,$U:$V,2,),)</f>
        <v/>
      </c>
      <c r="J7" s="5">
        <f>VLOOKUP($J$5,'Sectors Trend'!$B$28:$AO$45,VLOOKUP(A7,$U:$V,2,),)</f>
        <v/>
      </c>
      <c r="K7" s="5">
        <f>VLOOKUP($K$5,'Sectors Trend'!$B$28:$AO$45,VLOOKUP(A7,$U:$V,2,),)</f>
        <v/>
      </c>
      <c r="L7" s="5">
        <f>VLOOKUP($L$5,'Sectors Trend'!$B$28:$AO$45,VLOOKUP(A7,$U:$V,2,),)</f>
        <v/>
      </c>
      <c r="M7" s="5">
        <f>VLOOKUP($M$5,'Sectors Trend'!$B$28:$AO$45,VLOOKUP(A7,$U:$V,2,),)</f>
        <v/>
      </c>
      <c r="N7" s="5">
        <f>VLOOKUP($N$5,'Sectors Trend'!$B$28:$AO$45,VLOOKUP(A7,$U:$V,2,),)</f>
        <v/>
      </c>
      <c r="O7" s="5">
        <f>VLOOKUP($O$5,'Sectors Trend'!$B$28:$AO$45,VLOOKUP(A7,$U:$V,2,),)</f>
        <v/>
      </c>
      <c r="P7" s="5">
        <f>VLOOKUP($P$5,'Sectors Trend'!$B$28:$AO$45,VLOOKUP(A7,$U:$V,2,),)</f>
        <v/>
      </c>
      <c r="Q7" s="5">
        <f>VLOOKUP($Q$5,'Sectors Trend'!$B$28:$AO$45,VLOOKUP(A7,$U:$V,2,),)</f>
        <v/>
      </c>
      <c r="R7" s="5">
        <f>VLOOKUP($R$5,'Sectors Trend'!$B$28:$AO$45,VLOOKUP(A7,$U:$V,2,),)</f>
        <v/>
      </c>
      <c r="S7" s="68">
        <f>VLOOKUP($S$5,'Sectors Trend'!$B$28:$AO$45,VLOOKUP(A7,$U:$V,2,),)</f>
        <v/>
      </c>
      <c r="U7" s="62">
        <f>DATE(YEAR(U8),MONTH(U8)-1,DAY(U8))</f>
        <v/>
      </c>
      <c r="V7" s="13">
        <f>V8-1</f>
        <v/>
      </c>
    </row>
    <row r="8">
      <c r="A8" s="67">
        <f>DATE(YEAR(A9),MONTH(A9)-1,DAY(A9))</f>
        <v/>
      </c>
      <c r="B8" s="5">
        <f>VLOOKUP($B$5,'Sectors Trend'!$B$28:$AO$45,VLOOKUP(A8,$U:$V,2,),)</f>
        <v/>
      </c>
      <c r="C8" s="5">
        <f>VLOOKUP($C$5,'Sectors Trend'!$B$28:$AO$45,VLOOKUP(A8,$U:$V,2,),)</f>
        <v/>
      </c>
      <c r="D8" s="5">
        <f>VLOOKUP($D$5,'Sectors Trend'!$B$28:$AO$45,VLOOKUP(A8,$U:$V,2,),)</f>
        <v/>
      </c>
      <c r="E8" s="5">
        <f>VLOOKUP($E$5,'Sectors Trend'!$B$28:$AO$45,VLOOKUP(A8,$U:$V,2,),)</f>
        <v/>
      </c>
      <c r="F8" s="5">
        <f>VLOOKUP($F$5,'Sectors Trend'!$B$28:$AO$45,VLOOKUP(A8,$U:$V,2,),)</f>
        <v/>
      </c>
      <c r="G8" s="5">
        <f>VLOOKUP($G$5,'Sectors Trend'!$B$28:$AO$45,VLOOKUP(A8,$U:$V,2,),)</f>
        <v/>
      </c>
      <c r="H8" s="5">
        <f>VLOOKUP($H$5,'Sectors Trend'!$B$28:$AO$45,VLOOKUP(A8,$U:$V,2,),)</f>
        <v/>
      </c>
      <c r="I8" s="5">
        <f>VLOOKUP($I$5,'Sectors Trend'!$B$28:$AO$45,VLOOKUP(A8,$U:$V,2,),)</f>
        <v/>
      </c>
      <c r="J8" s="5">
        <f>VLOOKUP($J$5,'Sectors Trend'!$B$28:$AO$45,VLOOKUP(A8,$U:$V,2,),)</f>
        <v/>
      </c>
      <c r="K8" s="5">
        <f>VLOOKUP($K$5,'Sectors Trend'!$B$28:$AO$45,VLOOKUP(A8,$U:$V,2,),)</f>
        <v/>
      </c>
      <c r="L8" s="5">
        <f>VLOOKUP($L$5,'Sectors Trend'!$B$28:$AO$45,VLOOKUP(A8,$U:$V,2,),)</f>
        <v/>
      </c>
      <c r="M8" s="5">
        <f>VLOOKUP($M$5,'Sectors Trend'!$B$28:$AO$45,VLOOKUP(A8,$U:$V,2,),)</f>
        <v/>
      </c>
      <c r="N8" s="5">
        <f>VLOOKUP($N$5,'Sectors Trend'!$B$28:$AO$45,VLOOKUP(A8,$U:$V,2,),)</f>
        <v/>
      </c>
      <c r="O8" s="5">
        <f>VLOOKUP($O$5,'Sectors Trend'!$B$28:$AO$45,VLOOKUP(A8,$U:$V,2,),)</f>
        <v/>
      </c>
      <c r="P8" s="5">
        <f>VLOOKUP($P$5,'Sectors Trend'!$B$28:$AO$45,VLOOKUP(A8,$U:$V,2,),)</f>
        <v/>
      </c>
      <c r="Q8" s="5">
        <f>VLOOKUP($Q$5,'Sectors Trend'!$B$28:$AO$45,VLOOKUP(A8,$U:$V,2,),)</f>
        <v/>
      </c>
      <c r="R8" s="5">
        <f>VLOOKUP($R$5,'Sectors Trend'!$B$28:$AO$45,VLOOKUP(A8,$U:$V,2,),)</f>
        <v/>
      </c>
      <c r="S8" s="68">
        <f>VLOOKUP($S$5,'Sectors Trend'!$B$28:$AO$45,VLOOKUP(A8,$U:$V,2,),)</f>
        <v/>
      </c>
      <c r="U8" s="62">
        <f>DATE(YEAR(U9),MONTH(U9)-1,DAY(U9))</f>
        <v/>
      </c>
      <c r="V8" s="13">
        <f>V9-1</f>
        <v/>
      </c>
    </row>
    <row r="9">
      <c r="A9" s="67">
        <f>DATE(YEAR(A10),MONTH(A10)-1,DAY(A10))</f>
        <v/>
      </c>
      <c r="B9" s="5">
        <f>VLOOKUP($B$5,'Sectors Trend'!$B$28:$AO$45,VLOOKUP(A9,$U:$V,2,),)</f>
        <v/>
      </c>
      <c r="C9" s="5">
        <f>VLOOKUP($C$5,'Sectors Trend'!$B$28:$AO$45,VLOOKUP(A9,$U:$V,2,),)</f>
        <v/>
      </c>
      <c r="D9" s="5">
        <f>VLOOKUP($D$5,'Sectors Trend'!$B$28:$AO$45,VLOOKUP(A9,$U:$V,2,),)</f>
        <v/>
      </c>
      <c r="E9" s="5">
        <f>VLOOKUP($E$5,'Sectors Trend'!$B$28:$AO$45,VLOOKUP(A9,$U:$V,2,),)</f>
        <v/>
      </c>
      <c r="F9" s="5">
        <f>VLOOKUP($F$5,'Sectors Trend'!$B$28:$AO$45,VLOOKUP(A9,$U:$V,2,),)</f>
        <v/>
      </c>
      <c r="G9" s="5">
        <f>VLOOKUP($G$5,'Sectors Trend'!$B$28:$AO$45,VLOOKUP(A9,$U:$V,2,),)</f>
        <v/>
      </c>
      <c r="H9" s="5">
        <f>VLOOKUP($H$5,'Sectors Trend'!$B$28:$AO$45,VLOOKUP(A9,$U:$V,2,),)</f>
        <v/>
      </c>
      <c r="I9" s="5">
        <f>VLOOKUP($I$5,'Sectors Trend'!$B$28:$AO$45,VLOOKUP(A9,$U:$V,2,),)</f>
        <v/>
      </c>
      <c r="J9" s="5">
        <f>VLOOKUP($J$5,'Sectors Trend'!$B$28:$AO$45,VLOOKUP(A9,$U:$V,2,),)</f>
        <v/>
      </c>
      <c r="K9" s="5">
        <f>VLOOKUP($K$5,'Sectors Trend'!$B$28:$AO$45,VLOOKUP(A9,$U:$V,2,),)</f>
        <v/>
      </c>
      <c r="L9" s="5">
        <f>VLOOKUP($L$5,'Sectors Trend'!$B$28:$AO$45,VLOOKUP(A9,$U:$V,2,),)</f>
        <v/>
      </c>
      <c r="M9" s="5">
        <f>VLOOKUP($M$5,'Sectors Trend'!$B$28:$AO$45,VLOOKUP(A9,$U:$V,2,),)</f>
        <v/>
      </c>
      <c r="N9" s="5">
        <f>VLOOKUP($N$5,'Sectors Trend'!$B$28:$AO$45,VLOOKUP(A9,$U:$V,2,),)</f>
        <v/>
      </c>
      <c r="O9" s="5">
        <f>VLOOKUP($O$5,'Sectors Trend'!$B$28:$AO$45,VLOOKUP(A9,$U:$V,2,),)</f>
        <v/>
      </c>
      <c r="P9" s="5">
        <f>VLOOKUP($P$5,'Sectors Trend'!$B$28:$AO$45,VLOOKUP(A9,$U:$V,2,),)</f>
        <v/>
      </c>
      <c r="Q9" s="5">
        <f>VLOOKUP($Q$5,'Sectors Trend'!$B$28:$AO$45,VLOOKUP(A9,$U:$V,2,),)</f>
        <v/>
      </c>
      <c r="R9" s="5">
        <f>VLOOKUP($R$5,'Sectors Trend'!$B$28:$AO$45,VLOOKUP(A9,$U:$V,2,),)</f>
        <v/>
      </c>
      <c r="S9" s="68">
        <f>VLOOKUP($S$5,'Sectors Trend'!$B$28:$AO$45,VLOOKUP(A9,$U:$V,2,),)</f>
        <v/>
      </c>
      <c r="U9" s="62">
        <f>DATE(YEAR(U10),MONTH(U10)-1,DAY(U10))</f>
        <v/>
      </c>
      <c r="V9" s="13">
        <f>V10-1</f>
        <v/>
      </c>
    </row>
    <row r="10">
      <c r="A10" s="67">
        <f>DATE(YEAR(A11),MONTH(A11)-1,DAY(A11))</f>
        <v/>
      </c>
      <c r="B10" s="5">
        <f>VLOOKUP($B$5,'Sectors Trend'!$B$28:$AO$45,VLOOKUP(A10,$U:$V,2,),)</f>
        <v/>
      </c>
      <c r="C10" s="5">
        <f>VLOOKUP($C$5,'Sectors Trend'!$B$28:$AO$45,VLOOKUP(A10,$U:$V,2,),)</f>
        <v/>
      </c>
      <c r="D10" s="5">
        <f>VLOOKUP($D$5,'Sectors Trend'!$B$28:$AO$45,VLOOKUP(A10,$U:$V,2,),)</f>
        <v/>
      </c>
      <c r="E10" s="5">
        <f>VLOOKUP($E$5,'Sectors Trend'!$B$28:$AO$45,VLOOKUP(A10,$U:$V,2,),)</f>
        <v/>
      </c>
      <c r="F10" s="5">
        <f>VLOOKUP($F$5,'Sectors Trend'!$B$28:$AO$45,VLOOKUP(A10,$U:$V,2,),)</f>
        <v/>
      </c>
      <c r="G10" s="5">
        <f>VLOOKUP($G$5,'Sectors Trend'!$B$28:$AO$45,VLOOKUP(A10,$U:$V,2,),)</f>
        <v/>
      </c>
      <c r="H10" s="5">
        <f>VLOOKUP($H$5,'Sectors Trend'!$B$28:$AO$45,VLOOKUP(A10,$U:$V,2,),)</f>
        <v/>
      </c>
      <c r="I10" s="5">
        <f>VLOOKUP($I$5,'Sectors Trend'!$B$28:$AO$45,VLOOKUP(A10,$U:$V,2,),)</f>
        <v/>
      </c>
      <c r="J10" s="5">
        <f>VLOOKUP($J$5,'Sectors Trend'!$B$28:$AO$45,VLOOKUP(A10,$U:$V,2,),)</f>
        <v/>
      </c>
      <c r="K10" s="5">
        <f>VLOOKUP($K$5,'Sectors Trend'!$B$28:$AO$45,VLOOKUP(A10,$U:$V,2,),)</f>
        <v/>
      </c>
      <c r="L10" s="5">
        <f>VLOOKUP($L$5,'Sectors Trend'!$B$28:$AO$45,VLOOKUP(A10,$U:$V,2,),)</f>
        <v/>
      </c>
      <c r="M10" s="5">
        <f>VLOOKUP($M$5,'Sectors Trend'!$B$28:$AO$45,VLOOKUP(A10,$U:$V,2,),)</f>
        <v/>
      </c>
      <c r="N10" s="5">
        <f>VLOOKUP($N$5,'Sectors Trend'!$B$28:$AO$45,VLOOKUP(A10,$U:$V,2,),)</f>
        <v/>
      </c>
      <c r="O10" s="5">
        <f>VLOOKUP($O$5,'Sectors Trend'!$B$28:$AO$45,VLOOKUP(A10,$U:$V,2,),)</f>
        <v/>
      </c>
      <c r="P10" s="5">
        <f>VLOOKUP($P$5,'Sectors Trend'!$B$28:$AO$45,VLOOKUP(A10,$U:$V,2,),)</f>
        <v/>
      </c>
      <c r="Q10" s="5">
        <f>VLOOKUP($Q$5,'Sectors Trend'!$B$28:$AO$45,VLOOKUP(A10,$U:$V,2,),)</f>
        <v/>
      </c>
      <c r="R10" s="5">
        <f>VLOOKUP($R$5,'Sectors Trend'!$B$28:$AO$45,VLOOKUP(A10,$U:$V,2,),)</f>
        <v/>
      </c>
      <c r="S10" s="68">
        <f>VLOOKUP($S$5,'Sectors Trend'!$B$28:$AO$45,VLOOKUP(A10,$U:$V,2,),)</f>
        <v/>
      </c>
      <c r="U10" s="62">
        <f>DATE(YEAR(U11),MONTH(U11)-1,DAY(U11))</f>
        <v/>
      </c>
      <c r="V10" s="13">
        <f>V11-1</f>
        <v/>
      </c>
    </row>
    <row r="11" ht="16" customHeight="1" s="92" thickBot="1">
      <c r="A11" s="69">
        <f>L1</f>
        <v/>
      </c>
      <c r="B11" s="70">
        <f>VLOOKUP($B$5,'Sectors Trend'!$B$28:$AO$45,VLOOKUP(A11,$U:$V,2,),)</f>
        <v/>
      </c>
      <c r="C11" s="70">
        <f>VLOOKUP($C$5,'Sectors Trend'!$B$28:$AO$45,VLOOKUP(A11,$U:$V,2,),)</f>
        <v/>
      </c>
      <c r="D11" s="70">
        <f>VLOOKUP($D$5,'Sectors Trend'!$B$28:$AO$45,VLOOKUP(A11,$U:$V,2,),)</f>
        <v/>
      </c>
      <c r="E11" s="70">
        <f>VLOOKUP($E$5,'Sectors Trend'!$B$28:$AO$45,VLOOKUP(A11,$U:$V,2,),)</f>
        <v/>
      </c>
      <c r="F11" s="70">
        <f>VLOOKUP($F$5,'Sectors Trend'!$B$28:$AO$45,VLOOKUP(A11,$U:$V,2,),)</f>
        <v/>
      </c>
      <c r="G11" s="70">
        <f>VLOOKUP($G$5,'Sectors Trend'!$B$28:$AO$45,VLOOKUP(A11,$U:$V,2,),)</f>
        <v/>
      </c>
      <c r="H11" s="70">
        <f>VLOOKUP($H$5,'Sectors Trend'!$B$28:$AO$45,VLOOKUP(A11,$U:$V,2,),)</f>
        <v/>
      </c>
      <c r="I11" s="70">
        <f>VLOOKUP($I$5,'Sectors Trend'!$B$28:$AO$45,VLOOKUP(A11,$U:$V,2,),)</f>
        <v/>
      </c>
      <c r="J11" s="70">
        <f>VLOOKUP($J$5,'Sectors Trend'!$B$28:$AO$45,VLOOKUP(A11,$U:$V,2,),)</f>
        <v/>
      </c>
      <c r="K11" s="70">
        <f>VLOOKUP($K$5,'Sectors Trend'!$B$28:$AO$45,VLOOKUP(A11,$U:$V,2,),)</f>
        <v/>
      </c>
      <c r="L11" s="70">
        <f>VLOOKUP($L$5,'Sectors Trend'!$B$28:$AO$45,VLOOKUP(A11,$U:$V,2,),)</f>
        <v/>
      </c>
      <c r="M11" s="70">
        <f>VLOOKUP($M$5,'Sectors Trend'!$B$28:$AO$45,VLOOKUP(A11,$U:$V,2,),)</f>
        <v/>
      </c>
      <c r="N11" s="70">
        <f>VLOOKUP($N$5,'Sectors Trend'!$B$28:$AO$45,VLOOKUP(A11,$U:$V,2,),)</f>
        <v/>
      </c>
      <c r="O11" s="70">
        <f>VLOOKUP($O$5,'Sectors Trend'!$B$28:$AO$45,VLOOKUP(A11,$U:$V,2,),)</f>
        <v/>
      </c>
      <c r="P11" s="70">
        <f>VLOOKUP($P$5,'Sectors Trend'!$B$28:$AO$45,VLOOKUP(A11,$U:$V,2,),)</f>
        <v/>
      </c>
      <c r="Q11" s="70">
        <f>VLOOKUP($Q$5,'Sectors Trend'!$B$28:$AO$45,VLOOKUP(A11,$U:$V,2,),)</f>
        <v/>
      </c>
      <c r="R11" s="70">
        <f>VLOOKUP($R$5,'Sectors Trend'!$B$28:$AO$45,VLOOKUP(A11,$U:$V,2,),)</f>
        <v/>
      </c>
      <c r="S11" s="71">
        <f>VLOOKUP($S$5,'Sectors Trend'!$B$28:$AO$45,VLOOKUP(A11,$U:$V,2,),)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101" min="1" max="1"/>
    <col width="8.83203125" customWidth="1" style="101" min="2" max="18"/>
    <col width="11.33203125" customWidth="1" style="101" min="19" max="19"/>
    <col width="8.83203125" customWidth="1" style="101" min="20" max="20"/>
    <col width="9.1640625" customWidth="1" style="101" min="21" max="43"/>
    <col width="9.1640625" customWidth="1" style="101" min="44" max="16384"/>
  </cols>
  <sheetData>
    <row r="1">
      <c r="J1" s="101" t="inlineStr">
        <is>
          <t>Last Month</t>
        </is>
      </c>
      <c r="L1" s="62">
        <f>Sectors!L1</f>
        <v/>
      </c>
      <c r="O1" s="6" t="n"/>
    </row>
    <row r="2">
      <c r="L2" s="101">
        <f>Sectors!L2</f>
        <v/>
      </c>
      <c r="Y2" s="62" t="n"/>
    </row>
    <row r="4" ht="16" customHeight="1" s="92" thickBot="1">
      <c r="U4" s="62">
        <f>DATE(YEAR(U5),MONTH(U5)-1,DAY(U5))</f>
        <v/>
      </c>
      <c r="V4" s="13">
        <f>V5-1</f>
        <v/>
      </c>
    </row>
    <row r="5" ht="45" customHeight="1" s="92"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Trend'!$B$50:$AO$67,VLOOKUP(A6,$U:$V,2,),)</f>
        <v/>
      </c>
      <c r="C6" s="65">
        <f>VLOOKUP($C$5,'Sectors Trend'!$B$50:$AO$67,VLOOKUP(A6,$U:$V,2,),)</f>
        <v/>
      </c>
      <c r="D6" s="65">
        <f>VLOOKUP($D$5,'Sectors Trend'!$B$50:$AO$67,VLOOKUP(A6,$U:$V,2,),)</f>
        <v/>
      </c>
      <c r="E6" s="65">
        <f>VLOOKUP($E$5,'Sectors Trend'!$B$50:$AO$67,VLOOKUP(A6,$U:$V,2,),)</f>
        <v/>
      </c>
      <c r="F6" s="65">
        <f>VLOOKUP($F$5,'Sectors Trend'!$B$50:$AO$67,VLOOKUP(A6,$U:$V,2,),)</f>
        <v/>
      </c>
      <c r="G6" s="65">
        <f>VLOOKUP($G$5,'Sectors Trend'!$B$50:$AO$67,VLOOKUP(A6,$U:$V,2,),)</f>
        <v/>
      </c>
      <c r="H6" s="65">
        <f>VLOOKUP($H$5,'Sectors Trend'!$B$50:$AO$67,VLOOKUP(A6,$U:$V,2,),)</f>
        <v/>
      </c>
      <c r="I6" s="65">
        <f>VLOOKUP($I$5,'Sectors Trend'!$B$50:$AO$67,VLOOKUP(A6,$U:$V,2,),)</f>
        <v/>
      </c>
      <c r="J6" s="65">
        <f>VLOOKUP($J$5,'Sectors Trend'!$B$50:$AO$67,VLOOKUP(A6,$U:$V,2,),)</f>
        <v/>
      </c>
      <c r="K6" s="65">
        <f>VLOOKUP($K$5,'Sectors Trend'!$B$50:$AO$67,VLOOKUP(A6,$U:$V,2,),)</f>
        <v/>
      </c>
      <c r="L6" s="65">
        <f>VLOOKUP($L$5,'Sectors Trend'!$B$50:$AO$67,VLOOKUP(A6,$U:$V,2,),)</f>
        <v/>
      </c>
      <c r="M6" s="65">
        <f>VLOOKUP($M$5,'Sectors Trend'!$B$50:$AO$67,VLOOKUP(A6,$U:$V,2,),)</f>
        <v/>
      </c>
      <c r="N6" s="65">
        <f>VLOOKUP($N$5,'Sectors Trend'!$B$50:$AO$67,VLOOKUP(A6,$U:$V,2,),)</f>
        <v/>
      </c>
      <c r="O6" s="65">
        <f>VLOOKUP($O$5,'Sectors Trend'!$B$50:$AO$67,VLOOKUP(A6,$U:$V,2,),)</f>
        <v/>
      </c>
      <c r="P6" s="65">
        <f>VLOOKUP($P$5,'Sectors Trend'!$B$50:$AO$67,VLOOKUP(A6,$U:$V,2,),)</f>
        <v/>
      </c>
      <c r="Q6" s="65">
        <f>VLOOKUP($Q$5,'Sectors Trend'!$B$50:$AO$67,VLOOKUP(A6,$U:$V,2,),)</f>
        <v/>
      </c>
      <c r="R6" s="65">
        <f>VLOOKUP($R$5,'Sectors Trend'!$B$50:$AO$67,VLOOKUP(A6,$U:$V,2,),)</f>
        <v/>
      </c>
      <c r="S6" s="66">
        <f>VLOOKUP($S$5,'Sectors Trend'!$B$50:$AO$67,VLOOKUP(A6,$U:$V,2,),)</f>
        <v/>
      </c>
      <c r="U6" s="62">
        <f>DATE(YEAR(U7),MONTH(U7)-1,DAY(U7))</f>
        <v/>
      </c>
      <c r="V6" s="13">
        <f>V7-1</f>
        <v/>
      </c>
    </row>
    <row r="7">
      <c r="A7" s="67">
        <f>DATE(YEAR(A8),MONTH(A8)-1,DAY(A8))</f>
        <v/>
      </c>
      <c r="B7" s="5">
        <f>VLOOKUP($B$5,'Sectors Trend'!$B$50:$AO$67,VLOOKUP(A7,$U:$V,2,),)</f>
        <v/>
      </c>
      <c r="C7" s="5">
        <f>VLOOKUP($C$5,'Sectors Trend'!$B$50:$AO$67,VLOOKUP(A7,$U:$V,2,),)</f>
        <v/>
      </c>
      <c r="D7" s="5">
        <f>VLOOKUP($D$5,'Sectors Trend'!$B$50:$AO$67,VLOOKUP(A7,$U:$V,2,),)</f>
        <v/>
      </c>
      <c r="E7" s="5">
        <f>VLOOKUP($E$5,'Sectors Trend'!$B$50:$AO$67,VLOOKUP(A7,$U:$V,2,),)</f>
        <v/>
      </c>
      <c r="F7" s="5">
        <f>VLOOKUP($F$5,'Sectors Trend'!$B$50:$AO$67,VLOOKUP(A7,$U:$V,2,),)</f>
        <v/>
      </c>
      <c r="G7" s="5">
        <f>VLOOKUP($G$5,'Sectors Trend'!$B$50:$AO$67,VLOOKUP(A7,$U:$V,2,),)</f>
        <v/>
      </c>
      <c r="H7" s="5">
        <f>VLOOKUP($H$5,'Sectors Trend'!$B$50:$AO$67,VLOOKUP(A7,$U:$V,2,),)</f>
        <v/>
      </c>
      <c r="I7" s="5">
        <f>VLOOKUP($I$5,'Sectors Trend'!$B$50:$AO$67,VLOOKUP(A7,$U:$V,2,),)</f>
        <v/>
      </c>
      <c r="J7" s="5">
        <f>VLOOKUP($J$5,'Sectors Trend'!$B$50:$AO$67,VLOOKUP(A7,$U:$V,2,),)</f>
        <v/>
      </c>
      <c r="K7" s="5">
        <f>VLOOKUP($K$5,'Sectors Trend'!$B$50:$AO$67,VLOOKUP(A7,$U:$V,2,),)</f>
        <v/>
      </c>
      <c r="L7" s="5">
        <f>VLOOKUP($L$5,'Sectors Trend'!$B$50:$AO$67,VLOOKUP(A7,$U:$V,2,),)</f>
        <v/>
      </c>
      <c r="M7" s="5">
        <f>VLOOKUP($M$5,'Sectors Trend'!$B$50:$AO$67,VLOOKUP(A7,$U:$V,2,),)</f>
        <v/>
      </c>
      <c r="N7" s="5">
        <f>VLOOKUP($N$5,'Sectors Trend'!$B$50:$AO$67,VLOOKUP(A7,$U:$V,2,),)</f>
        <v/>
      </c>
      <c r="O7" s="5">
        <f>VLOOKUP($O$5,'Sectors Trend'!$B$50:$AO$67,VLOOKUP(A7,$U:$V,2,),)</f>
        <v/>
      </c>
      <c r="P7" s="5">
        <f>VLOOKUP($P$5,'Sectors Trend'!$B$50:$AO$67,VLOOKUP(A7,$U:$V,2,),)</f>
        <v/>
      </c>
      <c r="Q7" s="5">
        <f>VLOOKUP($Q$5,'Sectors Trend'!$B$50:$AO$67,VLOOKUP(A7,$U:$V,2,),)</f>
        <v/>
      </c>
      <c r="R7" s="5">
        <f>VLOOKUP($R$5,'Sectors Trend'!$B$50:$AO$67,VLOOKUP(A7,$U:$V,2,),)</f>
        <v/>
      </c>
      <c r="S7" s="68">
        <f>VLOOKUP($S$5,'Sectors Trend'!$B$50:$AO$67,VLOOKUP(A7,$U:$V,2,),)</f>
        <v/>
      </c>
      <c r="U7" s="62">
        <f>DATE(YEAR(U8),MONTH(U8)-1,DAY(U8))</f>
        <v/>
      </c>
      <c r="V7" s="13">
        <f>V8-1</f>
        <v/>
      </c>
    </row>
    <row r="8">
      <c r="A8" s="67">
        <f>DATE(YEAR(A9),MONTH(A9)-1,DAY(A9))</f>
        <v/>
      </c>
      <c r="B8" s="5">
        <f>VLOOKUP($B$5,'Sectors Trend'!$B$50:$AO$67,VLOOKUP(A8,$U:$V,2,),)</f>
        <v/>
      </c>
      <c r="C8" s="5">
        <f>VLOOKUP($C$5,'Sectors Trend'!$B$50:$AO$67,VLOOKUP(A8,$U:$V,2,),)</f>
        <v/>
      </c>
      <c r="D8" s="5">
        <f>VLOOKUP($D$5,'Sectors Trend'!$B$50:$AO$67,VLOOKUP(A8,$U:$V,2,),)</f>
        <v/>
      </c>
      <c r="E8" s="5">
        <f>VLOOKUP($E$5,'Sectors Trend'!$B$50:$AO$67,VLOOKUP(A8,$U:$V,2,),)</f>
        <v/>
      </c>
      <c r="F8" s="5">
        <f>VLOOKUP($F$5,'Sectors Trend'!$B$50:$AO$67,VLOOKUP(A8,$U:$V,2,),)</f>
        <v/>
      </c>
      <c r="G8" s="5">
        <f>VLOOKUP($G$5,'Sectors Trend'!$B$50:$AO$67,VLOOKUP(A8,$U:$V,2,),)</f>
        <v/>
      </c>
      <c r="H8" s="5">
        <f>VLOOKUP($H$5,'Sectors Trend'!$B$50:$AO$67,VLOOKUP(A8,$U:$V,2,),)</f>
        <v/>
      </c>
      <c r="I8" s="5">
        <f>VLOOKUP($I$5,'Sectors Trend'!$B$50:$AO$67,VLOOKUP(A8,$U:$V,2,),)</f>
        <v/>
      </c>
      <c r="J8" s="5">
        <f>VLOOKUP($J$5,'Sectors Trend'!$B$50:$AO$67,VLOOKUP(A8,$U:$V,2,),)</f>
        <v/>
      </c>
      <c r="K8" s="5">
        <f>VLOOKUP($K$5,'Sectors Trend'!$B$50:$AO$67,VLOOKUP(A8,$U:$V,2,),)</f>
        <v/>
      </c>
      <c r="L8" s="5">
        <f>VLOOKUP($L$5,'Sectors Trend'!$B$50:$AO$67,VLOOKUP(A8,$U:$V,2,),)</f>
        <v/>
      </c>
      <c r="M8" s="5">
        <f>VLOOKUP($M$5,'Sectors Trend'!$B$50:$AO$67,VLOOKUP(A8,$U:$V,2,),)</f>
        <v/>
      </c>
      <c r="N8" s="5">
        <f>VLOOKUP($N$5,'Sectors Trend'!$B$50:$AO$67,VLOOKUP(A8,$U:$V,2,),)</f>
        <v/>
      </c>
      <c r="O8" s="5">
        <f>VLOOKUP($O$5,'Sectors Trend'!$B$50:$AO$67,VLOOKUP(A8,$U:$V,2,),)</f>
        <v/>
      </c>
      <c r="P8" s="5">
        <f>VLOOKUP($P$5,'Sectors Trend'!$B$50:$AO$67,VLOOKUP(A8,$U:$V,2,),)</f>
        <v/>
      </c>
      <c r="Q8" s="5">
        <f>VLOOKUP($Q$5,'Sectors Trend'!$B$50:$AO$67,VLOOKUP(A8,$U:$V,2,),)</f>
        <v/>
      </c>
      <c r="R8" s="5">
        <f>VLOOKUP($R$5,'Sectors Trend'!$B$50:$AO$67,VLOOKUP(A8,$U:$V,2,),)</f>
        <v/>
      </c>
      <c r="S8" s="68">
        <f>VLOOKUP($S$5,'Sectors Trend'!$B$50:$AO$67,VLOOKUP(A8,$U:$V,2,),)</f>
        <v/>
      </c>
      <c r="U8" s="62">
        <f>DATE(YEAR(U9),MONTH(U9)-1,DAY(U9))</f>
        <v/>
      </c>
      <c r="V8" s="13">
        <f>V9-1</f>
        <v/>
      </c>
    </row>
    <row r="9">
      <c r="A9" s="67">
        <f>DATE(YEAR(A10),MONTH(A10)-1,DAY(A10))</f>
        <v/>
      </c>
      <c r="B9" s="5">
        <f>VLOOKUP($B$5,'Sectors Trend'!$B$50:$AO$67,VLOOKUP(A9,$U:$V,2,),)</f>
        <v/>
      </c>
      <c r="C9" s="5">
        <f>VLOOKUP($C$5,'Sectors Trend'!$B$50:$AO$67,VLOOKUP(A9,$U:$V,2,),)</f>
        <v/>
      </c>
      <c r="D9" s="5">
        <f>VLOOKUP($D$5,'Sectors Trend'!$B$50:$AO$67,VLOOKUP(A9,$U:$V,2,),)</f>
        <v/>
      </c>
      <c r="E9" s="5">
        <f>VLOOKUP($E$5,'Sectors Trend'!$B$50:$AO$67,VLOOKUP(A9,$U:$V,2,),)</f>
        <v/>
      </c>
      <c r="F9" s="5">
        <f>VLOOKUP($F$5,'Sectors Trend'!$B$50:$AO$67,VLOOKUP(A9,$U:$V,2,),)</f>
        <v/>
      </c>
      <c r="G9" s="5">
        <f>VLOOKUP($G$5,'Sectors Trend'!$B$50:$AO$67,VLOOKUP(A9,$U:$V,2,),)</f>
        <v/>
      </c>
      <c r="H9" s="5">
        <f>VLOOKUP($H$5,'Sectors Trend'!$B$50:$AO$67,VLOOKUP(A9,$U:$V,2,),)</f>
        <v/>
      </c>
      <c r="I9" s="5">
        <f>VLOOKUP($I$5,'Sectors Trend'!$B$50:$AO$67,VLOOKUP(A9,$U:$V,2,),)</f>
        <v/>
      </c>
      <c r="J9" s="5">
        <f>VLOOKUP($J$5,'Sectors Trend'!$B$50:$AO$67,VLOOKUP(A9,$U:$V,2,),)</f>
        <v/>
      </c>
      <c r="K9" s="5">
        <f>VLOOKUP($K$5,'Sectors Trend'!$B$50:$AO$67,VLOOKUP(A9,$U:$V,2,),)</f>
        <v/>
      </c>
      <c r="L9" s="5">
        <f>VLOOKUP($L$5,'Sectors Trend'!$B$50:$AO$67,VLOOKUP(A9,$U:$V,2,),)</f>
        <v/>
      </c>
      <c r="M9" s="5">
        <f>VLOOKUP($M$5,'Sectors Trend'!$B$50:$AO$67,VLOOKUP(A9,$U:$V,2,),)</f>
        <v/>
      </c>
      <c r="N9" s="5">
        <f>VLOOKUP($N$5,'Sectors Trend'!$B$50:$AO$67,VLOOKUP(A9,$U:$V,2,),)</f>
        <v/>
      </c>
      <c r="O9" s="5">
        <f>VLOOKUP($O$5,'Sectors Trend'!$B$50:$AO$67,VLOOKUP(A9,$U:$V,2,),)</f>
        <v/>
      </c>
      <c r="P9" s="5">
        <f>VLOOKUP($P$5,'Sectors Trend'!$B$50:$AO$67,VLOOKUP(A9,$U:$V,2,),)</f>
        <v/>
      </c>
      <c r="Q9" s="5">
        <f>VLOOKUP($Q$5,'Sectors Trend'!$B$50:$AO$67,VLOOKUP(A9,$U:$V,2,),)</f>
        <v/>
      </c>
      <c r="R9" s="5">
        <f>VLOOKUP($R$5,'Sectors Trend'!$B$50:$AO$67,VLOOKUP(A9,$U:$V,2,),)</f>
        <v/>
      </c>
      <c r="S9" s="68">
        <f>VLOOKUP($S$5,'Sectors Trend'!$B$50:$AO$67,VLOOKUP(A9,$U:$V,2,),)</f>
        <v/>
      </c>
      <c r="U9" s="62">
        <f>DATE(YEAR(U10),MONTH(U10)-1,DAY(U10))</f>
        <v/>
      </c>
      <c r="V9" s="13">
        <f>V10-1</f>
        <v/>
      </c>
    </row>
    <row r="10">
      <c r="A10" s="67">
        <f>DATE(YEAR(A11),MONTH(A11)-1,DAY(A11))</f>
        <v/>
      </c>
      <c r="B10" s="5">
        <f>VLOOKUP($B$5,'Sectors Trend'!$B$50:$AO$67,VLOOKUP(A10,$U:$V,2,),)</f>
        <v/>
      </c>
      <c r="C10" s="5">
        <f>VLOOKUP($C$5,'Sectors Trend'!$B$50:$AO$67,VLOOKUP(A10,$U:$V,2,),)</f>
        <v/>
      </c>
      <c r="D10" s="5">
        <f>VLOOKUP($D$5,'Sectors Trend'!$B$50:$AO$67,VLOOKUP(A10,$U:$V,2,),)</f>
        <v/>
      </c>
      <c r="E10" s="5">
        <f>VLOOKUP($E$5,'Sectors Trend'!$B$50:$AO$67,VLOOKUP(A10,$U:$V,2,),)</f>
        <v/>
      </c>
      <c r="F10" s="5">
        <f>VLOOKUP($F$5,'Sectors Trend'!$B$50:$AO$67,VLOOKUP(A10,$U:$V,2,),)</f>
        <v/>
      </c>
      <c r="G10" s="5">
        <f>VLOOKUP($G$5,'Sectors Trend'!$B$50:$AO$67,VLOOKUP(A10,$U:$V,2,),)</f>
        <v/>
      </c>
      <c r="H10" s="5">
        <f>VLOOKUP($H$5,'Sectors Trend'!$B$50:$AO$67,VLOOKUP(A10,$U:$V,2,),)</f>
        <v/>
      </c>
      <c r="I10" s="5">
        <f>VLOOKUP($I$5,'Sectors Trend'!$B$50:$AO$67,VLOOKUP(A10,$U:$V,2,),)</f>
        <v/>
      </c>
      <c r="J10" s="5">
        <f>VLOOKUP($J$5,'Sectors Trend'!$B$50:$AO$67,VLOOKUP(A10,$U:$V,2,),)</f>
        <v/>
      </c>
      <c r="K10" s="5">
        <f>VLOOKUP($K$5,'Sectors Trend'!$B$50:$AO$67,VLOOKUP(A10,$U:$V,2,),)</f>
        <v/>
      </c>
      <c r="L10" s="5">
        <f>VLOOKUP($L$5,'Sectors Trend'!$B$50:$AO$67,VLOOKUP(A10,$U:$V,2,),)</f>
        <v/>
      </c>
      <c r="M10" s="5">
        <f>VLOOKUP($M$5,'Sectors Trend'!$B$50:$AO$67,VLOOKUP(A10,$U:$V,2,),)</f>
        <v/>
      </c>
      <c r="N10" s="5">
        <f>VLOOKUP($N$5,'Sectors Trend'!$B$50:$AO$67,VLOOKUP(A10,$U:$V,2,),)</f>
        <v/>
      </c>
      <c r="O10" s="5">
        <f>VLOOKUP($O$5,'Sectors Trend'!$B$50:$AO$67,VLOOKUP(A10,$U:$V,2,),)</f>
        <v/>
      </c>
      <c r="P10" s="5">
        <f>VLOOKUP($P$5,'Sectors Trend'!$B$50:$AO$67,VLOOKUP(A10,$U:$V,2,),)</f>
        <v/>
      </c>
      <c r="Q10" s="5">
        <f>VLOOKUP($Q$5,'Sectors Trend'!$B$50:$AO$67,VLOOKUP(A10,$U:$V,2,),)</f>
        <v/>
      </c>
      <c r="R10" s="5">
        <f>VLOOKUP($R$5,'Sectors Trend'!$B$50:$AO$67,VLOOKUP(A10,$U:$V,2,),)</f>
        <v/>
      </c>
      <c r="S10" s="68">
        <f>VLOOKUP($S$5,'Sectors Trend'!$B$50:$AO$67,VLOOKUP(A10,$U:$V,2,),)</f>
        <v/>
      </c>
      <c r="U10" s="62">
        <f>DATE(YEAR(U11),MONTH(U11)-1,DAY(U11))</f>
        <v/>
      </c>
      <c r="V10" s="13">
        <f>V11-1</f>
        <v/>
      </c>
    </row>
    <row r="11" ht="16" customHeight="1" s="92" thickBot="1">
      <c r="A11" s="69">
        <f>L1</f>
        <v/>
      </c>
      <c r="B11" s="70">
        <f>VLOOKUP($B$5,'Sectors Trend'!$B$50:$AO$67,VLOOKUP(A11,$U:$V,2,),)</f>
        <v/>
      </c>
      <c r="C11" s="70">
        <f>VLOOKUP($C$5,'Sectors Trend'!$B$50:$AO$67,VLOOKUP(A11,$U:$V,2,),)</f>
        <v/>
      </c>
      <c r="D11" s="70">
        <f>VLOOKUP($D$5,'Sectors Trend'!$B$50:$AO$67,VLOOKUP(A11,$U:$V,2,),)</f>
        <v/>
      </c>
      <c r="E11" s="70">
        <f>VLOOKUP($E$5,'Sectors Trend'!$B$50:$AO$67,VLOOKUP(A11,$U:$V,2,),)</f>
        <v/>
      </c>
      <c r="F11" s="70">
        <f>VLOOKUP($F$5,'Sectors Trend'!$B$50:$AO$67,VLOOKUP(A11,$U:$V,2,),)</f>
        <v/>
      </c>
      <c r="G11" s="70">
        <f>VLOOKUP($G$5,'Sectors Trend'!$B$50:$AO$67,VLOOKUP(A11,$U:$V,2,),)</f>
        <v/>
      </c>
      <c r="H11" s="70">
        <f>VLOOKUP($H$5,'Sectors Trend'!$B$50:$AO$67,VLOOKUP(A11,$U:$V,2,),)</f>
        <v/>
      </c>
      <c r="I11" s="70">
        <f>VLOOKUP($I$5,'Sectors Trend'!$B$50:$AO$67,VLOOKUP(A11,$U:$V,2,),)</f>
        <v/>
      </c>
      <c r="J11" s="70">
        <f>VLOOKUP($J$5,'Sectors Trend'!$B$50:$AO$67,VLOOKUP(A11,$U:$V,2,),)</f>
        <v/>
      </c>
      <c r="K11" s="70">
        <f>VLOOKUP($K$5,'Sectors Trend'!$B$50:$AO$67,VLOOKUP(A11,$U:$V,2,),)</f>
        <v/>
      </c>
      <c r="L11" s="70">
        <f>VLOOKUP($L$5,'Sectors Trend'!$B$50:$AO$67,VLOOKUP(A11,$U:$V,2,),)</f>
        <v/>
      </c>
      <c r="M11" s="70">
        <f>VLOOKUP($M$5,'Sectors Trend'!$B$50:$AO$67,VLOOKUP(A11,$U:$V,2,),)</f>
        <v/>
      </c>
      <c r="N11" s="70">
        <f>VLOOKUP($N$5,'Sectors Trend'!$B$50:$AO$67,VLOOKUP(A11,$U:$V,2,),)</f>
        <v/>
      </c>
      <c r="O11" s="70">
        <f>VLOOKUP($O$5,'Sectors Trend'!$B$50:$AO$67,VLOOKUP(A11,$U:$V,2,),)</f>
        <v/>
      </c>
      <c r="P11" s="70">
        <f>VLOOKUP($P$5,'Sectors Trend'!$B$50:$AO$67,VLOOKUP(A11,$U:$V,2,),)</f>
        <v/>
      </c>
      <c r="Q11" s="70">
        <f>VLOOKUP($Q$5,'Sectors Trend'!$B$50:$AO$67,VLOOKUP(A11,$U:$V,2,),)</f>
        <v/>
      </c>
      <c r="R11" s="70">
        <f>VLOOKUP($R$5,'Sectors Trend'!$B$50:$AO$67,VLOOKUP(A11,$U:$V,2,),)</f>
        <v/>
      </c>
      <c r="S11" s="71">
        <f>VLOOKUP($S$5,'Sectors Trend'!$B$50:$AO$67,VLOOKUP(A11,$U:$V,2,),)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R68"/>
  <sheetViews>
    <sheetView zoomScale="160" zoomScaleNormal="160" workbookViewId="0">
      <pane xSplit="2" ySplit="5" topLeftCell="AI6" activePane="bottomRight" state="frozen"/>
      <selection pane="topRight" activeCell="B1" sqref="B1"/>
      <selection pane="bottomLeft" activeCell="A6" sqref="A6"/>
      <selection pane="bottomRight" activeCell="A23" sqref="A23:XFD23"/>
    </sheetView>
  </sheetViews>
  <sheetFormatPr baseColWidth="10" defaultColWidth="8.83203125" defaultRowHeight="15"/>
  <cols>
    <col width="9.1640625" customWidth="1" style="101" min="1" max="1"/>
    <col width="30.33203125" customWidth="1" style="101" min="2" max="2"/>
    <col width="10.6640625" customWidth="1" style="19" min="3" max="37"/>
    <col width="10.1640625" customWidth="1" style="101" min="38" max="41"/>
    <col width="9.1640625" customWidth="1" style="101" min="42" max="43"/>
    <col width="10.6640625" bestFit="1" customWidth="1" style="101" min="44" max="44"/>
    <col width="9.1640625" customWidth="1" style="101" min="45" max="244"/>
    <col width="28.6640625" customWidth="1" style="101" min="245" max="245"/>
    <col width="9" bestFit="1" customWidth="1" style="101" min="246" max="246"/>
    <col width="5.33203125" customWidth="1" style="101" min="247" max="247"/>
    <col width="9" bestFit="1" customWidth="1" style="101" min="248" max="248"/>
    <col width="5.33203125" customWidth="1" style="101" min="249" max="249"/>
    <col width="9" bestFit="1" customWidth="1" style="101" min="250" max="250"/>
    <col width="5" customWidth="1" style="101" min="251" max="251"/>
    <col width="9" bestFit="1" customWidth="1" style="101" min="252" max="252"/>
    <col width="5.1640625" customWidth="1" style="101" min="253" max="253"/>
    <col width="9.1640625" customWidth="1" style="101" min="254" max="254"/>
    <col width="6" customWidth="1" style="101" min="255" max="255"/>
    <col width="9.1640625" customWidth="1" style="101" min="256" max="256"/>
    <col width="6" customWidth="1" style="101" min="257" max="257"/>
    <col width="10.1640625" customWidth="1" style="101" min="258" max="259"/>
    <col width="10" customWidth="1" style="101" min="260" max="260"/>
    <col width="10.33203125" customWidth="1" style="101" min="261" max="261"/>
    <col width="9.1640625" customWidth="1" style="101" min="262" max="272"/>
    <col width="11.33203125" customWidth="1" style="101" min="273" max="273"/>
    <col hidden="1" width="13" customWidth="1" style="101" min="274" max="294"/>
    <col width="9.1640625" customWidth="1" style="101" min="295" max="500"/>
    <col width="28.6640625" customWidth="1" style="101" min="501" max="501"/>
    <col width="9" bestFit="1" customWidth="1" style="101" min="502" max="502"/>
    <col width="5.33203125" customWidth="1" style="101" min="503" max="503"/>
    <col width="9" bestFit="1" customWidth="1" style="101" min="504" max="504"/>
    <col width="5.33203125" customWidth="1" style="101" min="505" max="505"/>
    <col width="9" bestFit="1" customWidth="1" style="101" min="506" max="506"/>
    <col width="5" customWidth="1" style="101" min="507" max="507"/>
    <col width="9" bestFit="1" customWidth="1" style="101" min="508" max="508"/>
    <col width="5.1640625" customWidth="1" style="101" min="509" max="509"/>
    <col width="9.1640625" customWidth="1" style="101" min="510" max="510"/>
    <col width="6" customWidth="1" style="101" min="511" max="511"/>
    <col width="9.1640625" customWidth="1" style="101" min="512" max="512"/>
    <col width="6" customWidth="1" style="101" min="513" max="513"/>
    <col width="10.1640625" customWidth="1" style="101" min="514" max="515"/>
    <col width="10" customWidth="1" style="101" min="516" max="516"/>
    <col width="10.33203125" customWidth="1" style="101" min="517" max="517"/>
    <col width="9.1640625" customWidth="1" style="101" min="518" max="528"/>
    <col width="11.33203125" customWidth="1" style="101" min="529" max="529"/>
    <col hidden="1" width="13" customWidth="1" style="101" min="530" max="550"/>
    <col width="9.1640625" customWidth="1" style="101" min="551" max="756"/>
    <col width="28.6640625" customWidth="1" style="101" min="757" max="757"/>
    <col width="9" bestFit="1" customWidth="1" style="101" min="758" max="758"/>
    <col width="5.33203125" customWidth="1" style="101" min="759" max="759"/>
    <col width="9" bestFit="1" customWidth="1" style="101" min="760" max="760"/>
    <col width="5.33203125" customWidth="1" style="101" min="761" max="761"/>
    <col width="9" bestFit="1" customWidth="1" style="101" min="762" max="762"/>
    <col width="5" customWidth="1" style="101" min="763" max="763"/>
    <col width="9" bestFit="1" customWidth="1" style="101" min="764" max="764"/>
    <col width="5.1640625" customWidth="1" style="101" min="765" max="765"/>
    <col width="9.1640625" customWidth="1" style="101" min="766" max="766"/>
    <col width="6" customWidth="1" style="101" min="767" max="767"/>
    <col width="9.1640625" customWidth="1" style="101" min="768" max="768"/>
    <col width="6" customWidth="1" style="101" min="769" max="769"/>
    <col width="10.1640625" customWidth="1" style="101" min="770" max="771"/>
    <col width="10" customWidth="1" style="101" min="772" max="772"/>
    <col width="10.33203125" customWidth="1" style="101" min="773" max="773"/>
    <col width="9.1640625" customWidth="1" style="101" min="774" max="784"/>
    <col width="11.33203125" customWidth="1" style="101" min="785" max="785"/>
    <col hidden="1" width="13" customWidth="1" style="101" min="786" max="806"/>
    <col width="9.1640625" customWidth="1" style="101" min="807" max="1012"/>
    <col width="28.6640625" customWidth="1" style="101" min="1013" max="1013"/>
    <col width="9" bestFit="1" customWidth="1" style="101" min="1014" max="1014"/>
    <col width="5.33203125" customWidth="1" style="101" min="1015" max="1015"/>
    <col width="9" bestFit="1" customWidth="1" style="101" min="1016" max="1016"/>
    <col width="5.33203125" customWidth="1" style="101" min="1017" max="1017"/>
    <col width="9" bestFit="1" customWidth="1" style="101" min="1018" max="1018"/>
    <col width="5" customWidth="1" style="101" min="1019" max="1019"/>
    <col width="9" bestFit="1" customWidth="1" style="101" min="1020" max="1020"/>
    <col width="5.1640625" customWidth="1" style="101" min="1021" max="1021"/>
    <col width="9.1640625" customWidth="1" style="101" min="1022" max="1022"/>
    <col width="6" customWidth="1" style="101" min="1023" max="1023"/>
    <col width="9.1640625" customWidth="1" style="101" min="1024" max="1024"/>
    <col width="6" customWidth="1" style="101" min="1025" max="1025"/>
    <col width="10.1640625" customWidth="1" style="101" min="1026" max="1027"/>
    <col width="10" customWidth="1" style="101" min="1028" max="1028"/>
    <col width="10.33203125" customWidth="1" style="101" min="1029" max="1029"/>
    <col width="9.1640625" customWidth="1" style="101" min="1030" max="1040"/>
    <col width="11.33203125" customWidth="1" style="101" min="1041" max="1041"/>
    <col hidden="1" width="13" customWidth="1" style="101" min="1042" max="1062"/>
    <col width="9.1640625" customWidth="1" style="101" min="1063" max="1268"/>
    <col width="28.6640625" customWidth="1" style="101" min="1269" max="1269"/>
    <col width="9" bestFit="1" customWidth="1" style="101" min="1270" max="1270"/>
    <col width="5.33203125" customWidth="1" style="101" min="1271" max="1271"/>
    <col width="9" bestFit="1" customWidth="1" style="101" min="1272" max="1272"/>
    <col width="5.33203125" customWidth="1" style="101" min="1273" max="1273"/>
    <col width="9" bestFit="1" customWidth="1" style="101" min="1274" max="1274"/>
    <col width="5" customWidth="1" style="101" min="1275" max="1275"/>
    <col width="9" bestFit="1" customWidth="1" style="101" min="1276" max="1276"/>
    <col width="5.1640625" customWidth="1" style="101" min="1277" max="1277"/>
    <col width="9.1640625" customWidth="1" style="101" min="1278" max="1278"/>
    <col width="6" customWidth="1" style="101" min="1279" max="1279"/>
    <col width="9.1640625" customWidth="1" style="101" min="1280" max="1280"/>
    <col width="6" customWidth="1" style="101" min="1281" max="1281"/>
    <col width="10.1640625" customWidth="1" style="101" min="1282" max="1283"/>
    <col width="10" customWidth="1" style="101" min="1284" max="1284"/>
    <col width="10.33203125" customWidth="1" style="101" min="1285" max="1285"/>
    <col width="9.1640625" customWidth="1" style="101" min="1286" max="1296"/>
    <col width="11.33203125" customWidth="1" style="101" min="1297" max="1297"/>
    <col hidden="1" width="13" customWidth="1" style="101" min="1298" max="1318"/>
    <col width="9.1640625" customWidth="1" style="101" min="1319" max="1524"/>
    <col width="28.6640625" customWidth="1" style="101" min="1525" max="1525"/>
    <col width="9" bestFit="1" customWidth="1" style="101" min="1526" max="1526"/>
    <col width="5.33203125" customWidth="1" style="101" min="1527" max="1527"/>
    <col width="9" bestFit="1" customWidth="1" style="101" min="1528" max="1528"/>
    <col width="5.33203125" customWidth="1" style="101" min="1529" max="1529"/>
    <col width="9" bestFit="1" customWidth="1" style="101" min="1530" max="1530"/>
    <col width="5" customWidth="1" style="101" min="1531" max="1531"/>
    <col width="9" bestFit="1" customWidth="1" style="101" min="1532" max="1532"/>
    <col width="5.1640625" customWidth="1" style="101" min="1533" max="1533"/>
    <col width="9.1640625" customWidth="1" style="101" min="1534" max="1534"/>
    <col width="6" customWidth="1" style="101" min="1535" max="1535"/>
    <col width="9.1640625" customWidth="1" style="101" min="1536" max="1536"/>
    <col width="6" customWidth="1" style="101" min="1537" max="1537"/>
    <col width="10.1640625" customWidth="1" style="101" min="1538" max="1539"/>
    <col width="10" customWidth="1" style="101" min="1540" max="1540"/>
    <col width="10.33203125" customWidth="1" style="101" min="1541" max="1541"/>
    <col width="9.1640625" customWidth="1" style="101" min="1542" max="1552"/>
    <col width="11.33203125" customWidth="1" style="101" min="1553" max="1553"/>
    <col hidden="1" width="13" customWidth="1" style="101" min="1554" max="1574"/>
    <col width="9.1640625" customWidth="1" style="101" min="1575" max="1780"/>
    <col width="28.6640625" customWidth="1" style="101" min="1781" max="1781"/>
    <col width="9" bestFit="1" customWidth="1" style="101" min="1782" max="1782"/>
    <col width="5.33203125" customWidth="1" style="101" min="1783" max="1783"/>
    <col width="9" bestFit="1" customWidth="1" style="101" min="1784" max="1784"/>
    <col width="5.33203125" customWidth="1" style="101" min="1785" max="1785"/>
    <col width="9" bestFit="1" customWidth="1" style="101" min="1786" max="1786"/>
    <col width="5" customWidth="1" style="101" min="1787" max="1787"/>
    <col width="9" bestFit="1" customWidth="1" style="101" min="1788" max="1788"/>
    <col width="5.1640625" customWidth="1" style="101" min="1789" max="1789"/>
    <col width="9.1640625" customWidth="1" style="101" min="1790" max="1790"/>
    <col width="6" customWidth="1" style="101" min="1791" max="1791"/>
    <col width="9.1640625" customWidth="1" style="101" min="1792" max="1792"/>
    <col width="6" customWidth="1" style="101" min="1793" max="1793"/>
    <col width="10.1640625" customWidth="1" style="101" min="1794" max="1795"/>
    <col width="10" customWidth="1" style="101" min="1796" max="1796"/>
    <col width="10.33203125" customWidth="1" style="101" min="1797" max="1797"/>
    <col width="9.1640625" customWidth="1" style="101" min="1798" max="1808"/>
    <col width="11.33203125" customWidth="1" style="101" min="1809" max="1809"/>
    <col hidden="1" width="13" customWidth="1" style="101" min="1810" max="1830"/>
    <col width="9.1640625" customWidth="1" style="101" min="1831" max="2036"/>
    <col width="28.6640625" customWidth="1" style="101" min="2037" max="2037"/>
    <col width="9" bestFit="1" customWidth="1" style="101" min="2038" max="2038"/>
    <col width="5.33203125" customWidth="1" style="101" min="2039" max="2039"/>
    <col width="9" bestFit="1" customWidth="1" style="101" min="2040" max="2040"/>
    <col width="5.33203125" customWidth="1" style="101" min="2041" max="2041"/>
    <col width="9" bestFit="1" customWidth="1" style="101" min="2042" max="2042"/>
    <col width="5" customWidth="1" style="101" min="2043" max="2043"/>
    <col width="9" bestFit="1" customWidth="1" style="101" min="2044" max="2044"/>
    <col width="5.1640625" customWidth="1" style="101" min="2045" max="2045"/>
    <col width="9.1640625" customWidth="1" style="101" min="2046" max="2046"/>
    <col width="6" customWidth="1" style="101" min="2047" max="2047"/>
    <col width="9.1640625" customWidth="1" style="101" min="2048" max="2048"/>
    <col width="6" customWidth="1" style="101" min="2049" max="2049"/>
    <col width="10.1640625" customWidth="1" style="101" min="2050" max="2051"/>
    <col width="10" customWidth="1" style="101" min="2052" max="2052"/>
    <col width="10.33203125" customWidth="1" style="101" min="2053" max="2053"/>
    <col width="9.1640625" customWidth="1" style="101" min="2054" max="2064"/>
    <col width="11.33203125" customWidth="1" style="101" min="2065" max="2065"/>
    <col hidden="1" width="13" customWidth="1" style="101" min="2066" max="2086"/>
    <col width="9.1640625" customWidth="1" style="101" min="2087" max="2292"/>
    <col width="28.6640625" customWidth="1" style="101" min="2293" max="2293"/>
    <col width="9" bestFit="1" customWidth="1" style="101" min="2294" max="2294"/>
    <col width="5.33203125" customWidth="1" style="101" min="2295" max="2295"/>
    <col width="9" bestFit="1" customWidth="1" style="101" min="2296" max="2296"/>
    <col width="5.33203125" customWidth="1" style="101" min="2297" max="2297"/>
    <col width="9" bestFit="1" customWidth="1" style="101" min="2298" max="2298"/>
    <col width="5" customWidth="1" style="101" min="2299" max="2299"/>
    <col width="9" bestFit="1" customWidth="1" style="101" min="2300" max="2300"/>
    <col width="5.1640625" customWidth="1" style="101" min="2301" max="2301"/>
    <col width="9.1640625" customWidth="1" style="101" min="2302" max="2302"/>
    <col width="6" customWidth="1" style="101" min="2303" max="2303"/>
    <col width="9.1640625" customWidth="1" style="101" min="2304" max="2304"/>
    <col width="6" customWidth="1" style="101" min="2305" max="2305"/>
    <col width="10.1640625" customWidth="1" style="101" min="2306" max="2307"/>
    <col width="10" customWidth="1" style="101" min="2308" max="2308"/>
    <col width="10.33203125" customWidth="1" style="101" min="2309" max="2309"/>
    <col width="9.1640625" customWidth="1" style="101" min="2310" max="2320"/>
    <col width="11.33203125" customWidth="1" style="101" min="2321" max="2321"/>
    <col hidden="1" width="13" customWidth="1" style="101" min="2322" max="2342"/>
    <col width="9.1640625" customWidth="1" style="101" min="2343" max="2548"/>
    <col width="28.6640625" customWidth="1" style="101" min="2549" max="2549"/>
    <col width="9" bestFit="1" customWidth="1" style="101" min="2550" max="2550"/>
    <col width="5.33203125" customWidth="1" style="101" min="2551" max="2551"/>
    <col width="9" bestFit="1" customWidth="1" style="101" min="2552" max="2552"/>
    <col width="5.33203125" customWidth="1" style="101" min="2553" max="2553"/>
    <col width="9" bestFit="1" customWidth="1" style="101" min="2554" max="2554"/>
    <col width="5" customWidth="1" style="101" min="2555" max="2555"/>
    <col width="9" bestFit="1" customWidth="1" style="101" min="2556" max="2556"/>
    <col width="5.1640625" customWidth="1" style="101" min="2557" max="2557"/>
    <col width="9.1640625" customWidth="1" style="101" min="2558" max="2558"/>
    <col width="6" customWidth="1" style="101" min="2559" max="2559"/>
    <col width="9.1640625" customWidth="1" style="101" min="2560" max="2560"/>
    <col width="6" customWidth="1" style="101" min="2561" max="2561"/>
    <col width="10.1640625" customWidth="1" style="101" min="2562" max="2563"/>
    <col width="10" customWidth="1" style="101" min="2564" max="2564"/>
    <col width="10.33203125" customWidth="1" style="101" min="2565" max="2565"/>
    <col width="9.1640625" customWidth="1" style="101" min="2566" max="2576"/>
    <col width="11.33203125" customWidth="1" style="101" min="2577" max="2577"/>
    <col hidden="1" width="13" customWidth="1" style="101" min="2578" max="2598"/>
    <col width="9.1640625" customWidth="1" style="101" min="2599" max="2804"/>
    <col width="28.6640625" customWidth="1" style="101" min="2805" max="2805"/>
    <col width="9" bestFit="1" customWidth="1" style="101" min="2806" max="2806"/>
    <col width="5.33203125" customWidth="1" style="101" min="2807" max="2807"/>
    <col width="9" bestFit="1" customWidth="1" style="101" min="2808" max="2808"/>
    <col width="5.33203125" customWidth="1" style="101" min="2809" max="2809"/>
    <col width="9" bestFit="1" customWidth="1" style="101" min="2810" max="2810"/>
    <col width="5" customWidth="1" style="101" min="2811" max="2811"/>
    <col width="9" bestFit="1" customWidth="1" style="101" min="2812" max="2812"/>
    <col width="5.1640625" customWidth="1" style="101" min="2813" max="2813"/>
    <col width="9.1640625" customWidth="1" style="101" min="2814" max="2814"/>
    <col width="6" customWidth="1" style="101" min="2815" max="2815"/>
    <col width="9.1640625" customWidth="1" style="101" min="2816" max="2816"/>
    <col width="6" customWidth="1" style="101" min="2817" max="2817"/>
    <col width="10.1640625" customWidth="1" style="101" min="2818" max="2819"/>
    <col width="10" customWidth="1" style="101" min="2820" max="2820"/>
    <col width="10.33203125" customWidth="1" style="101" min="2821" max="2821"/>
    <col width="9.1640625" customWidth="1" style="101" min="2822" max="2832"/>
    <col width="11.33203125" customWidth="1" style="101" min="2833" max="2833"/>
    <col hidden="1" width="13" customWidth="1" style="101" min="2834" max="2854"/>
    <col width="9.1640625" customWidth="1" style="101" min="2855" max="3060"/>
    <col width="28.6640625" customWidth="1" style="101" min="3061" max="3061"/>
    <col width="9" bestFit="1" customWidth="1" style="101" min="3062" max="3062"/>
    <col width="5.33203125" customWidth="1" style="101" min="3063" max="3063"/>
    <col width="9" bestFit="1" customWidth="1" style="101" min="3064" max="3064"/>
    <col width="5.33203125" customWidth="1" style="101" min="3065" max="3065"/>
    <col width="9" bestFit="1" customWidth="1" style="101" min="3066" max="3066"/>
    <col width="5" customWidth="1" style="101" min="3067" max="3067"/>
    <col width="9" bestFit="1" customWidth="1" style="101" min="3068" max="3068"/>
    <col width="5.1640625" customWidth="1" style="101" min="3069" max="3069"/>
    <col width="9.1640625" customWidth="1" style="101" min="3070" max="3070"/>
    <col width="6" customWidth="1" style="101" min="3071" max="3071"/>
    <col width="9.1640625" customWidth="1" style="101" min="3072" max="3072"/>
    <col width="6" customWidth="1" style="101" min="3073" max="3073"/>
    <col width="10.1640625" customWidth="1" style="101" min="3074" max="3075"/>
    <col width="10" customWidth="1" style="101" min="3076" max="3076"/>
    <col width="10.33203125" customWidth="1" style="101" min="3077" max="3077"/>
    <col width="9.1640625" customWidth="1" style="101" min="3078" max="3088"/>
    <col width="11.33203125" customWidth="1" style="101" min="3089" max="3089"/>
    <col hidden="1" width="13" customWidth="1" style="101" min="3090" max="3110"/>
    <col width="9.1640625" customWidth="1" style="101" min="3111" max="3316"/>
    <col width="28.6640625" customWidth="1" style="101" min="3317" max="3317"/>
    <col width="9" bestFit="1" customWidth="1" style="101" min="3318" max="3318"/>
    <col width="5.33203125" customWidth="1" style="101" min="3319" max="3319"/>
    <col width="9" bestFit="1" customWidth="1" style="101" min="3320" max="3320"/>
    <col width="5.33203125" customWidth="1" style="101" min="3321" max="3321"/>
    <col width="9" bestFit="1" customWidth="1" style="101" min="3322" max="3322"/>
    <col width="5" customWidth="1" style="101" min="3323" max="3323"/>
    <col width="9" bestFit="1" customWidth="1" style="101" min="3324" max="3324"/>
    <col width="5.1640625" customWidth="1" style="101" min="3325" max="3325"/>
    <col width="9.1640625" customWidth="1" style="101" min="3326" max="3326"/>
    <col width="6" customWidth="1" style="101" min="3327" max="3327"/>
    <col width="9.1640625" customWidth="1" style="101" min="3328" max="3328"/>
    <col width="6" customWidth="1" style="101" min="3329" max="3329"/>
    <col width="10.1640625" customWidth="1" style="101" min="3330" max="3331"/>
    <col width="10" customWidth="1" style="101" min="3332" max="3332"/>
    <col width="10.33203125" customWidth="1" style="101" min="3333" max="3333"/>
    <col width="9.1640625" customWidth="1" style="101" min="3334" max="3344"/>
    <col width="11.33203125" customWidth="1" style="101" min="3345" max="3345"/>
    <col hidden="1" width="13" customWidth="1" style="101" min="3346" max="3366"/>
    <col width="9.1640625" customWidth="1" style="101" min="3367" max="3572"/>
    <col width="28.6640625" customWidth="1" style="101" min="3573" max="3573"/>
    <col width="9" bestFit="1" customWidth="1" style="101" min="3574" max="3574"/>
    <col width="5.33203125" customWidth="1" style="101" min="3575" max="3575"/>
    <col width="9" bestFit="1" customWidth="1" style="101" min="3576" max="3576"/>
    <col width="5.33203125" customWidth="1" style="101" min="3577" max="3577"/>
    <col width="9" bestFit="1" customWidth="1" style="101" min="3578" max="3578"/>
    <col width="5" customWidth="1" style="101" min="3579" max="3579"/>
    <col width="9" bestFit="1" customWidth="1" style="101" min="3580" max="3580"/>
    <col width="5.1640625" customWidth="1" style="101" min="3581" max="3581"/>
    <col width="9.1640625" customWidth="1" style="101" min="3582" max="3582"/>
    <col width="6" customWidth="1" style="101" min="3583" max="3583"/>
    <col width="9.1640625" customWidth="1" style="101" min="3584" max="3584"/>
    <col width="6" customWidth="1" style="101" min="3585" max="3585"/>
    <col width="10.1640625" customWidth="1" style="101" min="3586" max="3587"/>
    <col width="10" customWidth="1" style="101" min="3588" max="3588"/>
    <col width="10.33203125" customWidth="1" style="101" min="3589" max="3589"/>
    <col width="9.1640625" customWidth="1" style="101" min="3590" max="3600"/>
    <col width="11.33203125" customWidth="1" style="101" min="3601" max="3601"/>
    <col hidden="1" width="13" customWidth="1" style="101" min="3602" max="3622"/>
    <col width="9.1640625" customWidth="1" style="101" min="3623" max="3828"/>
    <col width="28.6640625" customWidth="1" style="101" min="3829" max="3829"/>
    <col width="9" bestFit="1" customWidth="1" style="101" min="3830" max="3830"/>
    <col width="5.33203125" customWidth="1" style="101" min="3831" max="3831"/>
    <col width="9" bestFit="1" customWidth="1" style="101" min="3832" max="3832"/>
    <col width="5.33203125" customWidth="1" style="101" min="3833" max="3833"/>
    <col width="9" bestFit="1" customWidth="1" style="101" min="3834" max="3834"/>
    <col width="5" customWidth="1" style="101" min="3835" max="3835"/>
    <col width="9" bestFit="1" customWidth="1" style="101" min="3836" max="3836"/>
    <col width="5.1640625" customWidth="1" style="101" min="3837" max="3837"/>
    <col width="9.1640625" customWidth="1" style="101" min="3838" max="3838"/>
    <col width="6" customWidth="1" style="101" min="3839" max="3839"/>
    <col width="9.1640625" customWidth="1" style="101" min="3840" max="3840"/>
    <col width="6" customWidth="1" style="101" min="3841" max="3841"/>
    <col width="10.1640625" customWidth="1" style="101" min="3842" max="3843"/>
    <col width="10" customWidth="1" style="101" min="3844" max="3844"/>
    <col width="10.33203125" customWidth="1" style="101" min="3845" max="3845"/>
    <col width="9.1640625" customWidth="1" style="101" min="3846" max="3856"/>
    <col width="11.33203125" customWidth="1" style="101" min="3857" max="3857"/>
    <col hidden="1" width="13" customWidth="1" style="101" min="3858" max="3878"/>
    <col width="9.1640625" customWidth="1" style="101" min="3879" max="4084"/>
    <col width="28.6640625" customWidth="1" style="101" min="4085" max="4085"/>
    <col width="9" bestFit="1" customWidth="1" style="101" min="4086" max="4086"/>
    <col width="5.33203125" customWidth="1" style="101" min="4087" max="4087"/>
    <col width="9" bestFit="1" customWidth="1" style="101" min="4088" max="4088"/>
    <col width="5.33203125" customWidth="1" style="101" min="4089" max="4089"/>
    <col width="9" bestFit="1" customWidth="1" style="101" min="4090" max="4090"/>
    <col width="5" customWidth="1" style="101" min="4091" max="4091"/>
    <col width="9" bestFit="1" customWidth="1" style="101" min="4092" max="4092"/>
    <col width="5.1640625" customWidth="1" style="101" min="4093" max="4093"/>
    <col width="9.1640625" customWidth="1" style="101" min="4094" max="4094"/>
    <col width="6" customWidth="1" style="101" min="4095" max="4095"/>
    <col width="9.1640625" customWidth="1" style="101" min="4096" max="4096"/>
    <col width="6" customWidth="1" style="101" min="4097" max="4097"/>
    <col width="10.1640625" customWidth="1" style="101" min="4098" max="4099"/>
    <col width="10" customWidth="1" style="101" min="4100" max="4100"/>
    <col width="10.33203125" customWidth="1" style="101" min="4101" max="4101"/>
    <col width="9.1640625" customWidth="1" style="101" min="4102" max="4112"/>
    <col width="11.33203125" customWidth="1" style="101" min="4113" max="4113"/>
    <col hidden="1" width="13" customWidth="1" style="101" min="4114" max="4134"/>
    <col width="9.1640625" customWidth="1" style="101" min="4135" max="4340"/>
    <col width="28.6640625" customWidth="1" style="101" min="4341" max="4341"/>
    <col width="9" bestFit="1" customWidth="1" style="101" min="4342" max="4342"/>
    <col width="5.33203125" customWidth="1" style="101" min="4343" max="4343"/>
    <col width="9" bestFit="1" customWidth="1" style="101" min="4344" max="4344"/>
    <col width="5.33203125" customWidth="1" style="101" min="4345" max="4345"/>
    <col width="9" bestFit="1" customWidth="1" style="101" min="4346" max="4346"/>
    <col width="5" customWidth="1" style="101" min="4347" max="4347"/>
    <col width="9" bestFit="1" customWidth="1" style="101" min="4348" max="4348"/>
    <col width="5.1640625" customWidth="1" style="101" min="4349" max="4349"/>
    <col width="9.1640625" customWidth="1" style="101" min="4350" max="4350"/>
    <col width="6" customWidth="1" style="101" min="4351" max="4351"/>
    <col width="9.1640625" customWidth="1" style="101" min="4352" max="4352"/>
    <col width="6" customWidth="1" style="101" min="4353" max="4353"/>
    <col width="10.1640625" customWidth="1" style="101" min="4354" max="4355"/>
    <col width="10" customWidth="1" style="101" min="4356" max="4356"/>
    <col width="10.33203125" customWidth="1" style="101" min="4357" max="4357"/>
    <col width="9.1640625" customWidth="1" style="101" min="4358" max="4368"/>
    <col width="11.33203125" customWidth="1" style="101" min="4369" max="4369"/>
    <col hidden="1" width="13" customWidth="1" style="101" min="4370" max="4390"/>
    <col width="9.1640625" customWidth="1" style="101" min="4391" max="4596"/>
    <col width="28.6640625" customWidth="1" style="101" min="4597" max="4597"/>
    <col width="9" bestFit="1" customWidth="1" style="101" min="4598" max="4598"/>
    <col width="5.33203125" customWidth="1" style="101" min="4599" max="4599"/>
    <col width="9" bestFit="1" customWidth="1" style="101" min="4600" max="4600"/>
    <col width="5.33203125" customWidth="1" style="101" min="4601" max="4601"/>
    <col width="9" bestFit="1" customWidth="1" style="101" min="4602" max="4602"/>
    <col width="5" customWidth="1" style="101" min="4603" max="4603"/>
    <col width="9" bestFit="1" customWidth="1" style="101" min="4604" max="4604"/>
    <col width="5.1640625" customWidth="1" style="101" min="4605" max="4605"/>
    <col width="9.1640625" customWidth="1" style="101" min="4606" max="4606"/>
    <col width="6" customWidth="1" style="101" min="4607" max="4607"/>
    <col width="9.1640625" customWidth="1" style="101" min="4608" max="4608"/>
    <col width="6" customWidth="1" style="101" min="4609" max="4609"/>
    <col width="10.1640625" customWidth="1" style="101" min="4610" max="4611"/>
    <col width="10" customWidth="1" style="101" min="4612" max="4612"/>
    <col width="10.33203125" customWidth="1" style="101" min="4613" max="4613"/>
    <col width="9.1640625" customWidth="1" style="101" min="4614" max="4624"/>
    <col width="11.33203125" customWidth="1" style="101" min="4625" max="4625"/>
    <col hidden="1" width="13" customWidth="1" style="101" min="4626" max="4646"/>
    <col width="9.1640625" customWidth="1" style="101" min="4647" max="4852"/>
    <col width="28.6640625" customWidth="1" style="101" min="4853" max="4853"/>
    <col width="9" bestFit="1" customWidth="1" style="101" min="4854" max="4854"/>
    <col width="5.33203125" customWidth="1" style="101" min="4855" max="4855"/>
    <col width="9" bestFit="1" customWidth="1" style="101" min="4856" max="4856"/>
    <col width="5.33203125" customWidth="1" style="101" min="4857" max="4857"/>
    <col width="9" bestFit="1" customWidth="1" style="101" min="4858" max="4858"/>
    <col width="5" customWidth="1" style="101" min="4859" max="4859"/>
    <col width="9" bestFit="1" customWidth="1" style="101" min="4860" max="4860"/>
    <col width="5.1640625" customWidth="1" style="101" min="4861" max="4861"/>
    <col width="9.1640625" customWidth="1" style="101" min="4862" max="4862"/>
    <col width="6" customWidth="1" style="101" min="4863" max="4863"/>
    <col width="9.1640625" customWidth="1" style="101" min="4864" max="4864"/>
    <col width="6" customWidth="1" style="101" min="4865" max="4865"/>
    <col width="10.1640625" customWidth="1" style="101" min="4866" max="4867"/>
    <col width="10" customWidth="1" style="101" min="4868" max="4868"/>
    <col width="10.33203125" customWidth="1" style="101" min="4869" max="4869"/>
    <col width="9.1640625" customWidth="1" style="101" min="4870" max="4880"/>
    <col width="11.33203125" customWidth="1" style="101" min="4881" max="4881"/>
    <col hidden="1" width="13" customWidth="1" style="101" min="4882" max="4902"/>
    <col width="9.1640625" customWidth="1" style="101" min="4903" max="5108"/>
    <col width="28.6640625" customWidth="1" style="101" min="5109" max="5109"/>
    <col width="9" bestFit="1" customWidth="1" style="101" min="5110" max="5110"/>
    <col width="5.33203125" customWidth="1" style="101" min="5111" max="5111"/>
    <col width="9" bestFit="1" customWidth="1" style="101" min="5112" max="5112"/>
    <col width="5.33203125" customWidth="1" style="101" min="5113" max="5113"/>
    <col width="9" bestFit="1" customWidth="1" style="101" min="5114" max="5114"/>
    <col width="5" customWidth="1" style="101" min="5115" max="5115"/>
    <col width="9" bestFit="1" customWidth="1" style="101" min="5116" max="5116"/>
    <col width="5.1640625" customWidth="1" style="101" min="5117" max="5117"/>
    <col width="9.1640625" customWidth="1" style="101" min="5118" max="5118"/>
    <col width="6" customWidth="1" style="101" min="5119" max="5119"/>
    <col width="9.1640625" customWidth="1" style="101" min="5120" max="5120"/>
    <col width="6" customWidth="1" style="101" min="5121" max="5121"/>
    <col width="10.1640625" customWidth="1" style="101" min="5122" max="5123"/>
    <col width="10" customWidth="1" style="101" min="5124" max="5124"/>
    <col width="10.33203125" customWidth="1" style="101" min="5125" max="5125"/>
    <col width="9.1640625" customWidth="1" style="101" min="5126" max="5136"/>
    <col width="11.33203125" customWidth="1" style="101" min="5137" max="5137"/>
    <col hidden="1" width="13" customWidth="1" style="101" min="5138" max="5158"/>
    <col width="9.1640625" customWidth="1" style="101" min="5159" max="5364"/>
    <col width="28.6640625" customWidth="1" style="101" min="5365" max="5365"/>
    <col width="9" bestFit="1" customWidth="1" style="101" min="5366" max="5366"/>
    <col width="5.33203125" customWidth="1" style="101" min="5367" max="5367"/>
    <col width="9" bestFit="1" customWidth="1" style="101" min="5368" max="5368"/>
    <col width="5.33203125" customWidth="1" style="101" min="5369" max="5369"/>
    <col width="9" bestFit="1" customWidth="1" style="101" min="5370" max="5370"/>
    <col width="5" customWidth="1" style="101" min="5371" max="5371"/>
    <col width="9" bestFit="1" customWidth="1" style="101" min="5372" max="5372"/>
    <col width="5.1640625" customWidth="1" style="101" min="5373" max="5373"/>
    <col width="9.1640625" customWidth="1" style="101" min="5374" max="5374"/>
    <col width="6" customWidth="1" style="101" min="5375" max="5375"/>
    <col width="9.1640625" customWidth="1" style="101" min="5376" max="5376"/>
    <col width="6" customWidth="1" style="101" min="5377" max="5377"/>
    <col width="10.1640625" customWidth="1" style="101" min="5378" max="5379"/>
    <col width="10" customWidth="1" style="101" min="5380" max="5380"/>
    <col width="10.33203125" customWidth="1" style="101" min="5381" max="5381"/>
    <col width="9.1640625" customWidth="1" style="101" min="5382" max="5392"/>
    <col width="11.33203125" customWidth="1" style="101" min="5393" max="5393"/>
    <col hidden="1" width="13" customWidth="1" style="101" min="5394" max="5414"/>
    <col width="9.1640625" customWidth="1" style="101" min="5415" max="5620"/>
    <col width="28.6640625" customWidth="1" style="101" min="5621" max="5621"/>
    <col width="9" bestFit="1" customWidth="1" style="101" min="5622" max="5622"/>
    <col width="5.33203125" customWidth="1" style="101" min="5623" max="5623"/>
    <col width="9" bestFit="1" customWidth="1" style="101" min="5624" max="5624"/>
    <col width="5.33203125" customWidth="1" style="101" min="5625" max="5625"/>
    <col width="9" bestFit="1" customWidth="1" style="101" min="5626" max="5626"/>
    <col width="5" customWidth="1" style="101" min="5627" max="5627"/>
    <col width="9" bestFit="1" customWidth="1" style="101" min="5628" max="5628"/>
    <col width="5.1640625" customWidth="1" style="101" min="5629" max="5629"/>
    <col width="9.1640625" customWidth="1" style="101" min="5630" max="5630"/>
    <col width="6" customWidth="1" style="101" min="5631" max="5631"/>
    <col width="9.1640625" customWidth="1" style="101" min="5632" max="5632"/>
    <col width="6" customWidth="1" style="101" min="5633" max="5633"/>
    <col width="10.1640625" customWidth="1" style="101" min="5634" max="5635"/>
    <col width="10" customWidth="1" style="101" min="5636" max="5636"/>
    <col width="10.33203125" customWidth="1" style="101" min="5637" max="5637"/>
    <col width="9.1640625" customWidth="1" style="101" min="5638" max="5648"/>
    <col width="11.33203125" customWidth="1" style="101" min="5649" max="5649"/>
    <col hidden="1" width="13" customWidth="1" style="101" min="5650" max="5670"/>
    <col width="9.1640625" customWidth="1" style="101" min="5671" max="5876"/>
    <col width="28.6640625" customWidth="1" style="101" min="5877" max="5877"/>
    <col width="9" bestFit="1" customWidth="1" style="101" min="5878" max="5878"/>
    <col width="5.33203125" customWidth="1" style="101" min="5879" max="5879"/>
    <col width="9" bestFit="1" customWidth="1" style="101" min="5880" max="5880"/>
    <col width="5.33203125" customWidth="1" style="101" min="5881" max="5881"/>
    <col width="9" bestFit="1" customWidth="1" style="101" min="5882" max="5882"/>
    <col width="5" customWidth="1" style="101" min="5883" max="5883"/>
    <col width="9" bestFit="1" customWidth="1" style="101" min="5884" max="5884"/>
    <col width="5.1640625" customWidth="1" style="101" min="5885" max="5885"/>
    <col width="9.1640625" customWidth="1" style="101" min="5886" max="5886"/>
    <col width="6" customWidth="1" style="101" min="5887" max="5887"/>
    <col width="9.1640625" customWidth="1" style="101" min="5888" max="5888"/>
    <col width="6" customWidth="1" style="101" min="5889" max="5889"/>
    <col width="10.1640625" customWidth="1" style="101" min="5890" max="5891"/>
    <col width="10" customWidth="1" style="101" min="5892" max="5892"/>
    <col width="10.33203125" customWidth="1" style="101" min="5893" max="5893"/>
    <col width="9.1640625" customWidth="1" style="101" min="5894" max="5904"/>
    <col width="11.33203125" customWidth="1" style="101" min="5905" max="5905"/>
    <col hidden="1" width="13" customWidth="1" style="101" min="5906" max="5926"/>
    <col width="9.1640625" customWidth="1" style="101" min="5927" max="6132"/>
    <col width="28.6640625" customWidth="1" style="101" min="6133" max="6133"/>
    <col width="9" bestFit="1" customWidth="1" style="101" min="6134" max="6134"/>
    <col width="5.33203125" customWidth="1" style="101" min="6135" max="6135"/>
    <col width="9" bestFit="1" customWidth="1" style="101" min="6136" max="6136"/>
    <col width="5.33203125" customWidth="1" style="101" min="6137" max="6137"/>
    <col width="9" bestFit="1" customWidth="1" style="101" min="6138" max="6138"/>
    <col width="5" customWidth="1" style="101" min="6139" max="6139"/>
    <col width="9" bestFit="1" customWidth="1" style="101" min="6140" max="6140"/>
    <col width="5.1640625" customWidth="1" style="101" min="6141" max="6141"/>
    <col width="9.1640625" customWidth="1" style="101" min="6142" max="6142"/>
    <col width="6" customWidth="1" style="101" min="6143" max="6143"/>
    <col width="9.1640625" customWidth="1" style="101" min="6144" max="6144"/>
    <col width="6" customWidth="1" style="101" min="6145" max="6145"/>
    <col width="10.1640625" customWidth="1" style="101" min="6146" max="6147"/>
    <col width="10" customWidth="1" style="101" min="6148" max="6148"/>
    <col width="10.33203125" customWidth="1" style="101" min="6149" max="6149"/>
    <col width="9.1640625" customWidth="1" style="101" min="6150" max="6160"/>
    <col width="11.33203125" customWidth="1" style="101" min="6161" max="6161"/>
    <col hidden="1" width="13" customWidth="1" style="101" min="6162" max="6182"/>
    <col width="9.1640625" customWidth="1" style="101" min="6183" max="6388"/>
    <col width="28.6640625" customWidth="1" style="101" min="6389" max="6389"/>
    <col width="9" bestFit="1" customWidth="1" style="101" min="6390" max="6390"/>
    <col width="5.33203125" customWidth="1" style="101" min="6391" max="6391"/>
    <col width="9" bestFit="1" customWidth="1" style="101" min="6392" max="6392"/>
    <col width="5.33203125" customWidth="1" style="101" min="6393" max="6393"/>
    <col width="9" bestFit="1" customWidth="1" style="101" min="6394" max="6394"/>
    <col width="5" customWidth="1" style="101" min="6395" max="6395"/>
    <col width="9" bestFit="1" customWidth="1" style="101" min="6396" max="6396"/>
    <col width="5.1640625" customWidth="1" style="101" min="6397" max="6397"/>
    <col width="9.1640625" customWidth="1" style="101" min="6398" max="6398"/>
    <col width="6" customWidth="1" style="101" min="6399" max="6399"/>
    <col width="9.1640625" customWidth="1" style="101" min="6400" max="6400"/>
    <col width="6" customWidth="1" style="101" min="6401" max="6401"/>
    <col width="10.1640625" customWidth="1" style="101" min="6402" max="6403"/>
    <col width="10" customWidth="1" style="101" min="6404" max="6404"/>
    <col width="10.33203125" customWidth="1" style="101" min="6405" max="6405"/>
    <col width="9.1640625" customWidth="1" style="101" min="6406" max="6416"/>
    <col width="11.33203125" customWidth="1" style="101" min="6417" max="6417"/>
    <col hidden="1" width="13" customWidth="1" style="101" min="6418" max="6438"/>
    <col width="9.1640625" customWidth="1" style="101" min="6439" max="6644"/>
    <col width="28.6640625" customWidth="1" style="101" min="6645" max="6645"/>
    <col width="9" bestFit="1" customWidth="1" style="101" min="6646" max="6646"/>
    <col width="5.33203125" customWidth="1" style="101" min="6647" max="6647"/>
    <col width="9" bestFit="1" customWidth="1" style="101" min="6648" max="6648"/>
    <col width="5.33203125" customWidth="1" style="101" min="6649" max="6649"/>
    <col width="9" bestFit="1" customWidth="1" style="101" min="6650" max="6650"/>
    <col width="5" customWidth="1" style="101" min="6651" max="6651"/>
    <col width="9" bestFit="1" customWidth="1" style="101" min="6652" max="6652"/>
    <col width="5.1640625" customWidth="1" style="101" min="6653" max="6653"/>
    <col width="9.1640625" customWidth="1" style="101" min="6654" max="6654"/>
    <col width="6" customWidth="1" style="101" min="6655" max="6655"/>
    <col width="9.1640625" customWidth="1" style="101" min="6656" max="6656"/>
    <col width="6" customWidth="1" style="101" min="6657" max="6657"/>
    <col width="10.1640625" customWidth="1" style="101" min="6658" max="6659"/>
    <col width="10" customWidth="1" style="101" min="6660" max="6660"/>
    <col width="10.33203125" customWidth="1" style="101" min="6661" max="6661"/>
    <col width="9.1640625" customWidth="1" style="101" min="6662" max="6672"/>
    <col width="11.33203125" customWidth="1" style="101" min="6673" max="6673"/>
    <col hidden="1" width="13" customWidth="1" style="101" min="6674" max="6694"/>
    <col width="9.1640625" customWidth="1" style="101" min="6695" max="6900"/>
    <col width="28.6640625" customWidth="1" style="101" min="6901" max="6901"/>
    <col width="9" bestFit="1" customWidth="1" style="101" min="6902" max="6902"/>
    <col width="5.33203125" customWidth="1" style="101" min="6903" max="6903"/>
    <col width="9" bestFit="1" customWidth="1" style="101" min="6904" max="6904"/>
    <col width="5.33203125" customWidth="1" style="101" min="6905" max="6905"/>
    <col width="9" bestFit="1" customWidth="1" style="101" min="6906" max="6906"/>
    <col width="5" customWidth="1" style="101" min="6907" max="6907"/>
    <col width="9" bestFit="1" customWidth="1" style="101" min="6908" max="6908"/>
    <col width="5.1640625" customWidth="1" style="101" min="6909" max="6909"/>
    <col width="9.1640625" customWidth="1" style="101" min="6910" max="6910"/>
    <col width="6" customWidth="1" style="101" min="6911" max="6911"/>
    <col width="9.1640625" customWidth="1" style="101" min="6912" max="6912"/>
    <col width="6" customWidth="1" style="101" min="6913" max="6913"/>
    <col width="10.1640625" customWidth="1" style="101" min="6914" max="6915"/>
    <col width="10" customWidth="1" style="101" min="6916" max="6916"/>
    <col width="10.33203125" customWidth="1" style="101" min="6917" max="6917"/>
    <col width="9.1640625" customWidth="1" style="101" min="6918" max="6928"/>
    <col width="11.33203125" customWidth="1" style="101" min="6929" max="6929"/>
    <col hidden="1" width="13" customWidth="1" style="101" min="6930" max="6950"/>
    <col width="9.1640625" customWidth="1" style="101" min="6951" max="7156"/>
    <col width="28.6640625" customWidth="1" style="101" min="7157" max="7157"/>
    <col width="9" bestFit="1" customWidth="1" style="101" min="7158" max="7158"/>
    <col width="5.33203125" customWidth="1" style="101" min="7159" max="7159"/>
    <col width="9" bestFit="1" customWidth="1" style="101" min="7160" max="7160"/>
    <col width="5.33203125" customWidth="1" style="101" min="7161" max="7161"/>
    <col width="9" bestFit="1" customWidth="1" style="101" min="7162" max="7162"/>
    <col width="5" customWidth="1" style="101" min="7163" max="7163"/>
    <col width="9" bestFit="1" customWidth="1" style="101" min="7164" max="7164"/>
    <col width="5.1640625" customWidth="1" style="101" min="7165" max="7165"/>
    <col width="9.1640625" customWidth="1" style="101" min="7166" max="7166"/>
    <col width="6" customWidth="1" style="101" min="7167" max="7167"/>
    <col width="9.1640625" customWidth="1" style="101" min="7168" max="7168"/>
    <col width="6" customWidth="1" style="101" min="7169" max="7169"/>
    <col width="10.1640625" customWidth="1" style="101" min="7170" max="7171"/>
    <col width="10" customWidth="1" style="101" min="7172" max="7172"/>
    <col width="10.33203125" customWidth="1" style="101" min="7173" max="7173"/>
    <col width="9.1640625" customWidth="1" style="101" min="7174" max="7184"/>
    <col width="11.33203125" customWidth="1" style="101" min="7185" max="7185"/>
    <col hidden="1" width="13" customWidth="1" style="101" min="7186" max="7206"/>
    <col width="9.1640625" customWidth="1" style="101" min="7207" max="7412"/>
    <col width="28.6640625" customWidth="1" style="101" min="7413" max="7413"/>
    <col width="9" bestFit="1" customWidth="1" style="101" min="7414" max="7414"/>
    <col width="5.33203125" customWidth="1" style="101" min="7415" max="7415"/>
    <col width="9" bestFit="1" customWidth="1" style="101" min="7416" max="7416"/>
    <col width="5.33203125" customWidth="1" style="101" min="7417" max="7417"/>
    <col width="9" bestFit="1" customWidth="1" style="101" min="7418" max="7418"/>
    <col width="5" customWidth="1" style="101" min="7419" max="7419"/>
    <col width="9" bestFit="1" customWidth="1" style="101" min="7420" max="7420"/>
    <col width="5.1640625" customWidth="1" style="101" min="7421" max="7421"/>
    <col width="9.1640625" customWidth="1" style="101" min="7422" max="7422"/>
    <col width="6" customWidth="1" style="101" min="7423" max="7423"/>
    <col width="9.1640625" customWidth="1" style="101" min="7424" max="7424"/>
    <col width="6" customWidth="1" style="101" min="7425" max="7425"/>
    <col width="10.1640625" customWidth="1" style="101" min="7426" max="7427"/>
    <col width="10" customWidth="1" style="101" min="7428" max="7428"/>
    <col width="10.33203125" customWidth="1" style="101" min="7429" max="7429"/>
    <col width="9.1640625" customWidth="1" style="101" min="7430" max="7440"/>
    <col width="11.33203125" customWidth="1" style="101" min="7441" max="7441"/>
    <col hidden="1" width="13" customWidth="1" style="101" min="7442" max="7462"/>
    <col width="9.1640625" customWidth="1" style="101" min="7463" max="7668"/>
    <col width="28.6640625" customWidth="1" style="101" min="7669" max="7669"/>
    <col width="9" bestFit="1" customWidth="1" style="101" min="7670" max="7670"/>
    <col width="5.33203125" customWidth="1" style="101" min="7671" max="7671"/>
    <col width="9" bestFit="1" customWidth="1" style="101" min="7672" max="7672"/>
    <col width="5.33203125" customWidth="1" style="101" min="7673" max="7673"/>
    <col width="9" bestFit="1" customWidth="1" style="101" min="7674" max="7674"/>
    <col width="5" customWidth="1" style="101" min="7675" max="7675"/>
    <col width="9" bestFit="1" customWidth="1" style="101" min="7676" max="7676"/>
    <col width="5.1640625" customWidth="1" style="101" min="7677" max="7677"/>
    <col width="9.1640625" customWidth="1" style="101" min="7678" max="7678"/>
    <col width="6" customWidth="1" style="101" min="7679" max="7679"/>
    <col width="9.1640625" customWidth="1" style="101" min="7680" max="7680"/>
    <col width="6" customWidth="1" style="101" min="7681" max="7681"/>
    <col width="10.1640625" customWidth="1" style="101" min="7682" max="7683"/>
    <col width="10" customWidth="1" style="101" min="7684" max="7684"/>
    <col width="10.33203125" customWidth="1" style="101" min="7685" max="7685"/>
    <col width="9.1640625" customWidth="1" style="101" min="7686" max="7696"/>
    <col width="11.33203125" customWidth="1" style="101" min="7697" max="7697"/>
    <col hidden="1" width="13" customWidth="1" style="101" min="7698" max="7718"/>
    <col width="9.1640625" customWidth="1" style="101" min="7719" max="7924"/>
    <col width="28.6640625" customWidth="1" style="101" min="7925" max="7925"/>
    <col width="9" bestFit="1" customWidth="1" style="101" min="7926" max="7926"/>
    <col width="5.33203125" customWidth="1" style="101" min="7927" max="7927"/>
    <col width="9" bestFit="1" customWidth="1" style="101" min="7928" max="7928"/>
    <col width="5.33203125" customWidth="1" style="101" min="7929" max="7929"/>
    <col width="9" bestFit="1" customWidth="1" style="101" min="7930" max="7930"/>
    <col width="5" customWidth="1" style="101" min="7931" max="7931"/>
    <col width="9" bestFit="1" customWidth="1" style="101" min="7932" max="7932"/>
    <col width="5.1640625" customWidth="1" style="101" min="7933" max="7933"/>
    <col width="9.1640625" customWidth="1" style="101" min="7934" max="7934"/>
    <col width="6" customWidth="1" style="101" min="7935" max="7935"/>
    <col width="9.1640625" customWidth="1" style="101" min="7936" max="7936"/>
    <col width="6" customWidth="1" style="101" min="7937" max="7937"/>
    <col width="10.1640625" customWidth="1" style="101" min="7938" max="7939"/>
    <col width="10" customWidth="1" style="101" min="7940" max="7940"/>
    <col width="10.33203125" customWidth="1" style="101" min="7941" max="7941"/>
    <col width="9.1640625" customWidth="1" style="101" min="7942" max="7952"/>
    <col width="11.33203125" customWidth="1" style="101" min="7953" max="7953"/>
    <col hidden="1" width="13" customWidth="1" style="101" min="7954" max="7974"/>
    <col width="9.1640625" customWidth="1" style="101" min="7975" max="8180"/>
    <col width="28.6640625" customWidth="1" style="101" min="8181" max="8181"/>
    <col width="9" bestFit="1" customWidth="1" style="101" min="8182" max="8182"/>
    <col width="5.33203125" customWidth="1" style="101" min="8183" max="8183"/>
    <col width="9" bestFit="1" customWidth="1" style="101" min="8184" max="8184"/>
    <col width="5.33203125" customWidth="1" style="101" min="8185" max="8185"/>
    <col width="9" bestFit="1" customWidth="1" style="101" min="8186" max="8186"/>
    <col width="5" customWidth="1" style="101" min="8187" max="8187"/>
    <col width="9" bestFit="1" customWidth="1" style="101" min="8188" max="8188"/>
    <col width="5.1640625" customWidth="1" style="101" min="8189" max="8189"/>
    <col width="9.1640625" customWidth="1" style="101" min="8190" max="8190"/>
    <col width="6" customWidth="1" style="101" min="8191" max="8191"/>
    <col width="9.1640625" customWidth="1" style="101" min="8192" max="8192"/>
    <col width="6" customWidth="1" style="101" min="8193" max="8193"/>
    <col width="10.1640625" customWidth="1" style="101" min="8194" max="8195"/>
    <col width="10" customWidth="1" style="101" min="8196" max="8196"/>
    <col width="10.33203125" customWidth="1" style="101" min="8197" max="8197"/>
    <col width="9.1640625" customWidth="1" style="101" min="8198" max="8208"/>
    <col width="11.33203125" customWidth="1" style="101" min="8209" max="8209"/>
    <col hidden="1" width="13" customWidth="1" style="101" min="8210" max="8230"/>
    <col width="9.1640625" customWidth="1" style="101" min="8231" max="8436"/>
    <col width="28.6640625" customWidth="1" style="101" min="8437" max="8437"/>
    <col width="9" bestFit="1" customWidth="1" style="101" min="8438" max="8438"/>
    <col width="5.33203125" customWidth="1" style="101" min="8439" max="8439"/>
    <col width="9" bestFit="1" customWidth="1" style="101" min="8440" max="8440"/>
    <col width="5.33203125" customWidth="1" style="101" min="8441" max="8441"/>
    <col width="9" bestFit="1" customWidth="1" style="101" min="8442" max="8442"/>
    <col width="5" customWidth="1" style="101" min="8443" max="8443"/>
    <col width="9" bestFit="1" customWidth="1" style="101" min="8444" max="8444"/>
    <col width="5.1640625" customWidth="1" style="101" min="8445" max="8445"/>
    <col width="9.1640625" customWidth="1" style="101" min="8446" max="8446"/>
    <col width="6" customWidth="1" style="101" min="8447" max="8447"/>
    <col width="9.1640625" customWidth="1" style="101" min="8448" max="8448"/>
    <col width="6" customWidth="1" style="101" min="8449" max="8449"/>
    <col width="10.1640625" customWidth="1" style="101" min="8450" max="8451"/>
    <col width="10" customWidth="1" style="101" min="8452" max="8452"/>
    <col width="10.33203125" customWidth="1" style="101" min="8453" max="8453"/>
    <col width="9.1640625" customWidth="1" style="101" min="8454" max="8464"/>
    <col width="11.33203125" customWidth="1" style="101" min="8465" max="8465"/>
    <col hidden="1" width="13" customWidth="1" style="101" min="8466" max="8486"/>
    <col width="9.1640625" customWidth="1" style="101" min="8487" max="8692"/>
    <col width="28.6640625" customWidth="1" style="101" min="8693" max="8693"/>
    <col width="9" bestFit="1" customWidth="1" style="101" min="8694" max="8694"/>
    <col width="5.33203125" customWidth="1" style="101" min="8695" max="8695"/>
    <col width="9" bestFit="1" customWidth="1" style="101" min="8696" max="8696"/>
    <col width="5.33203125" customWidth="1" style="101" min="8697" max="8697"/>
    <col width="9" bestFit="1" customWidth="1" style="101" min="8698" max="8698"/>
    <col width="5" customWidth="1" style="101" min="8699" max="8699"/>
    <col width="9" bestFit="1" customWidth="1" style="101" min="8700" max="8700"/>
    <col width="5.1640625" customWidth="1" style="101" min="8701" max="8701"/>
    <col width="9.1640625" customWidth="1" style="101" min="8702" max="8702"/>
    <col width="6" customWidth="1" style="101" min="8703" max="8703"/>
    <col width="9.1640625" customWidth="1" style="101" min="8704" max="8704"/>
    <col width="6" customWidth="1" style="101" min="8705" max="8705"/>
    <col width="10.1640625" customWidth="1" style="101" min="8706" max="8707"/>
    <col width="10" customWidth="1" style="101" min="8708" max="8708"/>
    <col width="10.33203125" customWidth="1" style="101" min="8709" max="8709"/>
    <col width="9.1640625" customWidth="1" style="101" min="8710" max="8720"/>
    <col width="11.33203125" customWidth="1" style="101" min="8721" max="8721"/>
    <col hidden="1" width="13" customWidth="1" style="101" min="8722" max="8742"/>
    <col width="9.1640625" customWidth="1" style="101" min="8743" max="8948"/>
    <col width="28.6640625" customWidth="1" style="101" min="8949" max="8949"/>
    <col width="9" bestFit="1" customWidth="1" style="101" min="8950" max="8950"/>
    <col width="5.33203125" customWidth="1" style="101" min="8951" max="8951"/>
    <col width="9" bestFit="1" customWidth="1" style="101" min="8952" max="8952"/>
    <col width="5.33203125" customWidth="1" style="101" min="8953" max="8953"/>
    <col width="9" bestFit="1" customWidth="1" style="101" min="8954" max="8954"/>
    <col width="5" customWidth="1" style="101" min="8955" max="8955"/>
    <col width="9" bestFit="1" customWidth="1" style="101" min="8956" max="8956"/>
    <col width="5.1640625" customWidth="1" style="101" min="8957" max="8957"/>
    <col width="9.1640625" customWidth="1" style="101" min="8958" max="8958"/>
    <col width="6" customWidth="1" style="101" min="8959" max="8959"/>
    <col width="9.1640625" customWidth="1" style="101" min="8960" max="8960"/>
    <col width="6" customWidth="1" style="101" min="8961" max="8961"/>
    <col width="10.1640625" customWidth="1" style="101" min="8962" max="8963"/>
    <col width="10" customWidth="1" style="101" min="8964" max="8964"/>
    <col width="10.33203125" customWidth="1" style="101" min="8965" max="8965"/>
    <col width="9.1640625" customWidth="1" style="101" min="8966" max="8976"/>
    <col width="11.33203125" customWidth="1" style="101" min="8977" max="8977"/>
    <col hidden="1" width="13" customWidth="1" style="101" min="8978" max="8998"/>
    <col width="9.1640625" customWidth="1" style="101" min="8999" max="9204"/>
    <col width="28.6640625" customWidth="1" style="101" min="9205" max="9205"/>
    <col width="9" bestFit="1" customWidth="1" style="101" min="9206" max="9206"/>
    <col width="5.33203125" customWidth="1" style="101" min="9207" max="9207"/>
    <col width="9" bestFit="1" customWidth="1" style="101" min="9208" max="9208"/>
    <col width="5.33203125" customWidth="1" style="101" min="9209" max="9209"/>
    <col width="9" bestFit="1" customWidth="1" style="101" min="9210" max="9210"/>
    <col width="5" customWidth="1" style="101" min="9211" max="9211"/>
    <col width="9" bestFit="1" customWidth="1" style="101" min="9212" max="9212"/>
    <col width="5.1640625" customWidth="1" style="101" min="9213" max="9213"/>
    <col width="9.1640625" customWidth="1" style="101" min="9214" max="9214"/>
    <col width="6" customWidth="1" style="101" min="9215" max="9215"/>
    <col width="9.1640625" customWidth="1" style="101" min="9216" max="9216"/>
    <col width="6" customWidth="1" style="101" min="9217" max="9217"/>
    <col width="10.1640625" customWidth="1" style="101" min="9218" max="9219"/>
    <col width="10" customWidth="1" style="101" min="9220" max="9220"/>
    <col width="10.33203125" customWidth="1" style="101" min="9221" max="9221"/>
    <col width="9.1640625" customWidth="1" style="101" min="9222" max="9232"/>
    <col width="11.33203125" customWidth="1" style="101" min="9233" max="9233"/>
    <col hidden="1" width="13" customWidth="1" style="101" min="9234" max="9254"/>
    <col width="9.1640625" customWidth="1" style="101" min="9255" max="9460"/>
    <col width="28.6640625" customWidth="1" style="101" min="9461" max="9461"/>
    <col width="9" bestFit="1" customWidth="1" style="101" min="9462" max="9462"/>
    <col width="5.33203125" customWidth="1" style="101" min="9463" max="9463"/>
    <col width="9" bestFit="1" customWidth="1" style="101" min="9464" max="9464"/>
    <col width="5.33203125" customWidth="1" style="101" min="9465" max="9465"/>
    <col width="9" bestFit="1" customWidth="1" style="101" min="9466" max="9466"/>
    <col width="5" customWidth="1" style="101" min="9467" max="9467"/>
    <col width="9" bestFit="1" customWidth="1" style="101" min="9468" max="9468"/>
    <col width="5.1640625" customWidth="1" style="101" min="9469" max="9469"/>
    <col width="9.1640625" customWidth="1" style="101" min="9470" max="9470"/>
    <col width="6" customWidth="1" style="101" min="9471" max="9471"/>
    <col width="9.1640625" customWidth="1" style="101" min="9472" max="9472"/>
    <col width="6" customWidth="1" style="101" min="9473" max="9473"/>
    <col width="10.1640625" customWidth="1" style="101" min="9474" max="9475"/>
    <col width="10" customWidth="1" style="101" min="9476" max="9476"/>
    <col width="10.33203125" customWidth="1" style="101" min="9477" max="9477"/>
    <col width="9.1640625" customWidth="1" style="101" min="9478" max="9488"/>
    <col width="11.33203125" customWidth="1" style="101" min="9489" max="9489"/>
    <col hidden="1" width="13" customWidth="1" style="101" min="9490" max="9510"/>
    <col width="9.1640625" customWidth="1" style="101" min="9511" max="9716"/>
    <col width="28.6640625" customWidth="1" style="101" min="9717" max="9717"/>
    <col width="9" bestFit="1" customWidth="1" style="101" min="9718" max="9718"/>
    <col width="5.33203125" customWidth="1" style="101" min="9719" max="9719"/>
    <col width="9" bestFit="1" customWidth="1" style="101" min="9720" max="9720"/>
    <col width="5.33203125" customWidth="1" style="101" min="9721" max="9721"/>
    <col width="9" bestFit="1" customWidth="1" style="101" min="9722" max="9722"/>
    <col width="5" customWidth="1" style="101" min="9723" max="9723"/>
    <col width="9" bestFit="1" customWidth="1" style="101" min="9724" max="9724"/>
    <col width="5.1640625" customWidth="1" style="101" min="9725" max="9725"/>
    <col width="9.1640625" customWidth="1" style="101" min="9726" max="9726"/>
    <col width="6" customWidth="1" style="101" min="9727" max="9727"/>
    <col width="9.1640625" customWidth="1" style="101" min="9728" max="9728"/>
    <col width="6" customWidth="1" style="101" min="9729" max="9729"/>
    <col width="10.1640625" customWidth="1" style="101" min="9730" max="9731"/>
    <col width="10" customWidth="1" style="101" min="9732" max="9732"/>
    <col width="10.33203125" customWidth="1" style="101" min="9733" max="9733"/>
    <col width="9.1640625" customWidth="1" style="101" min="9734" max="9744"/>
    <col width="11.33203125" customWidth="1" style="101" min="9745" max="9745"/>
    <col hidden="1" width="13" customWidth="1" style="101" min="9746" max="9766"/>
    <col width="9.1640625" customWidth="1" style="101" min="9767" max="9972"/>
    <col width="28.6640625" customWidth="1" style="101" min="9973" max="9973"/>
    <col width="9" bestFit="1" customWidth="1" style="101" min="9974" max="9974"/>
    <col width="5.33203125" customWidth="1" style="101" min="9975" max="9975"/>
    <col width="9" bestFit="1" customWidth="1" style="101" min="9976" max="9976"/>
    <col width="5.33203125" customWidth="1" style="101" min="9977" max="9977"/>
    <col width="9" bestFit="1" customWidth="1" style="101" min="9978" max="9978"/>
    <col width="5" customWidth="1" style="101" min="9979" max="9979"/>
    <col width="9" bestFit="1" customWidth="1" style="101" min="9980" max="9980"/>
    <col width="5.1640625" customWidth="1" style="101" min="9981" max="9981"/>
    <col width="9.1640625" customWidth="1" style="101" min="9982" max="9982"/>
    <col width="6" customWidth="1" style="101" min="9983" max="9983"/>
    <col width="9.1640625" customWidth="1" style="101" min="9984" max="9984"/>
    <col width="6" customWidth="1" style="101" min="9985" max="9985"/>
    <col width="10.1640625" customWidth="1" style="101" min="9986" max="9987"/>
    <col width="10" customWidth="1" style="101" min="9988" max="9988"/>
    <col width="10.33203125" customWidth="1" style="101" min="9989" max="9989"/>
    <col width="9.1640625" customWidth="1" style="101" min="9990" max="10000"/>
    <col width="11.33203125" customWidth="1" style="101" min="10001" max="10001"/>
    <col hidden="1" width="13" customWidth="1" style="101" min="10002" max="10022"/>
    <col width="9.1640625" customWidth="1" style="101" min="10023" max="10228"/>
    <col width="28.6640625" customWidth="1" style="101" min="10229" max="10229"/>
    <col width="9" bestFit="1" customWidth="1" style="101" min="10230" max="10230"/>
    <col width="5.33203125" customWidth="1" style="101" min="10231" max="10231"/>
    <col width="9" bestFit="1" customWidth="1" style="101" min="10232" max="10232"/>
    <col width="5.33203125" customWidth="1" style="101" min="10233" max="10233"/>
    <col width="9" bestFit="1" customWidth="1" style="101" min="10234" max="10234"/>
    <col width="5" customWidth="1" style="101" min="10235" max="10235"/>
    <col width="9" bestFit="1" customWidth="1" style="101" min="10236" max="10236"/>
    <col width="5.1640625" customWidth="1" style="101" min="10237" max="10237"/>
    <col width="9.1640625" customWidth="1" style="101" min="10238" max="10238"/>
    <col width="6" customWidth="1" style="101" min="10239" max="10239"/>
    <col width="9.1640625" customWidth="1" style="101" min="10240" max="10240"/>
    <col width="6" customWidth="1" style="101" min="10241" max="10241"/>
    <col width="10.1640625" customWidth="1" style="101" min="10242" max="10243"/>
    <col width="10" customWidth="1" style="101" min="10244" max="10244"/>
    <col width="10.33203125" customWidth="1" style="101" min="10245" max="10245"/>
    <col width="9.1640625" customWidth="1" style="101" min="10246" max="10256"/>
    <col width="11.33203125" customWidth="1" style="101" min="10257" max="10257"/>
    <col hidden="1" width="13" customWidth="1" style="101" min="10258" max="10278"/>
    <col width="9.1640625" customWidth="1" style="101" min="10279" max="10484"/>
    <col width="28.6640625" customWidth="1" style="101" min="10485" max="10485"/>
    <col width="9" bestFit="1" customWidth="1" style="101" min="10486" max="10486"/>
    <col width="5.33203125" customWidth="1" style="101" min="10487" max="10487"/>
    <col width="9" bestFit="1" customWidth="1" style="101" min="10488" max="10488"/>
    <col width="5.33203125" customWidth="1" style="101" min="10489" max="10489"/>
    <col width="9" bestFit="1" customWidth="1" style="101" min="10490" max="10490"/>
    <col width="5" customWidth="1" style="101" min="10491" max="10491"/>
    <col width="9" bestFit="1" customWidth="1" style="101" min="10492" max="10492"/>
    <col width="5.1640625" customWidth="1" style="101" min="10493" max="10493"/>
    <col width="9.1640625" customWidth="1" style="101" min="10494" max="10494"/>
    <col width="6" customWidth="1" style="101" min="10495" max="10495"/>
    <col width="9.1640625" customWidth="1" style="101" min="10496" max="10496"/>
    <col width="6" customWidth="1" style="101" min="10497" max="10497"/>
    <col width="10.1640625" customWidth="1" style="101" min="10498" max="10499"/>
    <col width="10" customWidth="1" style="101" min="10500" max="10500"/>
    <col width="10.33203125" customWidth="1" style="101" min="10501" max="10501"/>
    <col width="9.1640625" customWidth="1" style="101" min="10502" max="10512"/>
    <col width="11.33203125" customWidth="1" style="101" min="10513" max="10513"/>
    <col hidden="1" width="13" customWidth="1" style="101" min="10514" max="10534"/>
    <col width="9.1640625" customWidth="1" style="101" min="10535" max="10740"/>
    <col width="28.6640625" customWidth="1" style="101" min="10741" max="10741"/>
    <col width="9" bestFit="1" customWidth="1" style="101" min="10742" max="10742"/>
    <col width="5.33203125" customWidth="1" style="101" min="10743" max="10743"/>
    <col width="9" bestFit="1" customWidth="1" style="101" min="10744" max="10744"/>
    <col width="5.33203125" customWidth="1" style="101" min="10745" max="10745"/>
    <col width="9" bestFit="1" customWidth="1" style="101" min="10746" max="10746"/>
    <col width="5" customWidth="1" style="101" min="10747" max="10747"/>
    <col width="9" bestFit="1" customWidth="1" style="101" min="10748" max="10748"/>
    <col width="5.1640625" customWidth="1" style="101" min="10749" max="10749"/>
    <col width="9.1640625" customWidth="1" style="101" min="10750" max="10750"/>
    <col width="6" customWidth="1" style="101" min="10751" max="10751"/>
    <col width="9.1640625" customWidth="1" style="101" min="10752" max="10752"/>
    <col width="6" customWidth="1" style="101" min="10753" max="10753"/>
    <col width="10.1640625" customWidth="1" style="101" min="10754" max="10755"/>
    <col width="10" customWidth="1" style="101" min="10756" max="10756"/>
    <col width="10.33203125" customWidth="1" style="101" min="10757" max="10757"/>
    <col width="9.1640625" customWidth="1" style="101" min="10758" max="10768"/>
    <col width="11.33203125" customWidth="1" style="101" min="10769" max="10769"/>
    <col hidden="1" width="13" customWidth="1" style="101" min="10770" max="10790"/>
    <col width="9.1640625" customWidth="1" style="101" min="10791" max="10996"/>
    <col width="28.6640625" customWidth="1" style="101" min="10997" max="10997"/>
    <col width="9" bestFit="1" customWidth="1" style="101" min="10998" max="10998"/>
    <col width="5.33203125" customWidth="1" style="101" min="10999" max="10999"/>
    <col width="9" bestFit="1" customWidth="1" style="101" min="11000" max="11000"/>
    <col width="5.33203125" customWidth="1" style="101" min="11001" max="11001"/>
    <col width="9" bestFit="1" customWidth="1" style="101" min="11002" max="11002"/>
    <col width="5" customWidth="1" style="101" min="11003" max="11003"/>
    <col width="9" bestFit="1" customWidth="1" style="101" min="11004" max="11004"/>
    <col width="5.1640625" customWidth="1" style="101" min="11005" max="11005"/>
    <col width="9.1640625" customWidth="1" style="101" min="11006" max="11006"/>
    <col width="6" customWidth="1" style="101" min="11007" max="11007"/>
    <col width="9.1640625" customWidth="1" style="101" min="11008" max="11008"/>
    <col width="6" customWidth="1" style="101" min="11009" max="11009"/>
    <col width="10.1640625" customWidth="1" style="101" min="11010" max="11011"/>
    <col width="10" customWidth="1" style="101" min="11012" max="11012"/>
    <col width="10.33203125" customWidth="1" style="101" min="11013" max="11013"/>
    <col width="9.1640625" customWidth="1" style="101" min="11014" max="11024"/>
    <col width="11.33203125" customWidth="1" style="101" min="11025" max="11025"/>
    <col hidden="1" width="13" customWidth="1" style="101" min="11026" max="11046"/>
    <col width="9.1640625" customWidth="1" style="101" min="11047" max="11252"/>
    <col width="28.6640625" customWidth="1" style="101" min="11253" max="11253"/>
    <col width="9" bestFit="1" customWidth="1" style="101" min="11254" max="11254"/>
    <col width="5.33203125" customWidth="1" style="101" min="11255" max="11255"/>
    <col width="9" bestFit="1" customWidth="1" style="101" min="11256" max="11256"/>
    <col width="5.33203125" customWidth="1" style="101" min="11257" max="11257"/>
    <col width="9" bestFit="1" customWidth="1" style="101" min="11258" max="11258"/>
    <col width="5" customWidth="1" style="101" min="11259" max="11259"/>
    <col width="9" bestFit="1" customWidth="1" style="101" min="11260" max="11260"/>
    <col width="5.1640625" customWidth="1" style="101" min="11261" max="11261"/>
    <col width="9.1640625" customWidth="1" style="101" min="11262" max="11262"/>
    <col width="6" customWidth="1" style="101" min="11263" max="11263"/>
    <col width="9.1640625" customWidth="1" style="101" min="11264" max="11264"/>
    <col width="6" customWidth="1" style="101" min="11265" max="11265"/>
    <col width="10.1640625" customWidth="1" style="101" min="11266" max="11267"/>
    <col width="10" customWidth="1" style="101" min="11268" max="11268"/>
    <col width="10.33203125" customWidth="1" style="101" min="11269" max="11269"/>
    <col width="9.1640625" customWidth="1" style="101" min="11270" max="11280"/>
    <col width="11.33203125" customWidth="1" style="101" min="11281" max="11281"/>
    <col hidden="1" width="13" customWidth="1" style="101" min="11282" max="11302"/>
    <col width="9.1640625" customWidth="1" style="101" min="11303" max="11508"/>
    <col width="28.6640625" customWidth="1" style="101" min="11509" max="11509"/>
    <col width="9" bestFit="1" customWidth="1" style="101" min="11510" max="11510"/>
    <col width="5.33203125" customWidth="1" style="101" min="11511" max="11511"/>
    <col width="9" bestFit="1" customWidth="1" style="101" min="11512" max="11512"/>
    <col width="5.33203125" customWidth="1" style="101" min="11513" max="11513"/>
    <col width="9" bestFit="1" customWidth="1" style="101" min="11514" max="11514"/>
    <col width="5" customWidth="1" style="101" min="11515" max="11515"/>
    <col width="9" bestFit="1" customWidth="1" style="101" min="11516" max="11516"/>
    <col width="5.1640625" customWidth="1" style="101" min="11517" max="11517"/>
    <col width="9.1640625" customWidth="1" style="101" min="11518" max="11518"/>
    <col width="6" customWidth="1" style="101" min="11519" max="11519"/>
    <col width="9.1640625" customWidth="1" style="101" min="11520" max="11520"/>
    <col width="6" customWidth="1" style="101" min="11521" max="11521"/>
    <col width="10.1640625" customWidth="1" style="101" min="11522" max="11523"/>
    <col width="10" customWidth="1" style="101" min="11524" max="11524"/>
    <col width="10.33203125" customWidth="1" style="101" min="11525" max="11525"/>
    <col width="9.1640625" customWidth="1" style="101" min="11526" max="11536"/>
    <col width="11.33203125" customWidth="1" style="101" min="11537" max="11537"/>
    <col hidden="1" width="13" customWidth="1" style="101" min="11538" max="11558"/>
    <col width="9.1640625" customWidth="1" style="101" min="11559" max="11764"/>
    <col width="28.6640625" customWidth="1" style="101" min="11765" max="11765"/>
    <col width="9" bestFit="1" customWidth="1" style="101" min="11766" max="11766"/>
    <col width="5.33203125" customWidth="1" style="101" min="11767" max="11767"/>
    <col width="9" bestFit="1" customWidth="1" style="101" min="11768" max="11768"/>
    <col width="5.33203125" customWidth="1" style="101" min="11769" max="11769"/>
    <col width="9" bestFit="1" customWidth="1" style="101" min="11770" max="11770"/>
    <col width="5" customWidth="1" style="101" min="11771" max="11771"/>
    <col width="9" bestFit="1" customWidth="1" style="101" min="11772" max="11772"/>
    <col width="5.1640625" customWidth="1" style="101" min="11773" max="11773"/>
    <col width="9.1640625" customWidth="1" style="101" min="11774" max="11774"/>
    <col width="6" customWidth="1" style="101" min="11775" max="11775"/>
    <col width="9.1640625" customWidth="1" style="101" min="11776" max="11776"/>
    <col width="6" customWidth="1" style="101" min="11777" max="11777"/>
    <col width="10.1640625" customWidth="1" style="101" min="11778" max="11779"/>
    <col width="10" customWidth="1" style="101" min="11780" max="11780"/>
    <col width="10.33203125" customWidth="1" style="101" min="11781" max="11781"/>
    <col width="9.1640625" customWidth="1" style="101" min="11782" max="11792"/>
    <col width="11.33203125" customWidth="1" style="101" min="11793" max="11793"/>
    <col hidden="1" width="13" customWidth="1" style="101" min="11794" max="11814"/>
    <col width="9.1640625" customWidth="1" style="101" min="11815" max="12020"/>
    <col width="28.6640625" customWidth="1" style="101" min="12021" max="12021"/>
    <col width="9" bestFit="1" customWidth="1" style="101" min="12022" max="12022"/>
    <col width="5.33203125" customWidth="1" style="101" min="12023" max="12023"/>
    <col width="9" bestFit="1" customWidth="1" style="101" min="12024" max="12024"/>
    <col width="5.33203125" customWidth="1" style="101" min="12025" max="12025"/>
    <col width="9" bestFit="1" customWidth="1" style="101" min="12026" max="12026"/>
    <col width="5" customWidth="1" style="101" min="12027" max="12027"/>
    <col width="9" bestFit="1" customWidth="1" style="101" min="12028" max="12028"/>
    <col width="5.1640625" customWidth="1" style="101" min="12029" max="12029"/>
    <col width="9.1640625" customWidth="1" style="101" min="12030" max="12030"/>
    <col width="6" customWidth="1" style="101" min="12031" max="12031"/>
    <col width="9.1640625" customWidth="1" style="101" min="12032" max="12032"/>
    <col width="6" customWidth="1" style="101" min="12033" max="12033"/>
    <col width="10.1640625" customWidth="1" style="101" min="12034" max="12035"/>
    <col width="10" customWidth="1" style="101" min="12036" max="12036"/>
    <col width="10.33203125" customWidth="1" style="101" min="12037" max="12037"/>
    <col width="9.1640625" customWidth="1" style="101" min="12038" max="12048"/>
    <col width="11.33203125" customWidth="1" style="101" min="12049" max="12049"/>
    <col hidden="1" width="13" customWidth="1" style="101" min="12050" max="12070"/>
    <col width="9.1640625" customWidth="1" style="101" min="12071" max="12276"/>
    <col width="28.6640625" customWidth="1" style="101" min="12277" max="12277"/>
    <col width="9" bestFit="1" customWidth="1" style="101" min="12278" max="12278"/>
    <col width="5.33203125" customWidth="1" style="101" min="12279" max="12279"/>
    <col width="9" bestFit="1" customWidth="1" style="101" min="12280" max="12280"/>
    <col width="5.33203125" customWidth="1" style="101" min="12281" max="12281"/>
    <col width="9" bestFit="1" customWidth="1" style="101" min="12282" max="12282"/>
    <col width="5" customWidth="1" style="101" min="12283" max="12283"/>
    <col width="9" bestFit="1" customWidth="1" style="101" min="12284" max="12284"/>
    <col width="5.1640625" customWidth="1" style="101" min="12285" max="12285"/>
    <col width="9.1640625" customWidth="1" style="101" min="12286" max="12286"/>
    <col width="6" customWidth="1" style="101" min="12287" max="12287"/>
    <col width="9.1640625" customWidth="1" style="101" min="12288" max="12288"/>
    <col width="6" customWidth="1" style="101" min="12289" max="12289"/>
    <col width="10.1640625" customWidth="1" style="101" min="12290" max="12291"/>
    <col width="10" customWidth="1" style="101" min="12292" max="12292"/>
    <col width="10.33203125" customWidth="1" style="101" min="12293" max="12293"/>
    <col width="9.1640625" customWidth="1" style="101" min="12294" max="12304"/>
    <col width="11.33203125" customWidth="1" style="101" min="12305" max="12305"/>
    <col hidden="1" width="13" customWidth="1" style="101" min="12306" max="12326"/>
    <col width="9.1640625" customWidth="1" style="101" min="12327" max="12532"/>
    <col width="28.6640625" customWidth="1" style="101" min="12533" max="12533"/>
    <col width="9" bestFit="1" customWidth="1" style="101" min="12534" max="12534"/>
    <col width="5.33203125" customWidth="1" style="101" min="12535" max="12535"/>
    <col width="9" bestFit="1" customWidth="1" style="101" min="12536" max="12536"/>
    <col width="5.33203125" customWidth="1" style="101" min="12537" max="12537"/>
    <col width="9" bestFit="1" customWidth="1" style="101" min="12538" max="12538"/>
    <col width="5" customWidth="1" style="101" min="12539" max="12539"/>
    <col width="9" bestFit="1" customWidth="1" style="101" min="12540" max="12540"/>
    <col width="5.1640625" customWidth="1" style="101" min="12541" max="12541"/>
    <col width="9.1640625" customWidth="1" style="101" min="12542" max="12542"/>
    <col width="6" customWidth="1" style="101" min="12543" max="12543"/>
    <col width="9.1640625" customWidth="1" style="101" min="12544" max="12544"/>
    <col width="6" customWidth="1" style="101" min="12545" max="12545"/>
    <col width="10.1640625" customWidth="1" style="101" min="12546" max="12547"/>
    <col width="10" customWidth="1" style="101" min="12548" max="12548"/>
    <col width="10.33203125" customWidth="1" style="101" min="12549" max="12549"/>
    <col width="9.1640625" customWidth="1" style="101" min="12550" max="12560"/>
    <col width="11.33203125" customWidth="1" style="101" min="12561" max="12561"/>
    <col hidden="1" width="13" customWidth="1" style="101" min="12562" max="12582"/>
    <col width="9.1640625" customWidth="1" style="101" min="12583" max="12788"/>
    <col width="28.6640625" customWidth="1" style="101" min="12789" max="12789"/>
    <col width="9" bestFit="1" customWidth="1" style="101" min="12790" max="12790"/>
    <col width="5.33203125" customWidth="1" style="101" min="12791" max="12791"/>
    <col width="9" bestFit="1" customWidth="1" style="101" min="12792" max="12792"/>
    <col width="5.33203125" customWidth="1" style="101" min="12793" max="12793"/>
    <col width="9" bestFit="1" customWidth="1" style="101" min="12794" max="12794"/>
    <col width="5" customWidth="1" style="101" min="12795" max="12795"/>
    <col width="9" bestFit="1" customWidth="1" style="101" min="12796" max="12796"/>
    <col width="5.1640625" customWidth="1" style="101" min="12797" max="12797"/>
    <col width="9.1640625" customWidth="1" style="101" min="12798" max="12798"/>
    <col width="6" customWidth="1" style="101" min="12799" max="12799"/>
    <col width="9.1640625" customWidth="1" style="101" min="12800" max="12800"/>
    <col width="6" customWidth="1" style="101" min="12801" max="12801"/>
    <col width="10.1640625" customWidth="1" style="101" min="12802" max="12803"/>
    <col width="10" customWidth="1" style="101" min="12804" max="12804"/>
    <col width="10.33203125" customWidth="1" style="101" min="12805" max="12805"/>
    <col width="9.1640625" customWidth="1" style="101" min="12806" max="12816"/>
    <col width="11.33203125" customWidth="1" style="101" min="12817" max="12817"/>
    <col hidden="1" width="13" customWidth="1" style="101" min="12818" max="12838"/>
    <col width="9.1640625" customWidth="1" style="101" min="12839" max="13044"/>
    <col width="28.6640625" customWidth="1" style="101" min="13045" max="13045"/>
    <col width="9" bestFit="1" customWidth="1" style="101" min="13046" max="13046"/>
    <col width="5.33203125" customWidth="1" style="101" min="13047" max="13047"/>
    <col width="9" bestFit="1" customWidth="1" style="101" min="13048" max="13048"/>
    <col width="5.33203125" customWidth="1" style="101" min="13049" max="13049"/>
    <col width="9" bestFit="1" customWidth="1" style="101" min="13050" max="13050"/>
    <col width="5" customWidth="1" style="101" min="13051" max="13051"/>
    <col width="9" bestFit="1" customWidth="1" style="101" min="13052" max="13052"/>
    <col width="5.1640625" customWidth="1" style="101" min="13053" max="13053"/>
    <col width="9.1640625" customWidth="1" style="101" min="13054" max="13054"/>
    <col width="6" customWidth="1" style="101" min="13055" max="13055"/>
    <col width="9.1640625" customWidth="1" style="101" min="13056" max="13056"/>
    <col width="6" customWidth="1" style="101" min="13057" max="13057"/>
    <col width="10.1640625" customWidth="1" style="101" min="13058" max="13059"/>
    <col width="10" customWidth="1" style="101" min="13060" max="13060"/>
    <col width="10.33203125" customWidth="1" style="101" min="13061" max="13061"/>
    <col width="9.1640625" customWidth="1" style="101" min="13062" max="13072"/>
    <col width="11.33203125" customWidth="1" style="101" min="13073" max="13073"/>
    <col hidden="1" width="13" customWidth="1" style="101" min="13074" max="13094"/>
    <col width="9.1640625" customWidth="1" style="101" min="13095" max="13300"/>
    <col width="28.6640625" customWidth="1" style="101" min="13301" max="13301"/>
    <col width="9" bestFit="1" customWidth="1" style="101" min="13302" max="13302"/>
    <col width="5.33203125" customWidth="1" style="101" min="13303" max="13303"/>
    <col width="9" bestFit="1" customWidth="1" style="101" min="13304" max="13304"/>
    <col width="5.33203125" customWidth="1" style="101" min="13305" max="13305"/>
    <col width="9" bestFit="1" customWidth="1" style="101" min="13306" max="13306"/>
    <col width="5" customWidth="1" style="101" min="13307" max="13307"/>
    <col width="9" bestFit="1" customWidth="1" style="101" min="13308" max="13308"/>
    <col width="5.1640625" customWidth="1" style="101" min="13309" max="13309"/>
    <col width="9.1640625" customWidth="1" style="101" min="13310" max="13310"/>
    <col width="6" customWidth="1" style="101" min="13311" max="13311"/>
    <col width="9.1640625" customWidth="1" style="101" min="13312" max="13312"/>
    <col width="6" customWidth="1" style="101" min="13313" max="13313"/>
    <col width="10.1640625" customWidth="1" style="101" min="13314" max="13315"/>
    <col width="10" customWidth="1" style="101" min="13316" max="13316"/>
    <col width="10.33203125" customWidth="1" style="101" min="13317" max="13317"/>
    <col width="9.1640625" customWidth="1" style="101" min="13318" max="13328"/>
    <col width="11.33203125" customWidth="1" style="101" min="13329" max="13329"/>
    <col hidden="1" width="13" customWidth="1" style="101" min="13330" max="13350"/>
    <col width="9.1640625" customWidth="1" style="101" min="13351" max="13556"/>
    <col width="28.6640625" customWidth="1" style="101" min="13557" max="13557"/>
    <col width="9" bestFit="1" customWidth="1" style="101" min="13558" max="13558"/>
    <col width="5.33203125" customWidth="1" style="101" min="13559" max="13559"/>
    <col width="9" bestFit="1" customWidth="1" style="101" min="13560" max="13560"/>
    <col width="5.33203125" customWidth="1" style="101" min="13561" max="13561"/>
    <col width="9" bestFit="1" customWidth="1" style="101" min="13562" max="13562"/>
    <col width="5" customWidth="1" style="101" min="13563" max="13563"/>
    <col width="9" bestFit="1" customWidth="1" style="101" min="13564" max="13564"/>
    <col width="5.1640625" customWidth="1" style="101" min="13565" max="13565"/>
    <col width="9.1640625" customWidth="1" style="101" min="13566" max="13566"/>
    <col width="6" customWidth="1" style="101" min="13567" max="13567"/>
    <col width="9.1640625" customWidth="1" style="101" min="13568" max="13568"/>
    <col width="6" customWidth="1" style="101" min="13569" max="13569"/>
    <col width="10.1640625" customWidth="1" style="101" min="13570" max="13571"/>
    <col width="10" customWidth="1" style="101" min="13572" max="13572"/>
    <col width="10.33203125" customWidth="1" style="101" min="13573" max="13573"/>
    <col width="9.1640625" customWidth="1" style="101" min="13574" max="13584"/>
    <col width="11.33203125" customWidth="1" style="101" min="13585" max="13585"/>
    <col hidden="1" width="13" customWidth="1" style="101" min="13586" max="13606"/>
    <col width="9.1640625" customWidth="1" style="101" min="13607" max="13812"/>
    <col width="28.6640625" customWidth="1" style="101" min="13813" max="13813"/>
    <col width="9" bestFit="1" customWidth="1" style="101" min="13814" max="13814"/>
    <col width="5.33203125" customWidth="1" style="101" min="13815" max="13815"/>
    <col width="9" bestFit="1" customWidth="1" style="101" min="13816" max="13816"/>
    <col width="5.33203125" customWidth="1" style="101" min="13817" max="13817"/>
    <col width="9" bestFit="1" customWidth="1" style="101" min="13818" max="13818"/>
    <col width="5" customWidth="1" style="101" min="13819" max="13819"/>
    <col width="9" bestFit="1" customWidth="1" style="101" min="13820" max="13820"/>
    <col width="5.1640625" customWidth="1" style="101" min="13821" max="13821"/>
    <col width="9.1640625" customWidth="1" style="101" min="13822" max="13822"/>
    <col width="6" customWidth="1" style="101" min="13823" max="13823"/>
    <col width="9.1640625" customWidth="1" style="101" min="13824" max="13824"/>
    <col width="6" customWidth="1" style="101" min="13825" max="13825"/>
    <col width="10.1640625" customWidth="1" style="101" min="13826" max="13827"/>
    <col width="10" customWidth="1" style="101" min="13828" max="13828"/>
    <col width="10.33203125" customWidth="1" style="101" min="13829" max="13829"/>
    <col width="9.1640625" customWidth="1" style="101" min="13830" max="13840"/>
    <col width="11.33203125" customWidth="1" style="101" min="13841" max="13841"/>
    <col hidden="1" width="13" customWidth="1" style="101" min="13842" max="13862"/>
    <col width="9.1640625" customWidth="1" style="101" min="13863" max="14068"/>
    <col width="28.6640625" customWidth="1" style="101" min="14069" max="14069"/>
    <col width="9" bestFit="1" customWidth="1" style="101" min="14070" max="14070"/>
    <col width="5.33203125" customWidth="1" style="101" min="14071" max="14071"/>
    <col width="9" bestFit="1" customWidth="1" style="101" min="14072" max="14072"/>
    <col width="5.33203125" customWidth="1" style="101" min="14073" max="14073"/>
    <col width="9" bestFit="1" customWidth="1" style="101" min="14074" max="14074"/>
    <col width="5" customWidth="1" style="101" min="14075" max="14075"/>
    <col width="9" bestFit="1" customWidth="1" style="101" min="14076" max="14076"/>
    <col width="5.1640625" customWidth="1" style="101" min="14077" max="14077"/>
    <col width="9.1640625" customWidth="1" style="101" min="14078" max="14078"/>
    <col width="6" customWidth="1" style="101" min="14079" max="14079"/>
    <col width="9.1640625" customWidth="1" style="101" min="14080" max="14080"/>
    <col width="6" customWidth="1" style="101" min="14081" max="14081"/>
    <col width="10.1640625" customWidth="1" style="101" min="14082" max="14083"/>
    <col width="10" customWidth="1" style="101" min="14084" max="14084"/>
    <col width="10.33203125" customWidth="1" style="101" min="14085" max="14085"/>
    <col width="9.1640625" customWidth="1" style="101" min="14086" max="14096"/>
    <col width="11.33203125" customWidth="1" style="101" min="14097" max="14097"/>
    <col hidden="1" width="13" customWidth="1" style="101" min="14098" max="14118"/>
    <col width="9.1640625" customWidth="1" style="101" min="14119" max="14324"/>
    <col width="28.6640625" customWidth="1" style="101" min="14325" max="14325"/>
    <col width="9" bestFit="1" customWidth="1" style="101" min="14326" max="14326"/>
    <col width="5.33203125" customWidth="1" style="101" min="14327" max="14327"/>
    <col width="9" bestFit="1" customWidth="1" style="101" min="14328" max="14328"/>
    <col width="5.33203125" customWidth="1" style="101" min="14329" max="14329"/>
    <col width="9" bestFit="1" customWidth="1" style="101" min="14330" max="14330"/>
    <col width="5" customWidth="1" style="101" min="14331" max="14331"/>
    <col width="9" bestFit="1" customWidth="1" style="101" min="14332" max="14332"/>
    <col width="5.1640625" customWidth="1" style="101" min="14333" max="14333"/>
    <col width="9.1640625" customWidth="1" style="101" min="14334" max="14334"/>
    <col width="6" customWidth="1" style="101" min="14335" max="14335"/>
    <col width="9.1640625" customWidth="1" style="101" min="14336" max="14336"/>
    <col width="6" customWidth="1" style="101" min="14337" max="14337"/>
    <col width="10.1640625" customWidth="1" style="101" min="14338" max="14339"/>
    <col width="10" customWidth="1" style="101" min="14340" max="14340"/>
    <col width="10.33203125" customWidth="1" style="101" min="14341" max="14341"/>
    <col width="9.1640625" customWidth="1" style="101" min="14342" max="14352"/>
    <col width="11.33203125" customWidth="1" style="101" min="14353" max="14353"/>
    <col hidden="1" width="13" customWidth="1" style="101" min="14354" max="14374"/>
    <col width="9.1640625" customWidth="1" style="101" min="14375" max="14580"/>
    <col width="28.6640625" customWidth="1" style="101" min="14581" max="14581"/>
    <col width="9" bestFit="1" customWidth="1" style="101" min="14582" max="14582"/>
    <col width="5.33203125" customWidth="1" style="101" min="14583" max="14583"/>
    <col width="9" bestFit="1" customWidth="1" style="101" min="14584" max="14584"/>
    <col width="5.33203125" customWidth="1" style="101" min="14585" max="14585"/>
    <col width="9" bestFit="1" customWidth="1" style="101" min="14586" max="14586"/>
    <col width="5" customWidth="1" style="101" min="14587" max="14587"/>
    <col width="9" bestFit="1" customWidth="1" style="101" min="14588" max="14588"/>
    <col width="5.1640625" customWidth="1" style="101" min="14589" max="14589"/>
    <col width="9.1640625" customWidth="1" style="101" min="14590" max="14590"/>
    <col width="6" customWidth="1" style="101" min="14591" max="14591"/>
    <col width="9.1640625" customWidth="1" style="101" min="14592" max="14592"/>
    <col width="6" customWidth="1" style="101" min="14593" max="14593"/>
    <col width="10.1640625" customWidth="1" style="101" min="14594" max="14595"/>
    <col width="10" customWidth="1" style="101" min="14596" max="14596"/>
    <col width="10.33203125" customWidth="1" style="101" min="14597" max="14597"/>
    <col width="9.1640625" customWidth="1" style="101" min="14598" max="14608"/>
    <col width="11.33203125" customWidth="1" style="101" min="14609" max="14609"/>
    <col hidden="1" width="13" customWidth="1" style="101" min="14610" max="14630"/>
    <col width="9.1640625" customWidth="1" style="101" min="14631" max="14836"/>
    <col width="28.6640625" customWidth="1" style="101" min="14837" max="14837"/>
    <col width="9" bestFit="1" customWidth="1" style="101" min="14838" max="14838"/>
    <col width="5.33203125" customWidth="1" style="101" min="14839" max="14839"/>
    <col width="9" bestFit="1" customWidth="1" style="101" min="14840" max="14840"/>
    <col width="5.33203125" customWidth="1" style="101" min="14841" max="14841"/>
    <col width="9" bestFit="1" customWidth="1" style="101" min="14842" max="14842"/>
    <col width="5" customWidth="1" style="101" min="14843" max="14843"/>
    <col width="9" bestFit="1" customWidth="1" style="101" min="14844" max="14844"/>
    <col width="5.1640625" customWidth="1" style="101" min="14845" max="14845"/>
    <col width="9.1640625" customWidth="1" style="101" min="14846" max="14846"/>
    <col width="6" customWidth="1" style="101" min="14847" max="14847"/>
    <col width="9.1640625" customWidth="1" style="101" min="14848" max="14848"/>
    <col width="6" customWidth="1" style="101" min="14849" max="14849"/>
    <col width="10.1640625" customWidth="1" style="101" min="14850" max="14851"/>
    <col width="10" customWidth="1" style="101" min="14852" max="14852"/>
    <col width="10.33203125" customWidth="1" style="101" min="14853" max="14853"/>
    <col width="9.1640625" customWidth="1" style="101" min="14854" max="14864"/>
    <col width="11.33203125" customWidth="1" style="101" min="14865" max="14865"/>
    <col hidden="1" width="13" customWidth="1" style="101" min="14866" max="14886"/>
    <col width="9.1640625" customWidth="1" style="101" min="14887" max="15092"/>
    <col width="28.6640625" customWidth="1" style="101" min="15093" max="15093"/>
    <col width="9" bestFit="1" customWidth="1" style="101" min="15094" max="15094"/>
    <col width="5.33203125" customWidth="1" style="101" min="15095" max="15095"/>
    <col width="9" bestFit="1" customWidth="1" style="101" min="15096" max="15096"/>
    <col width="5.33203125" customWidth="1" style="101" min="15097" max="15097"/>
    <col width="9" bestFit="1" customWidth="1" style="101" min="15098" max="15098"/>
    <col width="5" customWidth="1" style="101" min="15099" max="15099"/>
    <col width="9" bestFit="1" customWidth="1" style="101" min="15100" max="15100"/>
    <col width="5.1640625" customWidth="1" style="101" min="15101" max="15101"/>
    <col width="9.1640625" customWidth="1" style="101" min="15102" max="15102"/>
    <col width="6" customWidth="1" style="101" min="15103" max="15103"/>
    <col width="9.1640625" customWidth="1" style="101" min="15104" max="15104"/>
    <col width="6" customWidth="1" style="101" min="15105" max="15105"/>
    <col width="10.1640625" customWidth="1" style="101" min="15106" max="15107"/>
    <col width="10" customWidth="1" style="101" min="15108" max="15108"/>
    <col width="10.33203125" customWidth="1" style="101" min="15109" max="15109"/>
    <col width="9.1640625" customWidth="1" style="101" min="15110" max="15120"/>
    <col width="11.33203125" customWidth="1" style="101" min="15121" max="15121"/>
    <col hidden="1" width="13" customWidth="1" style="101" min="15122" max="15142"/>
    <col width="9.1640625" customWidth="1" style="101" min="15143" max="15348"/>
    <col width="28.6640625" customWidth="1" style="101" min="15349" max="15349"/>
    <col width="9" bestFit="1" customWidth="1" style="101" min="15350" max="15350"/>
    <col width="5.33203125" customWidth="1" style="101" min="15351" max="15351"/>
    <col width="9" bestFit="1" customWidth="1" style="101" min="15352" max="15352"/>
    <col width="5.33203125" customWidth="1" style="101" min="15353" max="15353"/>
    <col width="9" bestFit="1" customWidth="1" style="101" min="15354" max="15354"/>
    <col width="5" customWidth="1" style="101" min="15355" max="15355"/>
    <col width="9" bestFit="1" customWidth="1" style="101" min="15356" max="15356"/>
    <col width="5.1640625" customWidth="1" style="101" min="15357" max="15357"/>
    <col width="9.1640625" customWidth="1" style="101" min="15358" max="15358"/>
    <col width="6" customWidth="1" style="101" min="15359" max="15359"/>
    <col width="9.1640625" customWidth="1" style="101" min="15360" max="15360"/>
    <col width="6" customWidth="1" style="101" min="15361" max="15361"/>
    <col width="10.1640625" customWidth="1" style="101" min="15362" max="15363"/>
    <col width="10" customWidth="1" style="101" min="15364" max="15364"/>
    <col width="10.33203125" customWidth="1" style="101" min="15365" max="15365"/>
    <col width="9.1640625" customWidth="1" style="101" min="15366" max="15376"/>
    <col width="11.33203125" customWidth="1" style="101" min="15377" max="15377"/>
    <col hidden="1" width="13" customWidth="1" style="101" min="15378" max="15398"/>
    <col width="9.1640625" customWidth="1" style="101" min="15399" max="15604"/>
    <col width="28.6640625" customWidth="1" style="101" min="15605" max="15605"/>
    <col width="9" bestFit="1" customWidth="1" style="101" min="15606" max="15606"/>
    <col width="5.33203125" customWidth="1" style="101" min="15607" max="15607"/>
    <col width="9" bestFit="1" customWidth="1" style="101" min="15608" max="15608"/>
    <col width="5.33203125" customWidth="1" style="101" min="15609" max="15609"/>
    <col width="9" bestFit="1" customWidth="1" style="101" min="15610" max="15610"/>
    <col width="5" customWidth="1" style="101" min="15611" max="15611"/>
    <col width="9" bestFit="1" customWidth="1" style="101" min="15612" max="15612"/>
    <col width="5.1640625" customWidth="1" style="101" min="15613" max="15613"/>
    <col width="9.1640625" customWidth="1" style="101" min="15614" max="15614"/>
    <col width="6" customWidth="1" style="101" min="15615" max="15615"/>
    <col width="9.1640625" customWidth="1" style="101" min="15616" max="15616"/>
    <col width="6" customWidth="1" style="101" min="15617" max="15617"/>
    <col width="10.1640625" customWidth="1" style="101" min="15618" max="15619"/>
    <col width="10" customWidth="1" style="101" min="15620" max="15620"/>
    <col width="10.33203125" customWidth="1" style="101" min="15621" max="15621"/>
    <col width="9.1640625" customWidth="1" style="101" min="15622" max="15632"/>
    <col width="11.33203125" customWidth="1" style="101" min="15633" max="15633"/>
    <col hidden="1" width="13" customWidth="1" style="101" min="15634" max="15654"/>
    <col width="9.1640625" customWidth="1" style="101" min="15655" max="15860"/>
    <col width="28.6640625" customWidth="1" style="101" min="15861" max="15861"/>
    <col width="9" bestFit="1" customWidth="1" style="101" min="15862" max="15862"/>
    <col width="5.33203125" customWidth="1" style="101" min="15863" max="15863"/>
    <col width="9" bestFit="1" customWidth="1" style="101" min="15864" max="15864"/>
    <col width="5.33203125" customWidth="1" style="101" min="15865" max="15865"/>
    <col width="9" bestFit="1" customWidth="1" style="101" min="15866" max="15866"/>
    <col width="5" customWidth="1" style="101" min="15867" max="15867"/>
    <col width="9" bestFit="1" customWidth="1" style="101" min="15868" max="15868"/>
    <col width="5.1640625" customWidth="1" style="101" min="15869" max="15869"/>
    <col width="9.1640625" customWidth="1" style="101" min="15870" max="15870"/>
    <col width="6" customWidth="1" style="101" min="15871" max="15871"/>
    <col width="9.1640625" customWidth="1" style="101" min="15872" max="15872"/>
    <col width="6" customWidth="1" style="101" min="15873" max="15873"/>
    <col width="10.1640625" customWidth="1" style="101" min="15874" max="15875"/>
    <col width="10" customWidth="1" style="101" min="15876" max="15876"/>
    <col width="10.33203125" customWidth="1" style="101" min="15877" max="15877"/>
    <col width="9.1640625" customWidth="1" style="101" min="15878" max="15888"/>
    <col width="11.33203125" customWidth="1" style="101" min="15889" max="15889"/>
    <col hidden="1" width="13" customWidth="1" style="101" min="15890" max="15910"/>
    <col width="9.1640625" customWidth="1" style="101" min="15911" max="16116"/>
    <col width="28.6640625" customWidth="1" style="101" min="16117" max="16117"/>
    <col width="9" bestFit="1" customWidth="1" style="101" min="16118" max="16118"/>
    <col width="5.33203125" customWidth="1" style="101" min="16119" max="16119"/>
    <col width="9" bestFit="1" customWidth="1" style="101" min="16120" max="16120"/>
    <col width="5.33203125" customWidth="1" style="101" min="16121" max="16121"/>
    <col width="9" bestFit="1" customWidth="1" style="101" min="16122" max="16122"/>
    <col width="5" customWidth="1" style="101" min="16123" max="16123"/>
    <col width="9" bestFit="1" customWidth="1" style="101" min="16124" max="16124"/>
    <col width="5.1640625" customWidth="1" style="101" min="16125" max="16125"/>
    <col width="9.1640625" customWidth="1" style="101" min="16126" max="16126"/>
    <col width="6" customWidth="1" style="101" min="16127" max="16127"/>
    <col width="9.1640625" customWidth="1" style="101" min="16128" max="16128"/>
    <col width="6" customWidth="1" style="101" min="16129" max="16129"/>
    <col width="10.1640625" customWidth="1" style="101" min="16130" max="16131"/>
    <col width="10" customWidth="1" style="101" min="16132" max="16132"/>
    <col width="10.33203125" customWidth="1" style="101" min="16133" max="16133"/>
    <col width="9.1640625" customWidth="1" style="101" min="16134" max="16144"/>
    <col width="11.33203125" customWidth="1" style="101" min="16145" max="16145"/>
    <col hidden="1" width="13" customWidth="1" style="101" min="16146" max="16166"/>
    <col width="9.1640625" customWidth="1" style="101" min="16167" max="16384"/>
  </cols>
  <sheetData>
    <row r="1">
      <c r="AL1" s="33" t="inlineStr">
        <is>
          <t>Add column</t>
        </is>
      </c>
      <c r="AM1" s="122" t="inlineStr">
        <is>
          <t>To modify</t>
        </is>
      </c>
    </row>
    <row r="2">
      <c r="B2" s="12" t="n"/>
    </row>
    <row r="3" ht="16" customHeight="1" s="92"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N3" s="123" t="inlineStr">
        <is>
          <t>Average</t>
        </is>
      </c>
      <c r="AO3" s="104" t="n"/>
    </row>
    <row r="4">
      <c r="B4" s="120"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11" t="n"/>
      <c r="AM4" s="124" t="inlineStr">
        <is>
          <t>mom</t>
        </is>
      </c>
      <c r="AN4" s="124" t="inlineStr">
        <is>
          <t>3 months</t>
        </is>
      </c>
      <c r="AO4" s="124" t="inlineStr">
        <is>
          <t>6 months</t>
        </is>
      </c>
    </row>
    <row r="5" ht="16" customHeight="1" s="92" thickBot="1">
      <c r="B5" s="121"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11" t="n"/>
      <c r="AM5" s="125" t="n"/>
      <c r="AN5" s="125" t="n"/>
      <c r="AO5" s="125"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13" t="n"/>
      <c r="AM6" s="20">
        <f>AK6-AJ6</f>
        <v/>
      </c>
      <c r="AN6" s="23">
        <f>AVERAGE(AI6:AK6)</f>
        <v/>
      </c>
      <c r="AO6" s="23">
        <f>AVERAGE(AF6:AK6)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13" t="n"/>
      <c r="AM7" s="20">
        <f>AK7-AJ7</f>
        <v/>
      </c>
      <c r="AN7" s="23">
        <f>AVERAGE(AI7:AK7)</f>
        <v/>
      </c>
      <c r="AO7" s="23">
        <f>AVERAGE(AF7:AK7)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13" t="n"/>
      <c r="AM8" s="20">
        <f>AK8-AJ8</f>
        <v/>
      </c>
      <c r="AN8" s="23">
        <f>AVERAGE(AI8:AK8)</f>
        <v/>
      </c>
      <c r="AO8" s="23">
        <f>AVERAGE(AF8:AK8)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13" t="n"/>
      <c r="AM9" s="20">
        <f>AK9-AJ9</f>
        <v/>
      </c>
      <c r="AN9" s="23">
        <f>AVERAGE(AI9:AK9)</f>
        <v/>
      </c>
      <c r="AO9" s="23">
        <f>AVERAGE(AF9:AK9)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13" t="n"/>
      <c r="AM10" s="20">
        <f>AK10-AJ10</f>
        <v/>
      </c>
      <c r="AN10" s="23">
        <f>AVERAGE(AI10:AK10)</f>
        <v/>
      </c>
      <c r="AO10" s="23">
        <f>AVERAGE(AF10:AK10)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13" t="n"/>
      <c r="AM11" s="20">
        <f>AK11-AJ11</f>
        <v/>
      </c>
      <c r="AN11" s="23">
        <f>AVERAGE(AI11:AK11)</f>
        <v/>
      </c>
      <c r="AO11" s="23">
        <f>AVERAGE(AF11:AK11)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13" t="n"/>
      <c r="AM12" s="20">
        <f>AK12-AJ12</f>
        <v/>
      </c>
      <c r="AN12" s="23">
        <f>AVERAGE(AI12:AK12)</f>
        <v/>
      </c>
      <c r="AO12" s="23">
        <f>AVERAGE(AF12:AK12)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13" t="n"/>
      <c r="AM13" s="20">
        <f>AK13-AJ13</f>
        <v/>
      </c>
      <c r="AN13" s="23">
        <f>AVERAGE(AI13:AK13)</f>
        <v/>
      </c>
      <c r="AO13" s="23">
        <f>AVERAGE(AF13:AK13)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13" t="n"/>
      <c r="AM14" s="20">
        <f>AK14-AJ14</f>
        <v/>
      </c>
      <c r="AN14" s="23">
        <f>AVERAGE(AI14:AK14)</f>
        <v/>
      </c>
      <c r="AO14" s="23">
        <f>AVERAGE(AF14:AK14)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13" t="n"/>
      <c r="AM15" s="20">
        <f>AK15-AJ15</f>
        <v/>
      </c>
      <c r="AN15" s="23">
        <f>AVERAGE(AI15:AK15)</f>
        <v/>
      </c>
      <c r="AO15" s="23">
        <f>AVERAGE(AF15:AK15)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13" t="n"/>
      <c r="AM16" s="20">
        <f>AK16-AJ16</f>
        <v/>
      </c>
      <c r="AN16" s="23">
        <f>AVERAGE(AI16:AK16)</f>
        <v/>
      </c>
      <c r="AO16" s="23">
        <f>AVERAGE(AF16:AK16)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13" t="n"/>
      <c r="AM17" s="20">
        <f>AK17-AJ17</f>
        <v/>
      </c>
      <c r="AN17" s="23">
        <f>AVERAGE(AI17:AK17)</f>
        <v/>
      </c>
      <c r="AO17" s="23">
        <f>AVERAGE(AF17:AK17)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13" t="n"/>
      <c r="AM18" s="20">
        <f>AK18-AJ18</f>
        <v/>
      </c>
      <c r="AN18" s="23">
        <f>AVERAGE(AI18:AK18)</f>
        <v/>
      </c>
      <c r="AO18" s="23">
        <f>AVERAGE(AF18:AK18)</f>
        <v/>
      </c>
      <c r="AR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13" t="n"/>
      <c r="AM19" s="20">
        <f>AK19-AJ19</f>
        <v/>
      </c>
      <c r="AN19" s="23">
        <f>AVERAGE(AI19:AK19)</f>
        <v/>
      </c>
      <c r="AO19" s="23">
        <f>AVERAGE(AF19:AK19)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13" t="n"/>
      <c r="AM20" s="20">
        <f>AK20-AJ20</f>
        <v/>
      </c>
      <c r="AN20" s="23">
        <f>AVERAGE(AI20:AK20)</f>
        <v/>
      </c>
      <c r="AO20" s="23">
        <f>AVERAGE(AF20:AK20)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13" t="n"/>
      <c r="AM21" s="20">
        <f>AK21-AJ21</f>
        <v/>
      </c>
      <c r="AN21" s="23">
        <f>AVERAGE(AI21:AK21)</f>
        <v/>
      </c>
      <c r="AO21" s="23">
        <f>AVERAGE(AF21:AK21)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13" t="n"/>
      <c r="AM22" s="20">
        <f>AK22-AJ22</f>
        <v/>
      </c>
      <c r="AN22" s="23">
        <f>AVERAGE(AI22:AK22)</f>
        <v/>
      </c>
      <c r="AO22" s="23">
        <f>AVERAGE(AF22:AK22)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13" t="n"/>
      <c r="AM23" s="20">
        <f>AK23-AJ23</f>
        <v/>
      </c>
      <c r="AN23" s="23">
        <f>AVERAGE(AI23:AK23)</f>
        <v/>
      </c>
      <c r="AO23" s="23">
        <f>AVERAGE(AF23:AK23)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13" t="n"/>
      <c r="AM24" s="13" t="n"/>
      <c r="AN24" s="13" t="n"/>
      <c r="AO24" s="13" t="n"/>
    </row>
    <row r="25" ht="16" customHeight="1" s="92"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row>
    <row r="26">
      <c r="B26" s="120"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11" t="n"/>
      <c r="AM26" s="124" t="inlineStr">
        <is>
          <t>mom</t>
        </is>
      </c>
      <c r="AN26" s="124" t="inlineStr">
        <is>
          <t>3 months</t>
        </is>
      </c>
      <c r="AO26" s="124" t="inlineStr">
        <is>
          <t>6 months</t>
        </is>
      </c>
    </row>
    <row r="27" ht="16" customHeight="1" s="92" thickBot="1">
      <c r="B27" s="121"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11" t="n"/>
      <c r="AM27" s="125" t="n"/>
      <c r="AN27" s="125" t="n"/>
      <c r="AO27" s="125"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M28" s="20">
        <f>AK28-AJ28</f>
        <v/>
      </c>
      <c r="AN28" s="23">
        <f>AVERAGE(AI28:AK28)</f>
        <v/>
      </c>
      <c r="AO28" s="23">
        <f>AVERAGE(AF28:AK28)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M29" s="20">
        <f>AK29-AJ29</f>
        <v/>
      </c>
      <c r="AN29" s="23">
        <f>AVERAGE(AI29:AK29)</f>
        <v/>
      </c>
      <c r="AO29" s="23">
        <f>AVERAGE(AF29:AK29)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M30" s="20">
        <f>AK30-AJ30</f>
        <v/>
      </c>
      <c r="AN30" s="23">
        <f>AVERAGE(AI30:AK30)</f>
        <v/>
      </c>
      <c r="AO30" s="23">
        <f>AVERAGE(AF30:AK30)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M31" s="20">
        <f>AK31-AJ31</f>
        <v/>
      </c>
      <c r="AN31" s="23">
        <f>AVERAGE(AI31:AK31)</f>
        <v/>
      </c>
      <c r="AO31" s="23">
        <f>AVERAGE(AF31:AK31)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M32" s="20">
        <f>AK32-AJ32</f>
        <v/>
      </c>
      <c r="AN32" s="23">
        <f>AVERAGE(AI32:AK32)</f>
        <v/>
      </c>
      <c r="AO32" s="23">
        <f>AVERAGE(AF32:AK32)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M33" s="20">
        <f>AK33-AJ33</f>
        <v/>
      </c>
      <c r="AN33" s="23">
        <f>AVERAGE(AI33:AK33)</f>
        <v/>
      </c>
      <c r="AO33" s="23">
        <f>AVERAGE(AF33:AK33)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M34" s="20">
        <f>AK34-AJ34</f>
        <v/>
      </c>
      <c r="AN34" s="23">
        <f>AVERAGE(AI34:AK34)</f>
        <v/>
      </c>
      <c r="AO34" s="23">
        <f>AVERAGE(AF34:AK34)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M35" s="20">
        <f>AK35-AJ35</f>
        <v/>
      </c>
      <c r="AN35" s="23">
        <f>AVERAGE(AI35:AK35)</f>
        <v/>
      </c>
      <c r="AO35" s="23">
        <f>AVERAGE(AF35:AK35)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M36" s="20">
        <f>AK36-AJ36</f>
        <v/>
      </c>
      <c r="AN36" s="23">
        <f>AVERAGE(AI36:AK36)</f>
        <v/>
      </c>
      <c r="AO36" s="23">
        <f>AVERAGE(AF36:AK36)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M37" s="20">
        <f>AK37-AJ37</f>
        <v/>
      </c>
      <c r="AN37" s="23">
        <f>AVERAGE(AI37:AK37)</f>
        <v/>
      </c>
      <c r="AO37" s="23">
        <f>AVERAGE(AF37:AK37)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M38" s="20">
        <f>AK38-AJ38</f>
        <v/>
      </c>
      <c r="AN38" s="23">
        <f>AVERAGE(AI38:AK38)</f>
        <v/>
      </c>
      <c r="AO38" s="23">
        <f>AVERAGE(AF38:AK38)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M39" s="20">
        <f>AK39-AJ39</f>
        <v/>
      </c>
      <c r="AN39" s="23">
        <f>AVERAGE(AI39:AK39)</f>
        <v/>
      </c>
      <c r="AO39" s="23">
        <f>AVERAGE(AF39:AK39)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M40" s="20">
        <f>AK40-AJ40</f>
        <v/>
      </c>
      <c r="AN40" s="23">
        <f>AVERAGE(AI40:AK40)</f>
        <v/>
      </c>
      <c r="AO40" s="23">
        <f>AVERAGE(AF40:AK40)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M41" s="20">
        <f>AK41-AJ41</f>
        <v/>
      </c>
      <c r="AN41" s="23">
        <f>AVERAGE(AI41:AK41)</f>
        <v/>
      </c>
      <c r="AO41" s="23">
        <f>AVERAGE(AF41:AK41)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M42" s="20">
        <f>AK42-AJ42</f>
        <v/>
      </c>
      <c r="AN42" s="23">
        <f>AVERAGE(AI42:AK42)</f>
        <v/>
      </c>
      <c r="AO42" s="23">
        <f>AVERAGE(AF42:AK42)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M43" s="20">
        <f>AK43-AJ43</f>
        <v/>
      </c>
      <c r="AN43" s="23">
        <f>AVERAGE(AI43:AK43)</f>
        <v/>
      </c>
      <c r="AO43" s="23">
        <f>AVERAGE(AF43:AK43)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M44" s="20">
        <f>AK44-AJ44</f>
        <v/>
      </c>
      <c r="AN44" s="23">
        <f>AVERAGE(AI44:AK44)</f>
        <v/>
      </c>
      <c r="AO44" s="23">
        <f>AVERAGE(AF44:AK44)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M45" s="20">
        <f>AK45-AJ45</f>
        <v/>
      </c>
      <c r="AN45" s="23">
        <f>AVERAGE(AI45:AK45)</f>
        <v/>
      </c>
      <c r="AO45" s="23">
        <f>AVERAGE(AF45:AK45)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row>
    <row r="47" ht="16" customHeight="1" s="92"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row>
    <row r="48">
      <c r="B48" s="120"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11" t="n"/>
      <c r="AM48" s="124" t="inlineStr">
        <is>
          <t>mom</t>
        </is>
      </c>
      <c r="AN48" s="124" t="inlineStr">
        <is>
          <t>3 months</t>
        </is>
      </c>
      <c r="AO48" s="124" t="inlineStr">
        <is>
          <t>6 months</t>
        </is>
      </c>
    </row>
    <row r="49" ht="16" customHeight="1" s="92" thickBot="1">
      <c r="B49" s="121"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11" t="n"/>
      <c r="AM49" s="125" t="n"/>
      <c r="AN49" s="125" t="n"/>
      <c r="AO49" s="125"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M50" s="20">
        <f>AK50-AJ50</f>
        <v/>
      </c>
      <c r="AN50" s="23">
        <f>AVERAGE(AI50:AK50)</f>
        <v/>
      </c>
      <c r="AO50" s="23">
        <f>AVERAGE(AF50:AK50)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M51" s="20">
        <f>AK51-AJ51</f>
        <v/>
      </c>
      <c r="AN51" s="23">
        <f>AVERAGE(AI51:AK51)</f>
        <v/>
      </c>
      <c r="AO51" s="23">
        <f>AVERAGE(AF51:AK51)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M52" s="20">
        <f>AK52-AJ52</f>
        <v/>
      </c>
      <c r="AN52" s="23">
        <f>AVERAGE(AI52:AK52)</f>
        <v/>
      </c>
      <c r="AO52" s="23">
        <f>AVERAGE(AF52:AK52)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M53" s="20">
        <f>AK53-AJ53</f>
        <v/>
      </c>
      <c r="AN53" s="23">
        <f>AVERAGE(AI53:AK53)</f>
        <v/>
      </c>
      <c r="AO53" s="23">
        <f>AVERAGE(AF53:AK53)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M54" s="20">
        <f>AK54-AJ54</f>
        <v/>
      </c>
      <c r="AN54" s="23">
        <f>AVERAGE(AI54:AK54)</f>
        <v/>
      </c>
      <c r="AO54" s="23">
        <f>AVERAGE(AF54:AK54)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M55" s="20">
        <f>AK55-AJ55</f>
        <v/>
      </c>
      <c r="AN55" s="23">
        <f>AVERAGE(AI55:AK55)</f>
        <v/>
      </c>
      <c r="AO55" s="23">
        <f>AVERAGE(AF55:AK55)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M56" s="20">
        <f>AK56-AJ56</f>
        <v/>
      </c>
      <c r="AN56" s="23">
        <f>AVERAGE(AI56:AK56)</f>
        <v/>
      </c>
      <c r="AO56" s="23">
        <f>AVERAGE(AF56:AK56)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M57" s="20">
        <f>AK57-AJ57</f>
        <v/>
      </c>
      <c r="AN57" s="23">
        <f>AVERAGE(AI57:AK57)</f>
        <v/>
      </c>
      <c r="AO57" s="23">
        <f>AVERAGE(AF57:AK57)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M58" s="20">
        <f>AK58-AJ58</f>
        <v/>
      </c>
      <c r="AN58" s="23">
        <f>AVERAGE(AI58:AK58)</f>
        <v/>
      </c>
      <c r="AO58" s="23">
        <f>AVERAGE(AF58:AK58)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M59" s="20">
        <f>AK59-AJ59</f>
        <v/>
      </c>
      <c r="AN59" s="23">
        <f>AVERAGE(AI59:AK59)</f>
        <v/>
      </c>
      <c r="AO59" s="23">
        <f>AVERAGE(AF59:AK59)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M60" s="20">
        <f>AK60-AJ60</f>
        <v/>
      </c>
      <c r="AN60" s="23">
        <f>AVERAGE(AI60:AK60)</f>
        <v/>
      </c>
      <c r="AO60" s="23">
        <f>AVERAGE(AF60:AK60)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M61" s="20">
        <f>AK61-AJ61</f>
        <v/>
      </c>
      <c r="AN61" s="23">
        <f>AVERAGE(AI61:AK61)</f>
        <v/>
      </c>
      <c r="AO61" s="23">
        <f>AVERAGE(AF61:AK61)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M62" s="20">
        <f>AK62-AJ62</f>
        <v/>
      </c>
      <c r="AN62" s="23">
        <f>AVERAGE(AI62:AK62)</f>
        <v/>
      </c>
      <c r="AO62" s="23">
        <f>AVERAGE(AF62:AK62)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M63" s="20">
        <f>AK63-AJ63</f>
        <v/>
      </c>
      <c r="AN63" s="23">
        <f>AVERAGE(AI63:AK63)</f>
        <v/>
      </c>
      <c r="AO63" s="23">
        <f>AVERAGE(AF63:AK63)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M64" s="20">
        <f>AK64-AJ64</f>
        <v/>
      </c>
      <c r="AN64" s="23">
        <f>AVERAGE(AI64:AK64)</f>
        <v/>
      </c>
      <c r="AO64" s="23">
        <f>AVERAGE(AF64:AK64)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M65" s="20">
        <f>AK65-AJ65</f>
        <v/>
      </c>
      <c r="AN65" s="23">
        <f>AVERAGE(AI65:AK65)</f>
        <v/>
      </c>
      <c r="AO65" s="23">
        <f>AVERAGE(AF65:AK65)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M66" s="20">
        <f>AK66-AJ66</f>
        <v/>
      </c>
      <c r="AN66" s="23">
        <f>AVERAGE(AI66:AK66)</f>
        <v/>
      </c>
      <c r="AO66" s="23">
        <f>AVERAGE(AF66:AK66)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M67" s="20">
        <f>AK67-AJ67</f>
        <v/>
      </c>
      <c r="AN67" s="23">
        <f>AVERAGE(AI67:AK67)</f>
        <v/>
      </c>
      <c r="AO67" s="23">
        <f>AVERAGE(AF67:AK67)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K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cols>
    <col width="12" customWidth="1" style="101" min="1" max="1"/>
    <col width="11.33203125" customWidth="1" style="101" min="2" max="9"/>
    <col width="12.1640625" customWidth="1" style="101" min="10" max="10"/>
    <col width="11.33203125" customWidth="1" style="101" min="11" max="11"/>
    <col width="9.1640625" customWidth="1" style="101" min="12" max="34"/>
    <col width="9.1640625" customWidth="1" style="101" min="35" max="16384"/>
  </cols>
  <sheetData>
    <row r="1">
      <c r="A1" s="102" t="n"/>
      <c r="B1" s="102" t="n"/>
      <c r="J1" s="115" t="n"/>
    </row>
    <row r="2">
      <c r="C2" s="115" t="n"/>
      <c r="D2" s="115" t="n"/>
    </row>
    <row r="3">
      <c r="C3" s="115" t="n"/>
      <c r="D3" s="115" t="n"/>
    </row>
    <row r="4" ht="16" customHeight="1" s="92" thickBot="1">
      <c r="C4" s="115" t="n"/>
      <c r="D4" s="115" t="n"/>
    </row>
    <row r="5" ht="39" customHeight="1" s="92"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90">
        <f>VLOOKUP(Table91213[[#This Row],[Date]],'DB Details'!$A:$L,5)</f>
        <v/>
      </c>
      <c r="F6" s="90">
        <f>VLOOKUP(Table91213[[#This Row],[Date]],'DB Details'!$A:$L,6)</f>
        <v/>
      </c>
      <c r="G6" s="58" t="n"/>
      <c r="H6" s="90">
        <f>VLOOKUP(Table91213[[#This Row],[Date]],'DB Details'!$A:$L,8)</f>
        <v/>
      </c>
      <c r="I6" s="90">
        <f>VLOOKUP(Table91213[[#This Row],[Date]],'DB Details'!$A:$L,9)</f>
        <v/>
      </c>
      <c r="J6" s="90">
        <f>VLOOKUP(Table91213[[#This Row],[Date]],'DB Details'!$A:$L,10)</f>
        <v/>
      </c>
      <c r="K6" s="58" t="n"/>
      <c r="L6" s="90">
        <f>VLOOKUP(Table91213[[#This Row],[Date]],'DB Details'!$A:$L,12)</f>
        <v/>
      </c>
    </row>
    <row r="7">
      <c r="A7" s="39" t="n">
        <v>17564</v>
      </c>
      <c r="B7" s="57">
        <f>VLOOKUP(Table91213[[#This Row],[Date]],'DB Details'!$A:$L,2)</f>
        <v/>
      </c>
      <c r="C7" s="55" t="n"/>
      <c r="D7" s="55" t="n"/>
      <c r="E7" s="90">
        <f>VLOOKUP(Table91213[[#This Row],[Date]],'DB Details'!$A:$L,5)</f>
        <v/>
      </c>
      <c r="F7" s="90">
        <f>VLOOKUP(Table91213[[#This Row],[Date]],'DB Details'!$A:$L,6)</f>
        <v/>
      </c>
      <c r="G7" s="123" t="n"/>
      <c r="H7" s="90">
        <f>VLOOKUP(Table91213[[#This Row],[Date]],'DB Details'!$A:$L,8)</f>
        <v/>
      </c>
      <c r="I7" s="90">
        <f>VLOOKUP(Table91213[[#This Row],[Date]],'DB Details'!$A:$L,9)</f>
        <v/>
      </c>
      <c r="J7" s="90">
        <f>VLOOKUP(Table91213[[#This Row],[Date]],'DB Details'!$A:$L,10)</f>
        <v/>
      </c>
      <c r="K7" s="123" t="n"/>
      <c r="L7" s="90">
        <f>VLOOKUP(Table91213[[#This Row],[Date]],'DB Details'!$A:$L,12)</f>
        <v/>
      </c>
    </row>
    <row r="8">
      <c r="A8" s="39" t="n">
        <v>17593</v>
      </c>
      <c r="B8" s="57">
        <f>VLOOKUP(Table91213[[#This Row],[Date]],'DB Details'!$A:$L,2)</f>
        <v/>
      </c>
      <c r="C8" s="55" t="n"/>
      <c r="D8" s="55" t="n"/>
      <c r="E8" s="90">
        <f>VLOOKUP(Table91213[[#This Row],[Date]],'DB Details'!$A:$L,5)</f>
        <v/>
      </c>
      <c r="F8" s="90">
        <f>VLOOKUP(Table91213[[#This Row],[Date]],'DB Details'!$A:$L,6)</f>
        <v/>
      </c>
      <c r="G8" s="123" t="n"/>
      <c r="H8" s="90">
        <f>VLOOKUP(Table91213[[#This Row],[Date]],'DB Details'!$A:$L,8)</f>
        <v/>
      </c>
      <c r="I8" s="90">
        <f>VLOOKUP(Table91213[[#This Row],[Date]],'DB Details'!$A:$L,9)</f>
        <v/>
      </c>
      <c r="J8" s="90">
        <f>VLOOKUP(Table91213[[#This Row],[Date]],'DB Details'!$A:$L,10)</f>
        <v/>
      </c>
      <c r="K8" s="123" t="n"/>
      <c r="L8" s="90">
        <f>VLOOKUP(Table91213[[#This Row],[Date]],'DB Details'!$A:$L,12)</f>
        <v/>
      </c>
    </row>
    <row r="9">
      <c r="A9" s="39" t="n">
        <v>17624</v>
      </c>
      <c r="B9" s="57">
        <f>VLOOKUP(Table91213[[#This Row],[Date]],'DB Details'!$A:$L,2)</f>
        <v/>
      </c>
      <c r="C9" s="55" t="n"/>
      <c r="D9" s="55" t="n"/>
      <c r="E9" s="90">
        <f>VLOOKUP(Table91213[[#This Row],[Date]],'DB Details'!$A:$L,5)</f>
        <v/>
      </c>
      <c r="F9" s="90">
        <f>VLOOKUP(Table91213[[#This Row],[Date]],'DB Details'!$A:$L,6)</f>
        <v/>
      </c>
      <c r="G9" s="123" t="n"/>
      <c r="H9" s="90">
        <f>VLOOKUP(Table91213[[#This Row],[Date]],'DB Details'!$A:$L,8)</f>
        <v/>
      </c>
      <c r="I9" s="90">
        <f>VLOOKUP(Table91213[[#This Row],[Date]],'DB Details'!$A:$L,9)</f>
        <v/>
      </c>
      <c r="J9" s="90">
        <f>VLOOKUP(Table91213[[#This Row],[Date]],'DB Details'!$A:$L,10)</f>
        <v/>
      </c>
      <c r="K9" s="123" t="n"/>
      <c r="L9" s="90">
        <f>VLOOKUP(Table91213[[#This Row],[Date]],'DB Details'!$A:$L,12)</f>
        <v/>
      </c>
    </row>
    <row r="10">
      <c r="A10" s="39" t="n">
        <v>17654</v>
      </c>
      <c r="B10" s="57">
        <f>VLOOKUP(Table91213[[#This Row],[Date]],'DB Details'!$A:$L,2)</f>
        <v/>
      </c>
      <c r="C10" s="55" t="n"/>
      <c r="D10" s="55" t="n"/>
      <c r="E10" s="90">
        <f>VLOOKUP(Table91213[[#This Row],[Date]],'DB Details'!$A:$L,5)</f>
        <v/>
      </c>
      <c r="F10" s="90">
        <f>VLOOKUP(Table91213[[#This Row],[Date]],'DB Details'!$A:$L,6)</f>
        <v/>
      </c>
      <c r="G10" s="123" t="n"/>
      <c r="H10" s="90">
        <f>VLOOKUP(Table91213[[#This Row],[Date]],'DB Details'!$A:$L,8)</f>
        <v/>
      </c>
      <c r="I10" s="90">
        <f>VLOOKUP(Table91213[[#This Row],[Date]],'DB Details'!$A:$L,9)</f>
        <v/>
      </c>
      <c r="J10" s="90">
        <f>VLOOKUP(Table91213[[#This Row],[Date]],'DB Details'!$A:$L,10)</f>
        <v/>
      </c>
      <c r="K10" s="123" t="n"/>
      <c r="L10" s="90">
        <f>VLOOKUP(Table91213[[#This Row],[Date]],'DB Details'!$A:$L,12)</f>
        <v/>
      </c>
    </row>
    <row r="11">
      <c r="A11" s="39" t="n">
        <v>17685</v>
      </c>
      <c r="B11" s="57">
        <f>VLOOKUP(Table91213[[#This Row],[Date]],'DB Details'!$A:$L,2)</f>
        <v/>
      </c>
      <c r="C11" s="55" t="n"/>
      <c r="D11" s="55" t="n"/>
      <c r="E11" s="90">
        <f>VLOOKUP(Table91213[[#This Row],[Date]],'DB Details'!$A:$L,5)</f>
        <v/>
      </c>
      <c r="F11" s="90">
        <f>VLOOKUP(Table91213[[#This Row],[Date]],'DB Details'!$A:$L,6)</f>
        <v/>
      </c>
      <c r="G11" s="123" t="n"/>
      <c r="H11" s="90">
        <f>VLOOKUP(Table91213[[#This Row],[Date]],'DB Details'!$A:$L,8)</f>
        <v/>
      </c>
      <c r="I11" s="90">
        <f>VLOOKUP(Table91213[[#This Row],[Date]],'DB Details'!$A:$L,9)</f>
        <v/>
      </c>
      <c r="J11" s="90">
        <f>VLOOKUP(Table91213[[#This Row],[Date]],'DB Details'!$A:$L,10)</f>
        <v/>
      </c>
      <c r="K11" s="123" t="n"/>
      <c r="L11" s="90">
        <f>VLOOKUP(Table91213[[#This Row],[Date]],'DB Details'!$A:$L,12)</f>
        <v/>
      </c>
    </row>
    <row r="12">
      <c r="A12" s="39" t="n">
        <v>17715</v>
      </c>
      <c r="B12" s="57">
        <f>VLOOKUP(Table91213[[#This Row],[Date]],'DB Details'!$A:$L,2)</f>
        <v/>
      </c>
      <c r="C12" s="55" t="n"/>
      <c r="D12" s="55" t="n"/>
      <c r="E12" s="90">
        <f>VLOOKUP(Table91213[[#This Row],[Date]],'DB Details'!$A:$L,5)</f>
        <v/>
      </c>
      <c r="F12" s="90">
        <f>VLOOKUP(Table91213[[#This Row],[Date]],'DB Details'!$A:$L,6)</f>
        <v/>
      </c>
      <c r="G12" s="123" t="n"/>
      <c r="H12" s="90">
        <f>VLOOKUP(Table91213[[#This Row],[Date]],'DB Details'!$A:$L,8)</f>
        <v/>
      </c>
      <c r="I12" s="90">
        <f>VLOOKUP(Table91213[[#This Row],[Date]],'DB Details'!$A:$L,9)</f>
        <v/>
      </c>
      <c r="J12" s="90">
        <f>VLOOKUP(Table91213[[#This Row],[Date]],'DB Details'!$A:$L,10)</f>
        <v/>
      </c>
      <c r="K12" s="123" t="n"/>
      <c r="L12" s="90">
        <f>VLOOKUP(Table91213[[#This Row],[Date]],'DB Details'!$A:$L,12)</f>
        <v/>
      </c>
    </row>
    <row r="13">
      <c r="A13" s="39" t="n">
        <v>17746</v>
      </c>
      <c r="B13" s="57">
        <f>VLOOKUP(Table91213[[#This Row],[Date]],'DB Details'!$A:$L,2)</f>
        <v/>
      </c>
      <c r="C13" s="55" t="n"/>
      <c r="D13" s="55" t="n"/>
      <c r="E13" s="90">
        <f>VLOOKUP(Table91213[[#This Row],[Date]],'DB Details'!$A:$L,5)</f>
        <v/>
      </c>
      <c r="F13" s="90">
        <f>VLOOKUP(Table91213[[#This Row],[Date]],'DB Details'!$A:$L,6)</f>
        <v/>
      </c>
      <c r="G13" s="123" t="n"/>
      <c r="H13" s="90">
        <f>VLOOKUP(Table91213[[#This Row],[Date]],'DB Details'!$A:$L,8)</f>
        <v/>
      </c>
      <c r="I13" s="90">
        <f>VLOOKUP(Table91213[[#This Row],[Date]],'DB Details'!$A:$L,9)</f>
        <v/>
      </c>
      <c r="J13" s="90">
        <f>VLOOKUP(Table91213[[#This Row],[Date]],'DB Details'!$A:$L,10)</f>
        <v/>
      </c>
      <c r="K13" s="123" t="n"/>
      <c r="L13" s="90">
        <f>VLOOKUP(Table91213[[#This Row],[Date]],'DB Details'!$A:$L,12)</f>
        <v/>
      </c>
    </row>
    <row r="14">
      <c r="A14" s="39" t="n">
        <v>17777</v>
      </c>
      <c r="B14" s="57">
        <f>VLOOKUP(Table91213[[#This Row],[Date]],'DB Details'!$A:$L,2)</f>
        <v/>
      </c>
      <c r="C14" s="55" t="n"/>
      <c r="D14" s="55" t="n"/>
      <c r="E14" s="90">
        <f>VLOOKUP(Table91213[[#This Row],[Date]],'DB Details'!$A:$L,5)</f>
        <v/>
      </c>
      <c r="F14" s="90">
        <f>VLOOKUP(Table91213[[#This Row],[Date]],'DB Details'!$A:$L,6)</f>
        <v/>
      </c>
      <c r="G14" s="123" t="n"/>
      <c r="H14" s="90">
        <f>VLOOKUP(Table91213[[#This Row],[Date]],'DB Details'!$A:$L,8)</f>
        <v/>
      </c>
      <c r="I14" s="90">
        <f>VLOOKUP(Table91213[[#This Row],[Date]],'DB Details'!$A:$L,9)</f>
        <v/>
      </c>
      <c r="J14" s="90">
        <f>VLOOKUP(Table91213[[#This Row],[Date]],'DB Details'!$A:$L,10)</f>
        <v/>
      </c>
      <c r="K14" s="123" t="n"/>
      <c r="L14" s="90">
        <f>VLOOKUP(Table91213[[#This Row],[Date]],'DB Details'!$A:$L,12)</f>
        <v/>
      </c>
    </row>
    <row r="15">
      <c r="A15" s="39" t="n">
        <v>17807</v>
      </c>
      <c r="B15" s="57">
        <f>VLOOKUP(Table91213[[#This Row],[Date]],'DB Details'!$A:$L,2)</f>
        <v/>
      </c>
      <c r="C15" s="55" t="n"/>
      <c r="D15" s="55" t="n"/>
      <c r="E15" s="90">
        <f>VLOOKUP(Table91213[[#This Row],[Date]],'DB Details'!$A:$L,5)</f>
        <v/>
      </c>
      <c r="F15" s="90">
        <f>VLOOKUP(Table91213[[#This Row],[Date]],'DB Details'!$A:$L,6)</f>
        <v/>
      </c>
      <c r="G15" s="123" t="n"/>
      <c r="H15" s="90">
        <f>VLOOKUP(Table91213[[#This Row],[Date]],'DB Details'!$A:$L,8)</f>
        <v/>
      </c>
      <c r="I15" s="90">
        <f>VLOOKUP(Table91213[[#This Row],[Date]],'DB Details'!$A:$L,9)</f>
        <v/>
      </c>
      <c r="J15" s="90">
        <f>VLOOKUP(Table91213[[#This Row],[Date]],'DB Details'!$A:$L,10)</f>
        <v/>
      </c>
      <c r="K15" s="123" t="n"/>
      <c r="L15" s="90">
        <f>VLOOKUP(Table91213[[#This Row],[Date]],'DB Details'!$A:$L,12)</f>
        <v/>
      </c>
    </row>
    <row r="16">
      <c r="A16" s="39" t="n">
        <v>17838</v>
      </c>
      <c r="B16" s="57">
        <f>VLOOKUP(Table91213[[#This Row],[Date]],'DB Details'!$A:$L,2)</f>
        <v/>
      </c>
      <c r="C16" s="55" t="n"/>
      <c r="D16" s="55" t="n"/>
      <c r="E16" s="90">
        <f>VLOOKUP(Table91213[[#This Row],[Date]],'DB Details'!$A:$L,5)</f>
        <v/>
      </c>
      <c r="F16" s="90">
        <f>VLOOKUP(Table91213[[#This Row],[Date]],'DB Details'!$A:$L,6)</f>
        <v/>
      </c>
      <c r="G16" s="123" t="n"/>
      <c r="H16" s="90">
        <f>VLOOKUP(Table91213[[#This Row],[Date]],'DB Details'!$A:$L,8)</f>
        <v/>
      </c>
      <c r="I16" s="90">
        <f>VLOOKUP(Table91213[[#This Row],[Date]],'DB Details'!$A:$L,9)</f>
        <v/>
      </c>
      <c r="J16" s="90">
        <f>VLOOKUP(Table91213[[#This Row],[Date]],'DB Details'!$A:$L,10)</f>
        <v/>
      </c>
      <c r="K16" s="123" t="n"/>
      <c r="L16" s="90">
        <f>VLOOKUP(Table91213[[#This Row],[Date]],'DB Details'!$A:$L,12)</f>
        <v/>
      </c>
    </row>
    <row r="17">
      <c r="A17" s="39" t="n">
        <v>17868</v>
      </c>
      <c r="B17" s="57">
        <f>VLOOKUP(Table91213[[#This Row],[Date]],'DB Details'!$A:$L,2)</f>
        <v/>
      </c>
      <c r="C17" s="55" t="n"/>
      <c r="D17" s="55" t="n"/>
      <c r="E17" s="90">
        <f>VLOOKUP(Table91213[[#This Row],[Date]],'DB Details'!$A:$L,5)</f>
        <v/>
      </c>
      <c r="F17" s="90">
        <f>VLOOKUP(Table91213[[#This Row],[Date]],'DB Details'!$A:$L,6)</f>
        <v/>
      </c>
      <c r="G17" s="123" t="n"/>
      <c r="H17" s="90">
        <f>VLOOKUP(Table91213[[#This Row],[Date]],'DB Details'!$A:$L,8)</f>
        <v/>
      </c>
      <c r="I17" s="90">
        <f>VLOOKUP(Table91213[[#This Row],[Date]],'DB Details'!$A:$L,9)</f>
        <v/>
      </c>
      <c r="J17" s="90">
        <f>VLOOKUP(Table91213[[#This Row],[Date]],'DB Details'!$A:$L,10)</f>
        <v/>
      </c>
      <c r="K17" s="123" t="n"/>
      <c r="L17" s="90">
        <f>VLOOKUP(Table91213[[#This Row],[Date]],'DB Details'!$A:$L,12)</f>
        <v/>
      </c>
    </row>
    <row r="18">
      <c r="A18" s="39" t="n">
        <v>17899</v>
      </c>
      <c r="B18" s="57">
        <f>VLOOKUP(Table91213[[#This Row],[Date]],'DB Details'!$A:$L,2)</f>
        <v/>
      </c>
      <c r="C18" s="55" t="n"/>
      <c r="D18" s="55" t="n"/>
      <c r="E18" s="90">
        <f>VLOOKUP(Table91213[[#This Row],[Date]],'DB Details'!$A:$L,5)</f>
        <v/>
      </c>
      <c r="F18" s="90">
        <f>VLOOKUP(Table91213[[#This Row],[Date]],'DB Details'!$A:$L,6)</f>
        <v/>
      </c>
      <c r="G18" s="123" t="n"/>
      <c r="H18" s="90">
        <f>VLOOKUP(Table91213[[#This Row],[Date]],'DB Details'!$A:$L,8)</f>
        <v/>
      </c>
      <c r="I18" s="90">
        <f>VLOOKUP(Table91213[[#This Row],[Date]],'DB Details'!$A:$L,9)</f>
        <v/>
      </c>
      <c r="J18" s="90">
        <f>VLOOKUP(Table91213[[#This Row],[Date]],'DB Details'!$A:$L,10)</f>
        <v/>
      </c>
      <c r="K18" s="123" t="n"/>
      <c r="L18" s="90">
        <f>VLOOKUP(Table91213[[#This Row],[Date]],'DB Details'!$A:$L,12)</f>
        <v/>
      </c>
    </row>
    <row r="19">
      <c r="A19" s="39" t="n">
        <v>17930</v>
      </c>
      <c r="B19" s="57">
        <f>VLOOKUP(Table91213[[#This Row],[Date]],'DB Details'!$A:$L,2)</f>
        <v/>
      </c>
      <c r="C19" s="55" t="n"/>
      <c r="D19" s="55" t="n"/>
      <c r="E19" s="90">
        <f>VLOOKUP(Table91213[[#This Row],[Date]],'DB Details'!$A:$L,5)</f>
        <v/>
      </c>
      <c r="F19" s="90">
        <f>VLOOKUP(Table91213[[#This Row],[Date]],'DB Details'!$A:$L,6)</f>
        <v/>
      </c>
      <c r="G19" s="123" t="n"/>
      <c r="H19" s="90">
        <f>VLOOKUP(Table91213[[#This Row],[Date]],'DB Details'!$A:$L,8)</f>
        <v/>
      </c>
      <c r="I19" s="90">
        <f>VLOOKUP(Table91213[[#This Row],[Date]],'DB Details'!$A:$L,9)</f>
        <v/>
      </c>
      <c r="J19" s="90">
        <f>VLOOKUP(Table91213[[#This Row],[Date]],'DB Details'!$A:$L,10)</f>
        <v/>
      </c>
      <c r="K19" s="123" t="n"/>
      <c r="L19" s="90">
        <f>VLOOKUP(Table91213[[#This Row],[Date]],'DB Details'!$A:$L,12)</f>
        <v/>
      </c>
    </row>
    <row r="20">
      <c r="A20" s="39" t="n">
        <v>17958</v>
      </c>
      <c r="B20" s="57">
        <f>VLOOKUP(Table91213[[#This Row],[Date]],'DB Details'!$A:$L,2)</f>
        <v/>
      </c>
      <c r="C20" s="55" t="n"/>
      <c r="D20" s="55" t="n"/>
      <c r="E20" s="90">
        <f>VLOOKUP(Table91213[[#This Row],[Date]],'DB Details'!$A:$L,5)</f>
        <v/>
      </c>
      <c r="F20" s="90">
        <f>VLOOKUP(Table91213[[#This Row],[Date]],'DB Details'!$A:$L,6)</f>
        <v/>
      </c>
      <c r="G20" s="123" t="n"/>
      <c r="H20" s="90">
        <f>VLOOKUP(Table91213[[#This Row],[Date]],'DB Details'!$A:$L,8)</f>
        <v/>
      </c>
      <c r="I20" s="90">
        <f>VLOOKUP(Table91213[[#This Row],[Date]],'DB Details'!$A:$L,9)</f>
        <v/>
      </c>
      <c r="J20" s="90">
        <f>VLOOKUP(Table91213[[#This Row],[Date]],'DB Details'!$A:$L,10)</f>
        <v/>
      </c>
      <c r="K20" s="123" t="n"/>
      <c r="L20" s="90">
        <f>VLOOKUP(Table91213[[#This Row],[Date]],'DB Details'!$A:$L,12)</f>
        <v/>
      </c>
    </row>
    <row r="21">
      <c r="A21" s="39" t="n">
        <v>17989</v>
      </c>
      <c r="B21" s="57">
        <f>VLOOKUP(Table91213[[#This Row],[Date]],'DB Details'!$A:$L,2)</f>
        <v/>
      </c>
      <c r="C21" s="55" t="n"/>
      <c r="D21" s="55" t="n"/>
      <c r="E21" s="90">
        <f>VLOOKUP(Table91213[[#This Row],[Date]],'DB Details'!$A:$L,5)</f>
        <v/>
      </c>
      <c r="F21" s="90">
        <f>VLOOKUP(Table91213[[#This Row],[Date]],'DB Details'!$A:$L,6)</f>
        <v/>
      </c>
      <c r="G21" s="123" t="n"/>
      <c r="H21" s="90">
        <f>VLOOKUP(Table91213[[#This Row],[Date]],'DB Details'!$A:$L,8)</f>
        <v/>
      </c>
      <c r="I21" s="90">
        <f>VLOOKUP(Table91213[[#This Row],[Date]],'DB Details'!$A:$L,9)</f>
        <v/>
      </c>
      <c r="J21" s="90">
        <f>VLOOKUP(Table91213[[#This Row],[Date]],'DB Details'!$A:$L,10)</f>
        <v/>
      </c>
      <c r="K21" s="123" t="n"/>
      <c r="L21" s="90">
        <f>VLOOKUP(Table91213[[#This Row],[Date]],'DB Details'!$A:$L,12)</f>
        <v/>
      </c>
    </row>
    <row r="22">
      <c r="A22" s="39" t="n">
        <v>18019</v>
      </c>
      <c r="B22" s="57">
        <f>VLOOKUP(Table91213[[#This Row],[Date]],'DB Details'!$A:$L,2)</f>
        <v/>
      </c>
      <c r="C22" s="55" t="n"/>
      <c r="D22" s="55" t="n"/>
      <c r="E22" s="90">
        <f>VLOOKUP(Table91213[[#This Row],[Date]],'DB Details'!$A:$L,5)</f>
        <v/>
      </c>
      <c r="F22" s="90">
        <f>VLOOKUP(Table91213[[#This Row],[Date]],'DB Details'!$A:$L,6)</f>
        <v/>
      </c>
      <c r="G22" s="123" t="n"/>
      <c r="H22" s="90">
        <f>VLOOKUP(Table91213[[#This Row],[Date]],'DB Details'!$A:$L,8)</f>
        <v/>
      </c>
      <c r="I22" s="90">
        <f>VLOOKUP(Table91213[[#This Row],[Date]],'DB Details'!$A:$L,9)</f>
        <v/>
      </c>
      <c r="J22" s="90">
        <f>VLOOKUP(Table91213[[#This Row],[Date]],'DB Details'!$A:$L,10)</f>
        <v/>
      </c>
      <c r="K22" s="123" t="n"/>
      <c r="L22" s="90">
        <f>VLOOKUP(Table91213[[#This Row],[Date]],'DB Details'!$A:$L,12)</f>
        <v/>
      </c>
    </row>
    <row r="23">
      <c r="A23" s="39" t="n">
        <v>18050</v>
      </c>
      <c r="B23" s="57">
        <f>VLOOKUP(Table91213[[#This Row],[Date]],'DB Details'!$A:$L,2)</f>
        <v/>
      </c>
      <c r="C23" s="55" t="n"/>
      <c r="D23" s="55" t="n"/>
      <c r="E23" s="90">
        <f>VLOOKUP(Table91213[[#This Row],[Date]],'DB Details'!$A:$L,5)</f>
        <v/>
      </c>
      <c r="F23" s="90">
        <f>VLOOKUP(Table91213[[#This Row],[Date]],'DB Details'!$A:$L,6)</f>
        <v/>
      </c>
      <c r="G23" s="123" t="n"/>
      <c r="H23" s="90">
        <f>VLOOKUP(Table91213[[#This Row],[Date]],'DB Details'!$A:$L,8)</f>
        <v/>
      </c>
      <c r="I23" s="90">
        <f>VLOOKUP(Table91213[[#This Row],[Date]],'DB Details'!$A:$L,9)</f>
        <v/>
      </c>
      <c r="J23" s="90">
        <f>VLOOKUP(Table91213[[#This Row],[Date]],'DB Details'!$A:$L,10)</f>
        <v/>
      </c>
      <c r="K23" s="123" t="n"/>
      <c r="L23" s="90">
        <f>VLOOKUP(Table91213[[#This Row],[Date]],'DB Details'!$A:$L,12)</f>
        <v/>
      </c>
    </row>
    <row r="24">
      <c r="A24" s="39" t="n">
        <v>18080</v>
      </c>
      <c r="B24" s="57">
        <f>VLOOKUP(Table91213[[#This Row],[Date]],'DB Details'!$A:$L,2)</f>
        <v/>
      </c>
      <c r="C24" s="55" t="n"/>
      <c r="D24" s="55" t="n"/>
      <c r="E24" s="90">
        <f>VLOOKUP(Table91213[[#This Row],[Date]],'DB Details'!$A:$L,5)</f>
        <v/>
      </c>
      <c r="F24" s="90">
        <f>VLOOKUP(Table91213[[#This Row],[Date]],'DB Details'!$A:$L,6)</f>
        <v/>
      </c>
      <c r="G24" s="123" t="n"/>
      <c r="H24" s="90">
        <f>VLOOKUP(Table91213[[#This Row],[Date]],'DB Details'!$A:$L,8)</f>
        <v/>
      </c>
      <c r="I24" s="90">
        <f>VLOOKUP(Table91213[[#This Row],[Date]],'DB Details'!$A:$L,9)</f>
        <v/>
      </c>
      <c r="J24" s="90">
        <f>VLOOKUP(Table91213[[#This Row],[Date]],'DB Details'!$A:$L,10)</f>
        <v/>
      </c>
      <c r="K24" s="123" t="n"/>
      <c r="L24" s="90">
        <f>VLOOKUP(Table91213[[#This Row],[Date]],'DB Details'!$A:$L,12)</f>
        <v/>
      </c>
    </row>
    <row r="25">
      <c r="A25" s="39" t="n">
        <v>18111</v>
      </c>
      <c r="B25" s="57">
        <f>VLOOKUP(Table91213[[#This Row],[Date]],'DB Details'!$A:$L,2)</f>
        <v/>
      </c>
      <c r="C25" s="55" t="n"/>
      <c r="D25" s="55" t="n"/>
      <c r="E25" s="90">
        <f>VLOOKUP(Table91213[[#This Row],[Date]],'DB Details'!$A:$L,5)</f>
        <v/>
      </c>
      <c r="F25" s="90">
        <f>VLOOKUP(Table91213[[#This Row],[Date]],'DB Details'!$A:$L,6)</f>
        <v/>
      </c>
      <c r="G25" s="123" t="n"/>
      <c r="H25" s="90">
        <f>VLOOKUP(Table91213[[#This Row],[Date]],'DB Details'!$A:$L,8)</f>
        <v/>
      </c>
      <c r="I25" s="90">
        <f>VLOOKUP(Table91213[[#This Row],[Date]],'DB Details'!$A:$L,9)</f>
        <v/>
      </c>
      <c r="J25" s="90">
        <f>VLOOKUP(Table91213[[#This Row],[Date]],'DB Details'!$A:$L,10)</f>
        <v/>
      </c>
      <c r="K25" s="123" t="n"/>
      <c r="L25" s="90">
        <f>VLOOKUP(Table91213[[#This Row],[Date]],'DB Details'!$A:$L,12)</f>
        <v/>
      </c>
    </row>
    <row r="26">
      <c r="A26" s="39" t="n">
        <v>18142</v>
      </c>
      <c r="B26" s="57">
        <f>VLOOKUP(Table91213[[#This Row],[Date]],'DB Details'!$A:$L,2)</f>
        <v/>
      </c>
      <c r="C26" s="55" t="n"/>
      <c r="D26" s="55" t="n"/>
      <c r="E26" s="90">
        <f>VLOOKUP(Table91213[[#This Row],[Date]],'DB Details'!$A:$L,5)</f>
        <v/>
      </c>
      <c r="F26" s="90">
        <f>VLOOKUP(Table91213[[#This Row],[Date]],'DB Details'!$A:$L,6)</f>
        <v/>
      </c>
      <c r="G26" s="123" t="n"/>
      <c r="H26" s="90">
        <f>VLOOKUP(Table91213[[#This Row],[Date]],'DB Details'!$A:$L,8)</f>
        <v/>
      </c>
      <c r="I26" s="90">
        <f>VLOOKUP(Table91213[[#This Row],[Date]],'DB Details'!$A:$L,9)</f>
        <v/>
      </c>
      <c r="J26" s="90">
        <f>VLOOKUP(Table91213[[#This Row],[Date]],'DB Details'!$A:$L,10)</f>
        <v/>
      </c>
      <c r="K26" s="123" t="n"/>
      <c r="L26" s="90">
        <f>VLOOKUP(Table91213[[#This Row],[Date]],'DB Details'!$A:$L,12)</f>
        <v/>
      </c>
    </row>
    <row r="27">
      <c r="A27" s="39" t="n">
        <v>18172</v>
      </c>
      <c r="B27" s="57">
        <f>VLOOKUP(Table91213[[#This Row],[Date]],'DB Details'!$A:$L,2)</f>
        <v/>
      </c>
      <c r="C27" s="55" t="n"/>
      <c r="D27" s="55" t="n"/>
      <c r="E27" s="90">
        <f>VLOOKUP(Table91213[[#This Row],[Date]],'DB Details'!$A:$L,5)</f>
        <v/>
      </c>
      <c r="F27" s="90">
        <f>VLOOKUP(Table91213[[#This Row],[Date]],'DB Details'!$A:$L,6)</f>
        <v/>
      </c>
      <c r="G27" s="123" t="n"/>
      <c r="H27" s="90">
        <f>VLOOKUP(Table91213[[#This Row],[Date]],'DB Details'!$A:$L,8)</f>
        <v/>
      </c>
      <c r="I27" s="90">
        <f>VLOOKUP(Table91213[[#This Row],[Date]],'DB Details'!$A:$L,9)</f>
        <v/>
      </c>
      <c r="J27" s="90">
        <f>VLOOKUP(Table91213[[#This Row],[Date]],'DB Details'!$A:$L,10)</f>
        <v/>
      </c>
      <c r="K27" s="123" t="n"/>
      <c r="L27" s="90">
        <f>VLOOKUP(Table91213[[#This Row],[Date]],'DB Details'!$A:$L,12)</f>
        <v/>
      </c>
    </row>
    <row r="28">
      <c r="A28" s="39" t="n">
        <v>18203</v>
      </c>
      <c r="B28" s="57">
        <f>VLOOKUP(Table91213[[#This Row],[Date]],'DB Details'!$A:$L,2)</f>
        <v/>
      </c>
      <c r="C28" s="55" t="n"/>
      <c r="D28" s="55" t="n"/>
      <c r="E28" s="90">
        <f>VLOOKUP(Table91213[[#This Row],[Date]],'DB Details'!$A:$L,5)</f>
        <v/>
      </c>
      <c r="F28" s="90">
        <f>VLOOKUP(Table91213[[#This Row],[Date]],'DB Details'!$A:$L,6)</f>
        <v/>
      </c>
      <c r="G28" s="123" t="n"/>
      <c r="H28" s="90">
        <f>VLOOKUP(Table91213[[#This Row],[Date]],'DB Details'!$A:$L,8)</f>
        <v/>
      </c>
      <c r="I28" s="90">
        <f>VLOOKUP(Table91213[[#This Row],[Date]],'DB Details'!$A:$L,9)</f>
        <v/>
      </c>
      <c r="J28" s="90">
        <f>VLOOKUP(Table91213[[#This Row],[Date]],'DB Details'!$A:$L,10)</f>
        <v/>
      </c>
      <c r="K28" s="123" t="n"/>
      <c r="L28" s="90">
        <f>VLOOKUP(Table91213[[#This Row],[Date]],'DB Details'!$A:$L,12)</f>
        <v/>
      </c>
    </row>
    <row r="29">
      <c r="A29" s="39" t="n">
        <v>18233</v>
      </c>
      <c r="B29" s="57">
        <f>VLOOKUP(Table91213[[#This Row],[Date]],'DB Details'!$A:$L,2)</f>
        <v/>
      </c>
      <c r="C29" s="55" t="n"/>
      <c r="D29" s="55" t="n"/>
      <c r="E29" s="90">
        <f>VLOOKUP(Table91213[[#This Row],[Date]],'DB Details'!$A:$L,5)</f>
        <v/>
      </c>
      <c r="F29" s="90">
        <f>VLOOKUP(Table91213[[#This Row],[Date]],'DB Details'!$A:$L,6)</f>
        <v/>
      </c>
      <c r="G29" s="123" t="n"/>
      <c r="H29" s="90">
        <f>VLOOKUP(Table91213[[#This Row],[Date]],'DB Details'!$A:$L,8)</f>
        <v/>
      </c>
      <c r="I29" s="90">
        <f>VLOOKUP(Table91213[[#This Row],[Date]],'DB Details'!$A:$L,9)</f>
        <v/>
      </c>
      <c r="J29" s="90">
        <f>VLOOKUP(Table91213[[#This Row],[Date]],'DB Details'!$A:$L,10)</f>
        <v/>
      </c>
      <c r="K29" s="123" t="n"/>
      <c r="L29" s="90">
        <f>VLOOKUP(Table91213[[#This Row],[Date]],'DB Details'!$A:$L,12)</f>
        <v/>
      </c>
    </row>
    <row r="30">
      <c r="A30" s="39" t="n">
        <v>18264</v>
      </c>
      <c r="B30" s="57">
        <f>VLOOKUP(Table91213[[#This Row],[Date]],'DB Details'!$A:$L,2)</f>
        <v/>
      </c>
      <c r="C30" s="55" t="n"/>
      <c r="D30" s="55" t="n"/>
      <c r="E30" s="90">
        <f>VLOOKUP(Table91213[[#This Row],[Date]],'DB Details'!$A:$L,5)</f>
        <v/>
      </c>
      <c r="F30" s="90">
        <f>VLOOKUP(Table91213[[#This Row],[Date]],'DB Details'!$A:$L,6)</f>
        <v/>
      </c>
      <c r="G30" s="123" t="n"/>
      <c r="H30" s="90">
        <f>VLOOKUP(Table91213[[#This Row],[Date]],'DB Details'!$A:$L,8)</f>
        <v/>
      </c>
      <c r="I30" s="90">
        <f>VLOOKUP(Table91213[[#This Row],[Date]],'DB Details'!$A:$L,9)</f>
        <v/>
      </c>
      <c r="J30" s="90">
        <f>VLOOKUP(Table91213[[#This Row],[Date]],'DB Details'!$A:$L,10)</f>
        <v/>
      </c>
      <c r="K30" s="123" t="n"/>
      <c r="L30" s="90">
        <f>VLOOKUP(Table91213[[#This Row],[Date]],'DB Details'!$A:$L,12)</f>
        <v/>
      </c>
    </row>
    <row r="31">
      <c r="A31" s="39" t="n">
        <v>18295</v>
      </c>
      <c r="B31" s="57">
        <f>VLOOKUP(Table91213[[#This Row],[Date]],'DB Details'!$A:$L,2)</f>
        <v/>
      </c>
      <c r="C31" s="55" t="n"/>
      <c r="D31" s="55" t="n"/>
      <c r="E31" s="90">
        <f>VLOOKUP(Table91213[[#This Row],[Date]],'DB Details'!$A:$L,5)</f>
        <v/>
      </c>
      <c r="F31" s="90">
        <f>VLOOKUP(Table91213[[#This Row],[Date]],'DB Details'!$A:$L,6)</f>
        <v/>
      </c>
      <c r="G31" s="123" t="n"/>
      <c r="H31" s="90">
        <f>VLOOKUP(Table91213[[#This Row],[Date]],'DB Details'!$A:$L,8)</f>
        <v/>
      </c>
      <c r="I31" s="90">
        <f>VLOOKUP(Table91213[[#This Row],[Date]],'DB Details'!$A:$L,9)</f>
        <v/>
      </c>
      <c r="J31" s="90">
        <f>VLOOKUP(Table91213[[#This Row],[Date]],'DB Details'!$A:$L,10)</f>
        <v/>
      </c>
      <c r="K31" s="123" t="n"/>
      <c r="L31" s="90">
        <f>VLOOKUP(Table91213[[#This Row],[Date]],'DB Details'!$A:$L,12)</f>
        <v/>
      </c>
    </row>
    <row r="32">
      <c r="A32" s="39" t="n">
        <v>18323</v>
      </c>
      <c r="B32" s="57">
        <f>VLOOKUP(Table91213[[#This Row],[Date]],'DB Details'!$A:$L,2)</f>
        <v/>
      </c>
      <c r="C32" s="55" t="n"/>
      <c r="D32" s="55" t="n"/>
      <c r="E32" s="90">
        <f>VLOOKUP(Table91213[[#This Row],[Date]],'DB Details'!$A:$L,5)</f>
        <v/>
      </c>
      <c r="F32" s="90">
        <f>VLOOKUP(Table91213[[#This Row],[Date]],'DB Details'!$A:$L,6)</f>
        <v/>
      </c>
      <c r="G32" s="123" t="n"/>
      <c r="H32" s="90">
        <f>VLOOKUP(Table91213[[#This Row],[Date]],'DB Details'!$A:$L,8)</f>
        <v/>
      </c>
      <c r="I32" s="90">
        <f>VLOOKUP(Table91213[[#This Row],[Date]],'DB Details'!$A:$L,9)</f>
        <v/>
      </c>
      <c r="J32" s="90">
        <f>VLOOKUP(Table91213[[#This Row],[Date]],'DB Details'!$A:$L,10)</f>
        <v/>
      </c>
      <c r="K32" s="123" t="n"/>
      <c r="L32" s="90">
        <f>VLOOKUP(Table91213[[#This Row],[Date]],'DB Details'!$A:$L,12)</f>
        <v/>
      </c>
    </row>
    <row r="33">
      <c r="A33" s="39" t="n">
        <v>18354</v>
      </c>
      <c r="B33" s="57">
        <f>VLOOKUP(Table91213[[#This Row],[Date]],'DB Details'!$A:$L,2)</f>
        <v/>
      </c>
      <c r="C33" s="55" t="n"/>
      <c r="D33" s="55" t="n"/>
      <c r="E33" s="90">
        <f>VLOOKUP(Table91213[[#This Row],[Date]],'DB Details'!$A:$L,5)</f>
        <v/>
      </c>
      <c r="F33" s="90">
        <f>VLOOKUP(Table91213[[#This Row],[Date]],'DB Details'!$A:$L,6)</f>
        <v/>
      </c>
      <c r="G33" s="123" t="n"/>
      <c r="H33" s="90">
        <f>VLOOKUP(Table91213[[#This Row],[Date]],'DB Details'!$A:$L,8)</f>
        <v/>
      </c>
      <c r="I33" s="90">
        <f>VLOOKUP(Table91213[[#This Row],[Date]],'DB Details'!$A:$L,9)</f>
        <v/>
      </c>
      <c r="J33" s="90">
        <f>VLOOKUP(Table91213[[#This Row],[Date]],'DB Details'!$A:$L,10)</f>
        <v/>
      </c>
      <c r="K33" s="123" t="n"/>
      <c r="L33" s="90">
        <f>VLOOKUP(Table91213[[#This Row],[Date]],'DB Details'!$A:$L,12)</f>
        <v/>
      </c>
    </row>
    <row r="34">
      <c r="A34" s="39" t="n">
        <v>18384</v>
      </c>
      <c r="B34" s="57">
        <f>VLOOKUP(Table91213[[#This Row],[Date]],'DB Details'!$A:$L,2)</f>
        <v/>
      </c>
      <c r="C34" s="55" t="n"/>
      <c r="D34" s="55" t="n"/>
      <c r="E34" s="90">
        <f>VLOOKUP(Table91213[[#This Row],[Date]],'DB Details'!$A:$L,5)</f>
        <v/>
      </c>
      <c r="F34" s="90">
        <f>VLOOKUP(Table91213[[#This Row],[Date]],'DB Details'!$A:$L,6)</f>
        <v/>
      </c>
      <c r="G34" s="123" t="n"/>
      <c r="H34" s="90">
        <f>VLOOKUP(Table91213[[#This Row],[Date]],'DB Details'!$A:$L,8)</f>
        <v/>
      </c>
      <c r="I34" s="90">
        <f>VLOOKUP(Table91213[[#This Row],[Date]],'DB Details'!$A:$L,9)</f>
        <v/>
      </c>
      <c r="J34" s="90">
        <f>VLOOKUP(Table91213[[#This Row],[Date]],'DB Details'!$A:$L,10)</f>
        <v/>
      </c>
      <c r="K34" s="123" t="n"/>
      <c r="L34" s="90">
        <f>VLOOKUP(Table91213[[#This Row],[Date]],'DB Details'!$A:$L,12)</f>
        <v/>
      </c>
    </row>
    <row r="35">
      <c r="A35" s="39" t="n">
        <v>18415</v>
      </c>
      <c r="B35" s="57">
        <f>VLOOKUP(Table91213[[#This Row],[Date]],'DB Details'!$A:$L,2)</f>
        <v/>
      </c>
      <c r="C35" s="55" t="n"/>
      <c r="D35" s="55" t="n"/>
      <c r="E35" s="90">
        <f>VLOOKUP(Table91213[[#This Row],[Date]],'DB Details'!$A:$L,5)</f>
        <v/>
      </c>
      <c r="F35" s="90">
        <f>VLOOKUP(Table91213[[#This Row],[Date]],'DB Details'!$A:$L,6)</f>
        <v/>
      </c>
      <c r="G35" s="123" t="n"/>
      <c r="H35" s="90">
        <f>VLOOKUP(Table91213[[#This Row],[Date]],'DB Details'!$A:$L,8)</f>
        <v/>
      </c>
      <c r="I35" s="90">
        <f>VLOOKUP(Table91213[[#This Row],[Date]],'DB Details'!$A:$L,9)</f>
        <v/>
      </c>
      <c r="J35" s="90">
        <f>VLOOKUP(Table91213[[#This Row],[Date]],'DB Details'!$A:$L,10)</f>
        <v/>
      </c>
      <c r="K35" s="123" t="n"/>
      <c r="L35" s="90">
        <f>VLOOKUP(Table91213[[#This Row],[Date]],'DB Details'!$A:$L,12)</f>
        <v/>
      </c>
    </row>
    <row r="36">
      <c r="A36" s="39" t="n">
        <v>18445</v>
      </c>
      <c r="B36" s="57">
        <f>VLOOKUP(Table91213[[#This Row],[Date]],'DB Details'!$A:$L,2)</f>
        <v/>
      </c>
      <c r="C36" s="55" t="n"/>
      <c r="D36" s="55" t="n"/>
      <c r="E36" s="90">
        <f>VLOOKUP(Table91213[[#This Row],[Date]],'DB Details'!$A:$L,5)</f>
        <v/>
      </c>
      <c r="F36" s="90">
        <f>VLOOKUP(Table91213[[#This Row],[Date]],'DB Details'!$A:$L,6)</f>
        <v/>
      </c>
      <c r="G36" s="123" t="n"/>
      <c r="H36" s="90">
        <f>VLOOKUP(Table91213[[#This Row],[Date]],'DB Details'!$A:$L,8)</f>
        <v/>
      </c>
      <c r="I36" s="90">
        <f>VLOOKUP(Table91213[[#This Row],[Date]],'DB Details'!$A:$L,9)</f>
        <v/>
      </c>
      <c r="J36" s="90">
        <f>VLOOKUP(Table91213[[#This Row],[Date]],'DB Details'!$A:$L,10)</f>
        <v/>
      </c>
      <c r="K36" s="123" t="n"/>
      <c r="L36" s="90">
        <f>VLOOKUP(Table91213[[#This Row],[Date]],'DB Details'!$A:$L,12)</f>
        <v/>
      </c>
    </row>
    <row r="37">
      <c r="A37" s="39" t="n">
        <v>18476</v>
      </c>
      <c r="B37" s="57">
        <f>VLOOKUP(Table91213[[#This Row],[Date]],'DB Details'!$A:$L,2)</f>
        <v/>
      </c>
      <c r="C37" s="55" t="n"/>
      <c r="D37" s="55" t="n"/>
      <c r="E37" s="90">
        <f>VLOOKUP(Table91213[[#This Row],[Date]],'DB Details'!$A:$L,5)</f>
        <v/>
      </c>
      <c r="F37" s="90">
        <f>VLOOKUP(Table91213[[#This Row],[Date]],'DB Details'!$A:$L,6)</f>
        <v/>
      </c>
      <c r="G37" s="123" t="n"/>
      <c r="H37" s="90">
        <f>VLOOKUP(Table91213[[#This Row],[Date]],'DB Details'!$A:$L,8)</f>
        <v/>
      </c>
      <c r="I37" s="90">
        <f>VLOOKUP(Table91213[[#This Row],[Date]],'DB Details'!$A:$L,9)</f>
        <v/>
      </c>
      <c r="J37" s="90">
        <f>VLOOKUP(Table91213[[#This Row],[Date]],'DB Details'!$A:$L,10)</f>
        <v/>
      </c>
      <c r="K37" s="123" t="n"/>
      <c r="L37" s="90">
        <f>VLOOKUP(Table91213[[#This Row],[Date]],'DB Details'!$A:$L,12)</f>
        <v/>
      </c>
    </row>
    <row r="38">
      <c r="A38" s="39" t="n">
        <v>18507</v>
      </c>
      <c r="B38" s="57">
        <f>VLOOKUP(Table91213[[#This Row],[Date]],'DB Details'!$A:$L,2)</f>
        <v/>
      </c>
      <c r="C38" s="55" t="n"/>
      <c r="D38" s="55" t="n"/>
      <c r="E38" s="90">
        <f>VLOOKUP(Table91213[[#This Row],[Date]],'DB Details'!$A:$L,5)</f>
        <v/>
      </c>
      <c r="F38" s="90">
        <f>VLOOKUP(Table91213[[#This Row],[Date]],'DB Details'!$A:$L,6)</f>
        <v/>
      </c>
      <c r="G38" s="123" t="n"/>
      <c r="H38" s="90">
        <f>VLOOKUP(Table91213[[#This Row],[Date]],'DB Details'!$A:$L,8)</f>
        <v/>
      </c>
      <c r="I38" s="90">
        <f>VLOOKUP(Table91213[[#This Row],[Date]],'DB Details'!$A:$L,9)</f>
        <v/>
      </c>
      <c r="J38" s="90">
        <f>VLOOKUP(Table91213[[#This Row],[Date]],'DB Details'!$A:$L,10)</f>
        <v/>
      </c>
      <c r="K38" s="123" t="n"/>
      <c r="L38" s="90">
        <f>VLOOKUP(Table91213[[#This Row],[Date]],'DB Details'!$A:$L,12)</f>
        <v/>
      </c>
    </row>
    <row r="39">
      <c r="A39" s="39" t="n">
        <v>18537</v>
      </c>
      <c r="B39" s="57">
        <f>VLOOKUP(Table91213[[#This Row],[Date]],'DB Details'!$A:$L,2)</f>
        <v/>
      </c>
      <c r="C39" s="55" t="n"/>
      <c r="D39" s="55" t="n"/>
      <c r="E39" s="90">
        <f>VLOOKUP(Table91213[[#This Row],[Date]],'DB Details'!$A:$L,5)</f>
        <v/>
      </c>
      <c r="F39" s="90">
        <f>VLOOKUP(Table91213[[#This Row],[Date]],'DB Details'!$A:$L,6)</f>
        <v/>
      </c>
      <c r="G39" s="123" t="n"/>
      <c r="H39" s="90">
        <f>VLOOKUP(Table91213[[#This Row],[Date]],'DB Details'!$A:$L,8)</f>
        <v/>
      </c>
      <c r="I39" s="90">
        <f>VLOOKUP(Table91213[[#This Row],[Date]],'DB Details'!$A:$L,9)</f>
        <v/>
      </c>
      <c r="J39" s="90">
        <f>VLOOKUP(Table91213[[#This Row],[Date]],'DB Details'!$A:$L,10)</f>
        <v/>
      </c>
      <c r="K39" s="123" t="n"/>
      <c r="L39" s="90">
        <f>VLOOKUP(Table91213[[#This Row],[Date]],'DB Details'!$A:$L,12)</f>
        <v/>
      </c>
    </row>
    <row r="40">
      <c r="A40" s="39" t="n">
        <v>18568</v>
      </c>
      <c r="B40" s="57">
        <f>VLOOKUP(Table91213[[#This Row],[Date]],'DB Details'!$A:$L,2)</f>
        <v/>
      </c>
      <c r="C40" s="55" t="n"/>
      <c r="D40" s="55" t="n"/>
      <c r="E40" s="90">
        <f>VLOOKUP(Table91213[[#This Row],[Date]],'DB Details'!$A:$L,5)</f>
        <v/>
      </c>
      <c r="F40" s="90">
        <f>VLOOKUP(Table91213[[#This Row],[Date]],'DB Details'!$A:$L,6)</f>
        <v/>
      </c>
      <c r="G40" s="123" t="n"/>
      <c r="H40" s="90">
        <f>VLOOKUP(Table91213[[#This Row],[Date]],'DB Details'!$A:$L,8)</f>
        <v/>
      </c>
      <c r="I40" s="90">
        <f>VLOOKUP(Table91213[[#This Row],[Date]],'DB Details'!$A:$L,9)</f>
        <v/>
      </c>
      <c r="J40" s="90">
        <f>VLOOKUP(Table91213[[#This Row],[Date]],'DB Details'!$A:$L,10)</f>
        <v/>
      </c>
      <c r="K40" s="123" t="n"/>
      <c r="L40" s="90">
        <f>VLOOKUP(Table91213[[#This Row],[Date]],'DB Details'!$A:$L,12)</f>
        <v/>
      </c>
    </row>
    <row r="41">
      <c r="A41" s="39" t="n">
        <v>18598</v>
      </c>
      <c r="B41" s="57">
        <f>VLOOKUP(Table91213[[#This Row],[Date]],'DB Details'!$A:$L,2)</f>
        <v/>
      </c>
      <c r="C41" s="55" t="n"/>
      <c r="D41" s="55" t="n"/>
      <c r="E41" s="90">
        <f>VLOOKUP(Table91213[[#This Row],[Date]],'DB Details'!$A:$L,5)</f>
        <v/>
      </c>
      <c r="F41" s="90">
        <f>VLOOKUP(Table91213[[#This Row],[Date]],'DB Details'!$A:$L,6)</f>
        <v/>
      </c>
      <c r="G41" s="123" t="n"/>
      <c r="H41" s="90">
        <f>VLOOKUP(Table91213[[#This Row],[Date]],'DB Details'!$A:$L,8)</f>
        <v/>
      </c>
      <c r="I41" s="90">
        <f>VLOOKUP(Table91213[[#This Row],[Date]],'DB Details'!$A:$L,9)</f>
        <v/>
      </c>
      <c r="J41" s="90">
        <f>VLOOKUP(Table91213[[#This Row],[Date]],'DB Details'!$A:$L,10)</f>
        <v/>
      </c>
      <c r="K41" s="123" t="n"/>
      <c r="L41" s="90">
        <f>VLOOKUP(Table91213[[#This Row],[Date]],'DB Details'!$A:$L,12)</f>
        <v/>
      </c>
    </row>
    <row r="42">
      <c r="A42" s="39" t="n">
        <v>18629</v>
      </c>
      <c r="B42" s="57">
        <f>VLOOKUP(Table91213[[#This Row],[Date]],'DB Details'!$A:$L,2)</f>
        <v/>
      </c>
      <c r="C42" s="55" t="n"/>
      <c r="D42" s="55" t="n"/>
      <c r="E42" s="90">
        <f>VLOOKUP(Table91213[[#This Row],[Date]],'DB Details'!$A:$L,5)</f>
        <v/>
      </c>
      <c r="F42" s="90">
        <f>VLOOKUP(Table91213[[#This Row],[Date]],'DB Details'!$A:$L,6)</f>
        <v/>
      </c>
      <c r="G42" s="123" t="n"/>
      <c r="H42" s="90">
        <f>VLOOKUP(Table91213[[#This Row],[Date]],'DB Details'!$A:$L,8)</f>
        <v/>
      </c>
      <c r="I42" s="90">
        <f>VLOOKUP(Table91213[[#This Row],[Date]],'DB Details'!$A:$L,9)</f>
        <v/>
      </c>
      <c r="J42" s="90">
        <f>VLOOKUP(Table91213[[#This Row],[Date]],'DB Details'!$A:$L,10)</f>
        <v/>
      </c>
      <c r="K42" s="123" t="n"/>
      <c r="L42" s="90">
        <f>VLOOKUP(Table91213[[#This Row],[Date]],'DB Details'!$A:$L,12)</f>
        <v/>
      </c>
    </row>
    <row r="43">
      <c r="A43" s="39" t="n">
        <v>18660</v>
      </c>
      <c r="B43" s="57">
        <f>VLOOKUP(Table91213[[#This Row],[Date]],'DB Details'!$A:$L,2)</f>
        <v/>
      </c>
      <c r="C43" s="55" t="n"/>
      <c r="D43" s="55" t="n"/>
      <c r="E43" s="90">
        <f>VLOOKUP(Table91213[[#This Row],[Date]],'DB Details'!$A:$L,5)</f>
        <v/>
      </c>
      <c r="F43" s="90">
        <f>VLOOKUP(Table91213[[#This Row],[Date]],'DB Details'!$A:$L,6)</f>
        <v/>
      </c>
      <c r="G43" s="123" t="n"/>
      <c r="H43" s="90">
        <f>VLOOKUP(Table91213[[#This Row],[Date]],'DB Details'!$A:$L,8)</f>
        <v/>
      </c>
      <c r="I43" s="90">
        <f>VLOOKUP(Table91213[[#This Row],[Date]],'DB Details'!$A:$L,9)</f>
        <v/>
      </c>
      <c r="J43" s="90">
        <f>VLOOKUP(Table91213[[#This Row],[Date]],'DB Details'!$A:$L,10)</f>
        <v/>
      </c>
      <c r="K43" s="123" t="n"/>
      <c r="L43" s="90">
        <f>VLOOKUP(Table91213[[#This Row],[Date]],'DB Details'!$A:$L,12)</f>
        <v/>
      </c>
    </row>
    <row r="44">
      <c r="A44" s="39" t="n">
        <v>18688</v>
      </c>
      <c r="B44" s="57">
        <f>VLOOKUP(Table91213[[#This Row],[Date]],'DB Details'!$A:$L,2)</f>
        <v/>
      </c>
      <c r="C44" s="55" t="n"/>
      <c r="D44" s="55" t="n"/>
      <c r="E44" s="90">
        <f>VLOOKUP(Table91213[[#This Row],[Date]],'DB Details'!$A:$L,5)</f>
        <v/>
      </c>
      <c r="F44" s="90">
        <f>VLOOKUP(Table91213[[#This Row],[Date]],'DB Details'!$A:$L,6)</f>
        <v/>
      </c>
      <c r="G44" s="123" t="n"/>
      <c r="H44" s="90">
        <f>VLOOKUP(Table91213[[#This Row],[Date]],'DB Details'!$A:$L,8)</f>
        <v/>
      </c>
      <c r="I44" s="90">
        <f>VLOOKUP(Table91213[[#This Row],[Date]],'DB Details'!$A:$L,9)</f>
        <v/>
      </c>
      <c r="J44" s="90">
        <f>VLOOKUP(Table91213[[#This Row],[Date]],'DB Details'!$A:$L,10)</f>
        <v/>
      </c>
      <c r="K44" s="123" t="n"/>
      <c r="L44" s="90">
        <f>VLOOKUP(Table91213[[#This Row],[Date]],'DB Details'!$A:$L,12)</f>
        <v/>
      </c>
    </row>
    <row r="45">
      <c r="A45" s="39" t="n">
        <v>18719</v>
      </c>
      <c r="B45" s="57">
        <f>VLOOKUP(Table91213[[#This Row],[Date]],'DB Details'!$A:$L,2)</f>
        <v/>
      </c>
      <c r="C45" s="55" t="n"/>
      <c r="D45" s="55" t="n"/>
      <c r="E45" s="90">
        <f>VLOOKUP(Table91213[[#This Row],[Date]],'DB Details'!$A:$L,5)</f>
        <v/>
      </c>
      <c r="F45" s="90">
        <f>VLOOKUP(Table91213[[#This Row],[Date]],'DB Details'!$A:$L,6)</f>
        <v/>
      </c>
      <c r="G45" s="123" t="n"/>
      <c r="H45" s="90">
        <f>VLOOKUP(Table91213[[#This Row],[Date]],'DB Details'!$A:$L,8)</f>
        <v/>
      </c>
      <c r="I45" s="90">
        <f>VLOOKUP(Table91213[[#This Row],[Date]],'DB Details'!$A:$L,9)</f>
        <v/>
      </c>
      <c r="J45" s="90">
        <f>VLOOKUP(Table91213[[#This Row],[Date]],'DB Details'!$A:$L,10)</f>
        <v/>
      </c>
      <c r="K45" s="123" t="n"/>
      <c r="L45" s="90">
        <f>VLOOKUP(Table91213[[#This Row],[Date]],'DB Details'!$A:$L,12)</f>
        <v/>
      </c>
    </row>
    <row r="46">
      <c r="A46" s="39" t="n">
        <v>18749</v>
      </c>
      <c r="B46" s="57">
        <f>VLOOKUP(Table91213[[#This Row],[Date]],'DB Details'!$A:$L,2)</f>
        <v/>
      </c>
      <c r="C46" s="55" t="n"/>
      <c r="D46" s="55" t="n"/>
      <c r="E46" s="90">
        <f>VLOOKUP(Table91213[[#This Row],[Date]],'DB Details'!$A:$L,5)</f>
        <v/>
      </c>
      <c r="F46" s="90">
        <f>VLOOKUP(Table91213[[#This Row],[Date]],'DB Details'!$A:$L,6)</f>
        <v/>
      </c>
      <c r="G46" s="123" t="n"/>
      <c r="H46" s="90">
        <f>VLOOKUP(Table91213[[#This Row],[Date]],'DB Details'!$A:$L,8)</f>
        <v/>
      </c>
      <c r="I46" s="90">
        <f>VLOOKUP(Table91213[[#This Row],[Date]],'DB Details'!$A:$L,9)</f>
        <v/>
      </c>
      <c r="J46" s="90">
        <f>VLOOKUP(Table91213[[#This Row],[Date]],'DB Details'!$A:$L,10)</f>
        <v/>
      </c>
      <c r="K46" s="123" t="n"/>
      <c r="L46" s="90">
        <f>VLOOKUP(Table91213[[#This Row],[Date]],'DB Details'!$A:$L,12)</f>
        <v/>
      </c>
    </row>
    <row r="47">
      <c r="A47" s="39" t="n">
        <v>18780</v>
      </c>
      <c r="B47" s="57">
        <f>VLOOKUP(Table91213[[#This Row],[Date]],'DB Details'!$A:$L,2)</f>
        <v/>
      </c>
      <c r="C47" s="55" t="n"/>
      <c r="D47" s="55" t="n"/>
      <c r="E47" s="90">
        <f>VLOOKUP(Table91213[[#This Row],[Date]],'DB Details'!$A:$L,5)</f>
        <v/>
      </c>
      <c r="F47" s="90">
        <f>VLOOKUP(Table91213[[#This Row],[Date]],'DB Details'!$A:$L,6)</f>
        <v/>
      </c>
      <c r="G47" s="123" t="n"/>
      <c r="H47" s="90">
        <f>VLOOKUP(Table91213[[#This Row],[Date]],'DB Details'!$A:$L,8)</f>
        <v/>
      </c>
      <c r="I47" s="90">
        <f>VLOOKUP(Table91213[[#This Row],[Date]],'DB Details'!$A:$L,9)</f>
        <v/>
      </c>
      <c r="J47" s="90">
        <f>VLOOKUP(Table91213[[#This Row],[Date]],'DB Details'!$A:$L,10)</f>
        <v/>
      </c>
      <c r="K47" s="123" t="n"/>
      <c r="L47" s="90">
        <f>VLOOKUP(Table91213[[#This Row],[Date]],'DB Details'!$A:$L,12)</f>
        <v/>
      </c>
    </row>
    <row r="48">
      <c r="A48" s="39" t="n">
        <v>18810</v>
      </c>
      <c r="B48" s="57">
        <f>VLOOKUP(Table91213[[#This Row],[Date]],'DB Details'!$A:$L,2)</f>
        <v/>
      </c>
      <c r="C48" s="55" t="n"/>
      <c r="D48" s="55" t="n"/>
      <c r="E48" s="90">
        <f>VLOOKUP(Table91213[[#This Row],[Date]],'DB Details'!$A:$L,5)</f>
        <v/>
      </c>
      <c r="F48" s="90">
        <f>VLOOKUP(Table91213[[#This Row],[Date]],'DB Details'!$A:$L,6)</f>
        <v/>
      </c>
      <c r="G48" s="123" t="n"/>
      <c r="H48" s="90">
        <f>VLOOKUP(Table91213[[#This Row],[Date]],'DB Details'!$A:$L,8)</f>
        <v/>
      </c>
      <c r="I48" s="90">
        <f>VLOOKUP(Table91213[[#This Row],[Date]],'DB Details'!$A:$L,9)</f>
        <v/>
      </c>
      <c r="J48" s="90">
        <f>VLOOKUP(Table91213[[#This Row],[Date]],'DB Details'!$A:$L,10)</f>
        <v/>
      </c>
      <c r="K48" s="123" t="n"/>
      <c r="L48" s="90">
        <f>VLOOKUP(Table91213[[#This Row],[Date]],'DB Details'!$A:$L,12)</f>
        <v/>
      </c>
    </row>
    <row r="49">
      <c r="A49" s="39" t="n">
        <v>18841</v>
      </c>
      <c r="B49" s="57">
        <f>VLOOKUP(Table91213[[#This Row],[Date]],'DB Details'!$A:$L,2)</f>
        <v/>
      </c>
      <c r="C49" s="55" t="n"/>
      <c r="D49" s="55" t="n"/>
      <c r="E49" s="90">
        <f>VLOOKUP(Table91213[[#This Row],[Date]],'DB Details'!$A:$L,5)</f>
        <v/>
      </c>
      <c r="F49" s="90">
        <f>VLOOKUP(Table91213[[#This Row],[Date]],'DB Details'!$A:$L,6)</f>
        <v/>
      </c>
      <c r="G49" s="123" t="n"/>
      <c r="H49" s="90">
        <f>VLOOKUP(Table91213[[#This Row],[Date]],'DB Details'!$A:$L,8)</f>
        <v/>
      </c>
      <c r="I49" s="90">
        <f>VLOOKUP(Table91213[[#This Row],[Date]],'DB Details'!$A:$L,9)</f>
        <v/>
      </c>
      <c r="J49" s="90">
        <f>VLOOKUP(Table91213[[#This Row],[Date]],'DB Details'!$A:$L,10)</f>
        <v/>
      </c>
      <c r="K49" s="123" t="n"/>
      <c r="L49" s="90">
        <f>VLOOKUP(Table91213[[#This Row],[Date]],'DB Details'!$A:$L,12)</f>
        <v/>
      </c>
    </row>
    <row r="50">
      <c r="A50" s="39" t="n">
        <v>18872</v>
      </c>
      <c r="B50" s="57">
        <f>VLOOKUP(Table91213[[#This Row],[Date]],'DB Details'!$A:$L,2)</f>
        <v/>
      </c>
      <c r="C50" s="55" t="n"/>
      <c r="D50" s="55" t="n"/>
      <c r="E50" s="90">
        <f>VLOOKUP(Table91213[[#This Row],[Date]],'DB Details'!$A:$L,5)</f>
        <v/>
      </c>
      <c r="F50" s="90">
        <f>VLOOKUP(Table91213[[#This Row],[Date]],'DB Details'!$A:$L,6)</f>
        <v/>
      </c>
      <c r="G50" s="123" t="n"/>
      <c r="H50" s="90">
        <f>VLOOKUP(Table91213[[#This Row],[Date]],'DB Details'!$A:$L,8)</f>
        <v/>
      </c>
      <c r="I50" s="90">
        <f>VLOOKUP(Table91213[[#This Row],[Date]],'DB Details'!$A:$L,9)</f>
        <v/>
      </c>
      <c r="J50" s="90">
        <f>VLOOKUP(Table91213[[#This Row],[Date]],'DB Details'!$A:$L,10)</f>
        <v/>
      </c>
      <c r="K50" s="123" t="n"/>
      <c r="L50" s="90">
        <f>VLOOKUP(Table91213[[#This Row],[Date]],'DB Details'!$A:$L,12)</f>
        <v/>
      </c>
    </row>
    <row r="51">
      <c r="A51" s="39" t="n">
        <v>18902</v>
      </c>
      <c r="B51" s="57">
        <f>VLOOKUP(Table91213[[#This Row],[Date]],'DB Details'!$A:$L,2)</f>
        <v/>
      </c>
      <c r="C51" s="55" t="n"/>
      <c r="D51" s="55" t="n"/>
      <c r="E51" s="90">
        <f>VLOOKUP(Table91213[[#This Row],[Date]],'DB Details'!$A:$L,5)</f>
        <v/>
      </c>
      <c r="F51" s="90">
        <f>VLOOKUP(Table91213[[#This Row],[Date]],'DB Details'!$A:$L,6)</f>
        <v/>
      </c>
      <c r="G51" s="123" t="n"/>
      <c r="H51" s="90">
        <f>VLOOKUP(Table91213[[#This Row],[Date]],'DB Details'!$A:$L,8)</f>
        <v/>
      </c>
      <c r="I51" s="90">
        <f>VLOOKUP(Table91213[[#This Row],[Date]],'DB Details'!$A:$L,9)</f>
        <v/>
      </c>
      <c r="J51" s="90">
        <f>VLOOKUP(Table91213[[#This Row],[Date]],'DB Details'!$A:$L,10)</f>
        <v/>
      </c>
      <c r="K51" s="123" t="n"/>
      <c r="L51" s="90">
        <f>VLOOKUP(Table91213[[#This Row],[Date]],'DB Details'!$A:$L,12)</f>
        <v/>
      </c>
    </row>
    <row r="52">
      <c r="A52" s="39" t="n">
        <v>18933</v>
      </c>
      <c r="B52" s="57">
        <f>VLOOKUP(Table91213[[#This Row],[Date]],'DB Details'!$A:$L,2)</f>
        <v/>
      </c>
      <c r="C52" s="55" t="n"/>
      <c r="D52" s="55" t="n"/>
      <c r="E52" s="90">
        <f>VLOOKUP(Table91213[[#This Row],[Date]],'DB Details'!$A:$L,5)</f>
        <v/>
      </c>
      <c r="F52" s="90">
        <f>VLOOKUP(Table91213[[#This Row],[Date]],'DB Details'!$A:$L,6)</f>
        <v/>
      </c>
      <c r="G52" s="123" t="n"/>
      <c r="H52" s="90">
        <f>VLOOKUP(Table91213[[#This Row],[Date]],'DB Details'!$A:$L,8)</f>
        <v/>
      </c>
      <c r="I52" s="90">
        <f>VLOOKUP(Table91213[[#This Row],[Date]],'DB Details'!$A:$L,9)</f>
        <v/>
      </c>
      <c r="J52" s="90">
        <f>VLOOKUP(Table91213[[#This Row],[Date]],'DB Details'!$A:$L,10)</f>
        <v/>
      </c>
      <c r="K52" s="123" t="n"/>
      <c r="L52" s="90">
        <f>VLOOKUP(Table91213[[#This Row],[Date]],'DB Details'!$A:$L,12)</f>
        <v/>
      </c>
    </row>
    <row r="53">
      <c r="A53" s="39" t="n">
        <v>18963</v>
      </c>
      <c r="B53" s="57">
        <f>VLOOKUP(Table91213[[#This Row],[Date]],'DB Details'!$A:$L,2)</f>
        <v/>
      </c>
      <c r="C53" s="55" t="n"/>
      <c r="D53" s="55" t="n"/>
      <c r="E53" s="90">
        <f>VLOOKUP(Table91213[[#This Row],[Date]],'DB Details'!$A:$L,5)</f>
        <v/>
      </c>
      <c r="F53" s="90">
        <f>VLOOKUP(Table91213[[#This Row],[Date]],'DB Details'!$A:$L,6)</f>
        <v/>
      </c>
      <c r="G53" s="123" t="n"/>
      <c r="H53" s="90">
        <f>VLOOKUP(Table91213[[#This Row],[Date]],'DB Details'!$A:$L,8)</f>
        <v/>
      </c>
      <c r="I53" s="90">
        <f>VLOOKUP(Table91213[[#This Row],[Date]],'DB Details'!$A:$L,9)</f>
        <v/>
      </c>
      <c r="J53" s="90">
        <f>VLOOKUP(Table91213[[#This Row],[Date]],'DB Details'!$A:$L,10)</f>
        <v/>
      </c>
      <c r="K53" s="123" t="n"/>
      <c r="L53" s="90">
        <f>VLOOKUP(Table91213[[#This Row],[Date]],'DB Details'!$A:$L,12)</f>
        <v/>
      </c>
    </row>
    <row r="54">
      <c r="A54" s="39" t="n">
        <v>18994</v>
      </c>
      <c r="B54" s="57">
        <f>VLOOKUP(Table91213[[#This Row],[Date]],'DB Details'!$A:$L,2)</f>
        <v/>
      </c>
      <c r="C54" s="55" t="n"/>
      <c r="D54" s="55" t="n"/>
      <c r="E54" s="90">
        <f>VLOOKUP(Table91213[[#This Row],[Date]],'DB Details'!$A:$L,5)</f>
        <v/>
      </c>
      <c r="F54" s="90">
        <f>VLOOKUP(Table91213[[#This Row],[Date]],'DB Details'!$A:$L,6)</f>
        <v/>
      </c>
      <c r="G54" s="123" t="n"/>
      <c r="H54" s="90">
        <f>VLOOKUP(Table91213[[#This Row],[Date]],'DB Details'!$A:$L,8)</f>
        <v/>
      </c>
      <c r="I54" s="90">
        <f>VLOOKUP(Table91213[[#This Row],[Date]],'DB Details'!$A:$L,9)</f>
        <v/>
      </c>
      <c r="J54" s="90">
        <f>VLOOKUP(Table91213[[#This Row],[Date]],'DB Details'!$A:$L,10)</f>
        <v/>
      </c>
      <c r="K54" s="123" t="n"/>
      <c r="L54" s="90">
        <f>VLOOKUP(Table91213[[#This Row],[Date]],'DB Details'!$A:$L,12)</f>
        <v/>
      </c>
    </row>
    <row r="55">
      <c r="A55" s="39" t="n">
        <v>19025</v>
      </c>
      <c r="B55" s="57">
        <f>VLOOKUP(Table91213[[#This Row],[Date]],'DB Details'!$A:$L,2)</f>
        <v/>
      </c>
      <c r="C55" s="55" t="n"/>
      <c r="D55" s="55" t="n"/>
      <c r="E55" s="90">
        <f>VLOOKUP(Table91213[[#This Row],[Date]],'DB Details'!$A:$L,5)</f>
        <v/>
      </c>
      <c r="F55" s="90">
        <f>VLOOKUP(Table91213[[#This Row],[Date]],'DB Details'!$A:$L,6)</f>
        <v/>
      </c>
      <c r="G55" s="123" t="n"/>
      <c r="H55" s="90">
        <f>VLOOKUP(Table91213[[#This Row],[Date]],'DB Details'!$A:$L,8)</f>
        <v/>
      </c>
      <c r="I55" s="90">
        <f>VLOOKUP(Table91213[[#This Row],[Date]],'DB Details'!$A:$L,9)</f>
        <v/>
      </c>
      <c r="J55" s="90">
        <f>VLOOKUP(Table91213[[#This Row],[Date]],'DB Details'!$A:$L,10)</f>
        <v/>
      </c>
      <c r="K55" s="123" t="n"/>
      <c r="L55" s="90">
        <f>VLOOKUP(Table91213[[#This Row],[Date]],'DB Details'!$A:$L,12)</f>
        <v/>
      </c>
    </row>
    <row r="56">
      <c r="A56" s="39" t="n">
        <v>19054</v>
      </c>
      <c r="B56" s="57">
        <f>VLOOKUP(Table91213[[#This Row],[Date]],'DB Details'!$A:$L,2)</f>
        <v/>
      </c>
      <c r="C56" s="55" t="n"/>
      <c r="D56" s="55" t="n"/>
      <c r="E56" s="90">
        <f>VLOOKUP(Table91213[[#This Row],[Date]],'DB Details'!$A:$L,5)</f>
        <v/>
      </c>
      <c r="F56" s="90">
        <f>VLOOKUP(Table91213[[#This Row],[Date]],'DB Details'!$A:$L,6)</f>
        <v/>
      </c>
      <c r="G56" s="123" t="n"/>
      <c r="H56" s="90">
        <f>VLOOKUP(Table91213[[#This Row],[Date]],'DB Details'!$A:$L,8)</f>
        <v/>
      </c>
      <c r="I56" s="90">
        <f>VLOOKUP(Table91213[[#This Row],[Date]],'DB Details'!$A:$L,9)</f>
        <v/>
      </c>
      <c r="J56" s="90">
        <f>VLOOKUP(Table91213[[#This Row],[Date]],'DB Details'!$A:$L,10)</f>
        <v/>
      </c>
      <c r="K56" s="123" t="n"/>
      <c r="L56" s="90">
        <f>VLOOKUP(Table91213[[#This Row],[Date]],'DB Details'!$A:$L,12)</f>
        <v/>
      </c>
    </row>
    <row r="57">
      <c r="A57" s="39" t="n">
        <v>19085</v>
      </c>
      <c r="B57" s="57">
        <f>VLOOKUP(Table91213[[#This Row],[Date]],'DB Details'!$A:$L,2)</f>
        <v/>
      </c>
      <c r="C57" s="55" t="n"/>
      <c r="D57" s="55" t="n"/>
      <c r="E57" s="90">
        <f>VLOOKUP(Table91213[[#This Row],[Date]],'DB Details'!$A:$L,5)</f>
        <v/>
      </c>
      <c r="F57" s="90">
        <f>VLOOKUP(Table91213[[#This Row],[Date]],'DB Details'!$A:$L,6)</f>
        <v/>
      </c>
      <c r="G57" s="123" t="n"/>
      <c r="H57" s="90">
        <f>VLOOKUP(Table91213[[#This Row],[Date]],'DB Details'!$A:$L,8)</f>
        <v/>
      </c>
      <c r="I57" s="90">
        <f>VLOOKUP(Table91213[[#This Row],[Date]],'DB Details'!$A:$L,9)</f>
        <v/>
      </c>
      <c r="J57" s="90">
        <f>VLOOKUP(Table91213[[#This Row],[Date]],'DB Details'!$A:$L,10)</f>
        <v/>
      </c>
      <c r="K57" s="123" t="n"/>
      <c r="L57" s="90">
        <f>VLOOKUP(Table91213[[#This Row],[Date]],'DB Details'!$A:$L,12)</f>
        <v/>
      </c>
    </row>
    <row r="58">
      <c r="A58" s="39" t="n">
        <v>19115</v>
      </c>
      <c r="B58" s="57">
        <f>VLOOKUP(Table91213[[#This Row],[Date]],'DB Details'!$A:$L,2)</f>
        <v/>
      </c>
      <c r="C58" s="55" t="n"/>
      <c r="D58" s="55" t="n"/>
      <c r="E58" s="90">
        <f>VLOOKUP(Table91213[[#This Row],[Date]],'DB Details'!$A:$L,5)</f>
        <v/>
      </c>
      <c r="F58" s="90">
        <f>VLOOKUP(Table91213[[#This Row],[Date]],'DB Details'!$A:$L,6)</f>
        <v/>
      </c>
      <c r="G58" s="123" t="n"/>
      <c r="H58" s="90">
        <f>VLOOKUP(Table91213[[#This Row],[Date]],'DB Details'!$A:$L,8)</f>
        <v/>
      </c>
      <c r="I58" s="90">
        <f>VLOOKUP(Table91213[[#This Row],[Date]],'DB Details'!$A:$L,9)</f>
        <v/>
      </c>
      <c r="J58" s="90">
        <f>VLOOKUP(Table91213[[#This Row],[Date]],'DB Details'!$A:$L,10)</f>
        <v/>
      </c>
      <c r="K58" s="123" t="n"/>
      <c r="L58" s="90">
        <f>VLOOKUP(Table91213[[#This Row],[Date]],'DB Details'!$A:$L,12)</f>
        <v/>
      </c>
    </row>
    <row r="59">
      <c r="A59" s="39" t="n">
        <v>19146</v>
      </c>
      <c r="B59" s="57">
        <f>VLOOKUP(Table91213[[#This Row],[Date]],'DB Details'!$A:$L,2)</f>
        <v/>
      </c>
      <c r="C59" s="55" t="n"/>
      <c r="D59" s="55" t="n"/>
      <c r="E59" s="90">
        <f>VLOOKUP(Table91213[[#This Row],[Date]],'DB Details'!$A:$L,5)</f>
        <v/>
      </c>
      <c r="F59" s="90">
        <f>VLOOKUP(Table91213[[#This Row],[Date]],'DB Details'!$A:$L,6)</f>
        <v/>
      </c>
      <c r="G59" s="123" t="n"/>
      <c r="H59" s="90">
        <f>VLOOKUP(Table91213[[#This Row],[Date]],'DB Details'!$A:$L,8)</f>
        <v/>
      </c>
      <c r="I59" s="90">
        <f>VLOOKUP(Table91213[[#This Row],[Date]],'DB Details'!$A:$L,9)</f>
        <v/>
      </c>
      <c r="J59" s="90">
        <f>VLOOKUP(Table91213[[#This Row],[Date]],'DB Details'!$A:$L,10)</f>
        <v/>
      </c>
      <c r="K59" s="123" t="n"/>
      <c r="L59" s="90">
        <f>VLOOKUP(Table91213[[#This Row],[Date]],'DB Details'!$A:$L,12)</f>
        <v/>
      </c>
    </row>
    <row r="60">
      <c r="A60" s="39" t="n">
        <v>19176</v>
      </c>
      <c r="B60" s="57">
        <f>VLOOKUP(Table91213[[#This Row],[Date]],'DB Details'!$A:$L,2)</f>
        <v/>
      </c>
      <c r="C60" s="55" t="n"/>
      <c r="D60" s="55" t="n"/>
      <c r="E60" s="90">
        <f>VLOOKUP(Table91213[[#This Row],[Date]],'DB Details'!$A:$L,5)</f>
        <v/>
      </c>
      <c r="F60" s="90">
        <f>VLOOKUP(Table91213[[#This Row],[Date]],'DB Details'!$A:$L,6)</f>
        <v/>
      </c>
      <c r="G60" s="123" t="n"/>
      <c r="H60" s="90">
        <f>VLOOKUP(Table91213[[#This Row],[Date]],'DB Details'!$A:$L,8)</f>
        <v/>
      </c>
      <c r="I60" s="90">
        <f>VLOOKUP(Table91213[[#This Row],[Date]],'DB Details'!$A:$L,9)</f>
        <v/>
      </c>
      <c r="J60" s="90">
        <f>VLOOKUP(Table91213[[#This Row],[Date]],'DB Details'!$A:$L,10)</f>
        <v/>
      </c>
      <c r="K60" s="123" t="n"/>
      <c r="L60" s="90">
        <f>VLOOKUP(Table91213[[#This Row],[Date]],'DB Details'!$A:$L,12)</f>
        <v/>
      </c>
    </row>
    <row r="61">
      <c r="A61" s="39" t="n">
        <v>19207</v>
      </c>
      <c r="B61" s="57">
        <f>VLOOKUP(Table91213[[#This Row],[Date]],'DB Details'!$A:$L,2)</f>
        <v/>
      </c>
      <c r="C61" s="55" t="n"/>
      <c r="D61" s="55" t="n"/>
      <c r="E61" s="90">
        <f>VLOOKUP(Table91213[[#This Row],[Date]],'DB Details'!$A:$L,5)</f>
        <v/>
      </c>
      <c r="F61" s="90">
        <f>VLOOKUP(Table91213[[#This Row],[Date]],'DB Details'!$A:$L,6)</f>
        <v/>
      </c>
      <c r="G61" s="123" t="n"/>
      <c r="H61" s="90">
        <f>VLOOKUP(Table91213[[#This Row],[Date]],'DB Details'!$A:$L,8)</f>
        <v/>
      </c>
      <c r="I61" s="90">
        <f>VLOOKUP(Table91213[[#This Row],[Date]],'DB Details'!$A:$L,9)</f>
        <v/>
      </c>
      <c r="J61" s="90">
        <f>VLOOKUP(Table91213[[#This Row],[Date]],'DB Details'!$A:$L,10)</f>
        <v/>
      </c>
      <c r="K61" s="123" t="n"/>
      <c r="L61" s="90">
        <f>VLOOKUP(Table91213[[#This Row],[Date]],'DB Details'!$A:$L,12)</f>
        <v/>
      </c>
    </row>
    <row r="62">
      <c r="A62" s="39" t="n">
        <v>19238</v>
      </c>
      <c r="B62" s="57">
        <f>VLOOKUP(Table91213[[#This Row],[Date]],'DB Details'!$A:$L,2)</f>
        <v/>
      </c>
      <c r="C62" s="55" t="n"/>
      <c r="D62" s="55" t="n"/>
      <c r="E62" s="90">
        <f>VLOOKUP(Table91213[[#This Row],[Date]],'DB Details'!$A:$L,5)</f>
        <v/>
      </c>
      <c r="F62" s="90">
        <f>VLOOKUP(Table91213[[#This Row],[Date]],'DB Details'!$A:$L,6)</f>
        <v/>
      </c>
      <c r="G62" s="123" t="n"/>
      <c r="H62" s="90">
        <f>VLOOKUP(Table91213[[#This Row],[Date]],'DB Details'!$A:$L,8)</f>
        <v/>
      </c>
      <c r="I62" s="90">
        <f>VLOOKUP(Table91213[[#This Row],[Date]],'DB Details'!$A:$L,9)</f>
        <v/>
      </c>
      <c r="J62" s="90">
        <f>VLOOKUP(Table91213[[#This Row],[Date]],'DB Details'!$A:$L,10)</f>
        <v/>
      </c>
      <c r="K62" s="123" t="n"/>
      <c r="L62" s="90">
        <f>VLOOKUP(Table91213[[#This Row],[Date]],'DB Details'!$A:$L,12)</f>
        <v/>
      </c>
    </row>
    <row r="63">
      <c r="A63" s="39" t="n">
        <v>19268</v>
      </c>
      <c r="B63" s="57">
        <f>VLOOKUP(Table91213[[#This Row],[Date]],'DB Details'!$A:$L,2)</f>
        <v/>
      </c>
      <c r="C63" s="55" t="n"/>
      <c r="D63" s="55" t="n"/>
      <c r="E63" s="90">
        <f>VLOOKUP(Table91213[[#This Row],[Date]],'DB Details'!$A:$L,5)</f>
        <v/>
      </c>
      <c r="F63" s="90">
        <f>VLOOKUP(Table91213[[#This Row],[Date]],'DB Details'!$A:$L,6)</f>
        <v/>
      </c>
      <c r="G63" s="123" t="n"/>
      <c r="H63" s="90">
        <f>VLOOKUP(Table91213[[#This Row],[Date]],'DB Details'!$A:$L,8)</f>
        <v/>
      </c>
      <c r="I63" s="90">
        <f>VLOOKUP(Table91213[[#This Row],[Date]],'DB Details'!$A:$L,9)</f>
        <v/>
      </c>
      <c r="J63" s="90">
        <f>VLOOKUP(Table91213[[#This Row],[Date]],'DB Details'!$A:$L,10)</f>
        <v/>
      </c>
      <c r="K63" s="123" t="n"/>
      <c r="L63" s="90">
        <f>VLOOKUP(Table91213[[#This Row],[Date]],'DB Details'!$A:$L,12)</f>
        <v/>
      </c>
    </row>
    <row r="64">
      <c r="A64" s="39" t="n">
        <v>19299</v>
      </c>
      <c r="B64" s="57">
        <f>VLOOKUP(Table91213[[#This Row],[Date]],'DB Details'!$A:$L,2)</f>
        <v/>
      </c>
      <c r="C64" s="55" t="n"/>
      <c r="D64" s="55" t="n"/>
      <c r="E64" s="90">
        <f>VLOOKUP(Table91213[[#This Row],[Date]],'DB Details'!$A:$L,5)</f>
        <v/>
      </c>
      <c r="F64" s="90">
        <f>VLOOKUP(Table91213[[#This Row],[Date]],'DB Details'!$A:$L,6)</f>
        <v/>
      </c>
      <c r="G64" s="123" t="n"/>
      <c r="H64" s="90">
        <f>VLOOKUP(Table91213[[#This Row],[Date]],'DB Details'!$A:$L,8)</f>
        <v/>
      </c>
      <c r="I64" s="90">
        <f>VLOOKUP(Table91213[[#This Row],[Date]],'DB Details'!$A:$L,9)</f>
        <v/>
      </c>
      <c r="J64" s="90">
        <f>VLOOKUP(Table91213[[#This Row],[Date]],'DB Details'!$A:$L,10)</f>
        <v/>
      </c>
      <c r="K64" s="123" t="n"/>
      <c r="L64" s="90">
        <f>VLOOKUP(Table91213[[#This Row],[Date]],'DB Details'!$A:$L,12)</f>
        <v/>
      </c>
    </row>
    <row r="65">
      <c r="A65" s="39" t="n">
        <v>19329</v>
      </c>
      <c r="B65" s="57">
        <f>VLOOKUP(Table91213[[#This Row],[Date]],'DB Details'!$A:$L,2)</f>
        <v/>
      </c>
      <c r="C65" s="55" t="n"/>
      <c r="D65" s="55" t="n"/>
      <c r="E65" s="90">
        <f>VLOOKUP(Table91213[[#This Row],[Date]],'DB Details'!$A:$L,5)</f>
        <v/>
      </c>
      <c r="F65" s="90">
        <f>VLOOKUP(Table91213[[#This Row],[Date]],'DB Details'!$A:$L,6)</f>
        <v/>
      </c>
      <c r="G65" s="123" t="n"/>
      <c r="H65" s="90">
        <f>VLOOKUP(Table91213[[#This Row],[Date]],'DB Details'!$A:$L,8)</f>
        <v/>
      </c>
      <c r="I65" s="90">
        <f>VLOOKUP(Table91213[[#This Row],[Date]],'DB Details'!$A:$L,9)</f>
        <v/>
      </c>
      <c r="J65" s="90">
        <f>VLOOKUP(Table91213[[#This Row],[Date]],'DB Details'!$A:$L,10)</f>
        <v/>
      </c>
      <c r="K65" s="123" t="n"/>
      <c r="L65" s="90">
        <f>VLOOKUP(Table91213[[#This Row],[Date]],'DB Details'!$A:$L,12)</f>
        <v/>
      </c>
    </row>
    <row r="66">
      <c r="A66" s="39" t="n">
        <v>19360</v>
      </c>
      <c r="B66" s="57">
        <f>VLOOKUP(Table91213[[#This Row],[Date]],'DB Details'!$A:$L,2)</f>
        <v/>
      </c>
      <c r="C66" s="55" t="n"/>
      <c r="D66" s="55" t="n"/>
      <c r="E66" s="90">
        <f>VLOOKUP(Table91213[[#This Row],[Date]],'DB Details'!$A:$L,5)</f>
        <v/>
      </c>
      <c r="F66" s="90">
        <f>VLOOKUP(Table91213[[#This Row],[Date]],'DB Details'!$A:$L,6)</f>
        <v/>
      </c>
      <c r="G66" s="123" t="n"/>
      <c r="H66" s="90">
        <f>VLOOKUP(Table91213[[#This Row],[Date]],'DB Details'!$A:$L,8)</f>
        <v/>
      </c>
      <c r="I66" s="90">
        <f>VLOOKUP(Table91213[[#This Row],[Date]],'DB Details'!$A:$L,9)</f>
        <v/>
      </c>
      <c r="J66" s="90">
        <f>VLOOKUP(Table91213[[#This Row],[Date]],'DB Details'!$A:$L,10)</f>
        <v/>
      </c>
      <c r="K66" s="123" t="n"/>
      <c r="L66" s="90">
        <f>VLOOKUP(Table91213[[#This Row],[Date]],'DB Details'!$A:$L,12)</f>
        <v/>
      </c>
    </row>
    <row r="67">
      <c r="A67" s="39" t="n">
        <v>19391</v>
      </c>
      <c r="B67" s="57">
        <f>VLOOKUP(Table91213[[#This Row],[Date]],'DB Details'!$A:$L,2)</f>
        <v/>
      </c>
      <c r="C67" s="55" t="n"/>
      <c r="D67" s="55" t="n"/>
      <c r="E67" s="90">
        <f>VLOOKUP(Table91213[[#This Row],[Date]],'DB Details'!$A:$L,5)</f>
        <v/>
      </c>
      <c r="F67" s="90">
        <f>VLOOKUP(Table91213[[#This Row],[Date]],'DB Details'!$A:$L,6)</f>
        <v/>
      </c>
      <c r="G67" s="123" t="n"/>
      <c r="H67" s="90">
        <f>VLOOKUP(Table91213[[#This Row],[Date]],'DB Details'!$A:$L,8)</f>
        <v/>
      </c>
      <c r="I67" s="90">
        <f>VLOOKUP(Table91213[[#This Row],[Date]],'DB Details'!$A:$L,9)</f>
        <v/>
      </c>
      <c r="J67" s="90">
        <f>VLOOKUP(Table91213[[#This Row],[Date]],'DB Details'!$A:$L,10)</f>
        <v/>
      </c>
      <c r="K67" s="123" t="n"/>
      <c r="L67" s="90">
        <f>VLOOKUP(Table91213[[#This Row],[Date]],'DB Details'!$A:$L,12)</f>
        <v/>
      </c>
    </row>
    <row r="68">
      <c r="A68" s="39" t="n">
        <v>19419</v>
      </c>
      <c r="B68" s="57">
        <f>VLOOKUP(Table91213[[#This Row],[Date]],'DB Details'!$A:$L,2)</f>
        <v/>
      </c>
      <c r="C68" s="55" t="n"/>
      <c r="D68" s="55" t="n"/>
      <c r="E68" s="90">
        <f>VLOOKUP(Table91213[[#This Row],[Date]],'DB Details'!$A:$L,5)</f>
        <v/>
      </c>
      <c r="F68" s="90">
        <f>VLOOKUP(Table91213[[#This Row],[Date]],'DB Details'!$A:$L,6)</f>
        <v/>
      </c>
      <c r="G68" s="123" t="n"/>
      <c r="H68" s="90">
        <f>VLOOKUP(Table91213[[#This Row],[Date]],'DB Details'!$A:$L,8)</f>
        <v/>
      </c>
      <c r="I68" s="90">
        <f>VLOOKUP(Table91213[[#This Row],[Date]],'DB Details'!$A:$L,9)</f>
        <v/>
      </c>
      <c r="J68" s="90">
        <f>VLOOKUP(Table91213[[#This Row],[Date]],'DB Details'!$A:$L,10)</f>
        <v/>
      </c>
      <c r="K68" s="123" t="n"/>
      <c r="L68" s="90">
        <f>VLOOKUP(Table91213[[#This Row],[Date]],'DB Details'!$A:$L,12)</f>
        <v/>
      </c>
    </row>
    <row r="69">
      <c r="A69" s="39" t="n">
        <v>19450</v>
      </c>
      <c r="B69" s="57">
        <f>VLOOKUP(Table91213[[#This Row],[Date]],'DB Details'!$A:$L,2)</f>
        <v/>
      </c>
      <c r="C69" s="55" t="n"/>
      <c r="D69" s="55" t="n"/>
      <c r="E69" s="90">
        <f>VLOOKUP(Table91213[[#This Row],[Date]],'DB Details'!$A:$L,5)</f>
        <v/>
      </c>
      <c r="F69" s="90">
        <f>VLOOKUP(Table91213[[#This Row],[Date]],'DB Details'!$A:$L,6)</f>
        <v/>
      </c>
      <c r="G69" s="123" t="n"/>
      <c r="H69" s="90">
        <f>VLOOKUP(Table91213[[#This Row],[Date]],'DB Details'!$A:$L,8)</f>
        <v/>
      </c>
      <c r="I69" s="90">
        <f>VLOOKUP(Table91213[[#This Row],[Date]],'DB Details'!$A:$L,9)</f>
        <v/>
      </c>
      <c r="J69" s="90">
        <f>VLOOKUP(Table91213[[#This Row],[Date]],'DB Details'!$A:$L,10)</f>
        <v/>
      </c>
      <c r="K69" s="123" t="n"/>
      <c r="L69" s="90">
        <f>VLOOKUP(Table91213[[#This Row],[Date]],'DB Details'!$A:$L,12)</f>
        <v/>
      </c>
    </row>
    <row r="70">
      <c r="A70" s="39" t="n">
        <v>19480</v>
      </c>
      <c r="B70" s="57">
        <f>VLOOKUP(Table91213[[#This Row],[Date]],'DB Details'!$A:$L,2)</f>
        <v/>
      </c>
      <c r="C70" s="55" t="n"/>
      <c r="D70" s="55" t="n"/>
      <c r="E70" s="90">
        <f>VLOOKUP(Table91213[[#This Row],[Date]],'DB Details'!$A:$L,5)</f>
        <v/>
      </c>
      <c r="F70" s="90">
        <f>VLOOKUP(Table91213[[#This Row],[Date]],'DB Details'!$A:$L,6)</f>
        <v/>
      </c>
      <c r="G70" s="123" t="n"/>
      <c r="H70" s="90">
        <f>VLOOKUP(Table91213[[#This Row],[Date]],'DB Details'!$A:$L,8)</f>
        <v/>
      </c>
      <c r="I70" s="90">
        <f>VLOOKUP(Table91213[[#This Row],[Date]],'DB Details'!$A:$L,9)</f>
        <v/>
      </c>
      <c r="J70" s="90">
        <f>VLOOKUP(Table91213[[#This Row],[Date]],'DB Details'!$A:$L,10)</f>
        <v/>
      </c>
      <c r="K70" s="123" t="n"/>
      <c r="L70" s="90">
        <f>VLOOKUP(Table91213[[#This Row],[Date]],'DB Details'!$A:$L,12)</f>
        <v/>
      </c>
    </row>
    <row r="71">
      <c r="A71" s="39" t="n">
        <v>19511</v>
      </c>
      <c r="B71" s="57">
        <f>VLOOKUP(Table91213[[#This Row],[Date]],'DB Details'!$A:$L,2)</f>
        <v/>
      </c>
      <c r="C71" s="55" t="n"/>
      <c r="D71" s="55" t="n"/>
      <c r="E71" s="90">
        <f>VLOOKUP(Table91213[[#This Row],[Date]],'DB Details'!$A:$L,5)</f>
        <v/>
      </c>
      <c r="F71" s="90">
        <f>VLOOKUP(Table91213[[#This Row],[Date]],'DB Details'!$A:$L,6)</f>
        <v/>
      </c>
      <c r="G71" s="123" t="n"/>
      <c r="H71" s="90">
        <f>VLOOKUP(Table91213[[#This Row],[Date]],'DB Details'!$A:$L,8)</f>
        <v/>
      </c>
      <c r="I71" s="90">
        <f>VLOOKUP(Table91213[[#This Row],[Date]],'DB Details'!$A:$L,9)</f>
        <v/>
      </c>
      <c r="J71" s="90">
        <f>VLOOKUP(Table91213[[#This Row],[Date]],'DB Details'!$A:$L,10)</f>
        <v/>
      </c>
      <c r="K71" s="123" t="n"/>
      <c r="L71" s="90">
        <f>VLOOKUP(Table91213[[#This Row],[Date]],'DB Details'!$A:$L,12)</f>
        <v/>
      </c>
    </row>
    <row r="72">
      <c r="A72" s="39" t="n">
        <v>19541</v>
      </c>
      <c r="B72" s="57">
        <f>VLOOKUP(Table91213[[#This Row],[Date]],'DB Details'!$A:$L,2)</f>
        <v/>
      </c>
      <c r="C72" s="55" t="n"/>
      <c r="D72" s="55" t="n"/>
      <c r="E72" s="90">
        <f>VLOOKUP(Table91213[[#This Row],[Date]],'DB Details'!$A:$L,5)</f>
        <v/>
      </c>
      <c r="F72" s="90">
        <f>VLOOKUP(Table91213[[#This Row],[Date]],'DB Details'!$A:$L,6)</f>
        <v/>
      </c>
      <c r="G72" s="123" t="n"/>
      <c r="H72" s="90">
        <f>VLOOKUP(Table91213[[#This Row],[Date]],'DB Details'!$A:$L,8)</f>
        <v/>
      </c>
      <c r="I72" s="90">
        <f>VLOOKUP(Table91213[[#This Row],[Date]],'DB Details'!$A:$L,9)</f>
        <v/>
      </c>
      <c r="J72" s="90">
        <f>VLOOKUP(Table91213[[#This Row],[Date]],'DB Details'!$A:$L,10)</f>
        <v/>
      </c>
      <c r="K72" s="123" t="n"/>
      <c r="L72" s="90">
        <f>VLOOKUP(Table91213[[#This Row],[Date]],'DB Details'!$A:$L,12)</f>
        <v/>
      </c>
    </row>
    <row r="73">
      <c r="A73" s="39" t="n">
        <v>19572</v>
      </c>
      <c r="B73" s="57">
        <f>VLOOKUP(Table91213[[#This Row],[Date]],'DB Details'!$A:$L,2)</f>
        <v/>
      </c>
      <c r="C73" s="55" t="n"/>
      <c r="D73" s="55" t="n"/>
      <c r="E73" s="90">
        <f>VLOOKUP(Table91213[[#This Row],[Date]],'DB Details'!$A:$L,5)</f>
        <v/>
      </c>
      <c r="F73" s="90">
        <f>VLOOKUP(Table91213[[#This Row],[Date]],'DB Details'!$A:$L,6)</f>
        <v/>
      </c>
      <c r="G73" s="123" t="n"/>
      <c r="H73" s="90">
        <f>VLOOKUP(Table91213[[#This Row],[Date]],'DB Details'!$A:$L,8)</f>
        <v/>
      </c>
      <c r="I73" s="90">
        <f>VLOOKUP(Table91213[[#This Row],[Date]],'DB Details'!$A:$L,9)</f>
        <v/>
      </c>
      <c r="J73" s="90">
        <f>VLOOKUP(Table91213[[#This Row],[Date]],'DB Details'!$A:$L,10)</f>
        <v/>
      </c>
      <c r="K73" s="123" t="n"/>
      <c r="L73" s="90">
        <f>VLOOKUP(Table91213[[#This Row],[Date]],'DB Details'!$A:$L,12)</f>
        <v/>
      </c>
    </row>
    <row r="74">
      <c r="A74" s="39" t="n">
        <v>19603</v>
      </c>
      <c r="B74" s="57">
        <f>VLOOKUP(Table91213[[#This Row],[Date]],'DB Details'!$A:$L,2)</f>
        <v/>
      </c>
      <c r="C74" s="55" t="n"/>
      <c r="D74" s="55" t="n"/>
      <c r="E74" s="90">
        <f>VLOOKUP(Table91213[[#This Row],[Date]],'DB Details'!$A:$L,5)</f>
        <v/>
      </c>
      <c r="F74" s="90">
        <f>VLOOKUP(Table91213[[#This Row],[Date]],'DB Details'!$A:$L,6)</f>
        <v/>
      </c>
      <c r="G74" s="123" t="n"/>
      <c r="H74" s="90">
        <f>VLOOKUP(Table91213[[#This Row],[Date]],'DB Details'!$A:$L,8)</f>
        <v/>
      </c>
      <c r="I74" s="90">
        <f>VLOOKUP(Table91213[[#This Row],[Date]],'DB Details'!$A:$L,9)</f>
        <v/>
      </c>
      <c r="J74" s="90">
        <f>VLOOKUP(Table91213[[#This Row],[Date]],'DB Details'!$A:$L,10)</f>
        <v/>
      </c>
      <c r="K74" s="123" t="n"/>
      <c r="L74" s="90">
        <f>VLOOKUP(Table91213[[#This Row],[Date]],'DB Details'!$A:$L,12)</f>
        <v/>
      </c>
    </row>
    <row r="75">
      <c r="A75" s="39" t="n">
        <v>19633</v>
      </c>
      <c r="B75" s="57">
        <f>VLOOKUP(Table91213[[#This Row],[Date]],'DB Details'!$A:$L,2)</f>
        <v/>
      </c>
      <c r="C75" s="55" t="n"/>
      <c r="D75" s="55" t="n"/>
      <c r="E75" s="90">
        <f>VLOOKUP(Table91213[[#This Row],[Date]],'DB Details'!$A:$L,5)</f>
        <v/>
      </c>
      <c r="F75" s="90">
        <f>VLOOKUP(Table91213[[#This Row],[Date]],'DB Details'!$A:$L,6)</f>
        <v/>
      </c>
      <c r="G75" s="123" t="n"/>
      <c r="H75" s="90">
        <f>VLOOKUP(Table91213[[#This Row],[Date]],'DB Details'!$A:$L,8)</f>
        <v/>
      </c>
      <c r="I75" s="90">
        <f>VLOOKUP(Table91213[[#This Row],[Date]],'DB Details'!$A:$L,9)</f>
        <v/>
      </c>
      <c r="J75" s="90">
        <f>VLOOKUP(Table91213[[#This Row],[Date]],'DB Details'!$A:$L,10)</f>
        <v/>
      </c>
      <c r="K75" s="123" t="n"/>
      <c r="L75" s="90">
        <f>VLOOKUP(Table91213[[#This Row],[Date]],'DB Details'!$A:$L,12)</f>
        <v/>
      </c>
    </row>
    <row r="76">
      <c r="A76" s="39" t="n">
        <v>19664</v>
      </c>
      <c r="B76" s="57">
        <f>VLOOKUP(Table91213[[#This Row],[Date]],'DB Details'!$A:$L,2)</f>
        <v/>
      </c>
      <c r="C76" s="55" t="n"/>
      <c r="D76" s="55" t="n"/>
      <c r="E76" s="90">
        <f>VLOOKUP(Table91213[[#This Row],[Date]],'DB Details'!$A:$L,5)</f>
        <v/>
      </c>
      <c r="F76" s="90">
        <f>VLOOKUP(Table91213[[#This Row],[Date]],'DB Details'!$A:$L,6)</f>
        <v/>
      </c>
      <c r="G76" s="123" t="n"/>
      <c r="H76" s="90">
        <f>VLOOKUP(Table91213[[#This Row],[Date]],'DB Details'!$A:$L,8)</f>
        <v/>
      </c>
      <c r="I76" s="90">
        <f>VLOOKUP(Table91213[[#This Row],[Date]],'DB Details'!$A:$L,9)</f>
        <v/>
      </c>
      <c r="J76" s="90">
        <f>VLOOKUP(Table91213[[#This Row],[Date]],'DB Details'!$A:$L,10)</f>
        <v/>
      </c>
      <c r="K76" s="123" t="n"/>
      <c r="L76" s="90">
        <f>VLOOKUP(Table91213[[#This Row],[Date]],'DB Details'!$A:$L,12)</f>
        <v/>
      </c>
    </row>
    <row r="77">
      <c r="A77" s="39" t="n">
        <v>19694</v>
      </c>
      <c r="B77" s="57">
        <f>VLOOKUP(Table91213[[#This Row],[Date]],'DB Details'!$A:$L,2)</f>
        <v/>
      </c>
      <c r="C77" s="55" t="n"/>
      <c r="D77" s="55" t="n"/>
      <c r="E77" s="90">
        <f>VLOOKUP(Table91213[[#This Row],[Date]],'DB Details'!$A:$L,5)</f>
        <v/>
      </c>
      <c r="F77" s="90">
        <f>VLOOKUP(Table91213[[#This Row],[Date]],'DB Details'!$A:$L,6)</f>
        <v/>
      </c>
      <c r="G77" s="123" t="n"/>
      <c r="H77" s="90">
        <f>VLOOKUP(Table91213[[#This Row],[Date]],'DB Details'!$A:$L,8)</f>
        <v/>
      </c>
      <c r="I77" s="90">
        <f>VLOOKUP(Table91213[[#This Row],[Date]],'DB Details'!$A:$L,9)</f>
        <v/>
      </c>
      <c r="J77" s="90">
        <f>VLOOKUP(Table91213[[#This Row],[Date]],'DB Details'!$A:$L,10)</f>
        <v/>
      </c>
      <c r="K77" s="123" t="n"/>
      <c r="L77" s="90">
        <f>VLOOKUP(Table91213[[#This Row],[Date]],'DB Details'!$A:$L,12)</f>
        <v/>
      </c>
    </row>
    <row r="78">
      <c r="A78" s="39" t="n">
        <v>19725</v>
      </c>
      <c r="B78" s="57">
        <f>VLOOKUP(Table91213[[#This Row],[Date]],'DB Details'!$A:$L,2)</f>
        <v/>
      </c>
      <c r="C78" s="55" t="n"/>
      <c r="D78" s="55" t="n"/>
      <c r="E78" s="90">
        <f>VLOOKUP(Table91213[[#This Row],[Date]],'DB Details'!$A:$L,5)</f>
        <v/>
      </c>
      <c r="F78" s="90">
        <f>VLOOKUP(Table91213[[#This Row],[Date]],'DB Details'!$A:$L,6)</f>
        <v/>
      </c>
      <c r="G78" s="123" t="n"/>
      <c r="H78" s="90">
        <f>VLOOKUP(Table91213[[#This Row],[Date]],'DB Details'!$A:$L,8)</f>
        <v/>
      </c>
      <c r="I78" s="90">
        <f>VLOOKUP(Table91213[[#This Row],[Date]],'DB Details'!$A:$L,9)</f>
        <v/>
      </c>
      <c r="J78" s="90">
        <f>VLOOKUP(Table91213[[#This Row],[Date]],'DB Details'!$A:$L,10)</f>
        <v/>
      </c>
      <c r="K78" s="123" t="n"/>
      <c r="L78" s="90">
        <f>VLOOKUP(Table91213[[#This Row],[Date]],'DB Details'!$A:$L,12)</f>
        <v/>
      </c>
    </row>
    <row r="79">
      <c r="A79" s="39" t="n">
        <v>19756</v>
      </c>
      <c r="B79" s="57">
        <f>VLOOKUP(Table91213[[#This Row],[Date]],'DB Details'!$A:$L,2)</f>
        <v/>
      </c>
      <c r="C79" s="55" t="n"/>
      <c r="D79" s="55" t="n"/>
      <c r="E79" s="90">
        <f>VLOOKUP(Table91213[[#This Row],[Date]],'DB Details'!$A:$L,5)</f>
        <v/>
      </c>
      <c r="F79" s="90">
        <f>VLOOKUP(Table91213[[#This Row],[Date]],'DB Details'!$A:$L,6)</f>
        <v/>
      </c>
      <c r="G79" s="123" t="n"/>
      <c r="H79" s="90">
        <f>VLOOKUP(Table91213[[#This Row],[Date]],'DB Details'!$A:$L,8)</f>
        <v/>
      </c>
      <c r="I79" s="90">
        <f>VLOOKUP(Table91213[[#This Row],[Date]],'DB Details'!$A:$L,9)</f>
        <v/>
      </c>
      <c r="J79" s="90">
        <f>VLOOKUP(Table91213[[#This Row],[Date]],'DB Details'!$A:$L,10)</f>
        <v/>
      </c>
      <c r="K79" s="123" t="n"/>
      <c r="L79" s="90">
        <f>VLOOKUP(Table91213[[#This Row],[Date]],'DB Details'!$A:$L,12)</f>
        <v/>
      </c>
    </row>
    <row r="80">
      <c r="A80" s="39" t="n">
        <v>19784</v>
      </c>
      <c r="B80" s="57">
        <f>VLOOKUP(Table91213[[#This Row],[Date]],'DB Details'!$A:$L,2)</f>
        <v/>
      </c>
      <c r="C80" s="55" t="n"/>
      <c r="D80" s="55" t="n"/>
      <c r="E80" s="90">
        <f>VLOOKUP(Table91213[[#This Row],[Date]],'DB Details'!$A:$L,5)</f>
        <v/>
      </c>
      <c r="F80" s="90">
        <f>VLOOKUP(Table91213[[#This Row],[Date]],'DB Details'!$A:$L,6)</f>
        <v/>
      </c>
      <c r="G80" s="123" t="n"/>
      <c r="H80" s="90">
        <f>VLOOKUP(Table91213[[#This Row],[Date]],'DB Details'!$A:$L,8)</f>
        <v/>
      </c>
      <c r="I80" s="90">
        <f>VLOOKUP(Table91213[[#This Row],[Date]],'DB Details'!$A:$L,9)</f>
        <v/>
      </c>
      <c r="J80" s="90">
        <f>VLOOKUP(Table91213[[#This Row],[Date]],'DB Details'!$A:$L,10)</f>
        <v/>
      </c>
      <c r="K80" s="123" t="n"/>
      <c r="L80" s="90">
        <f>VLOOKUP(Table91213[[#This Row],[Date]],'DB Details'!$A:$L,12)</f>
        <v/>
      </c>
    </row>
    <row r="81">
      <c r="A81" s="39" t="n">
        <v>19815</v>
      </c>
      <c r="B81" s="57">
        <f>VLOOKUP(Table91213[[#This Row],[Date]],'DB Details'!$A:$L,2)</f>
        <v/>
      </c>
      <c r="C81" s="55" t="n"/>
      <c r="D81" s="55" t="n"/>
      <c r="E81" s="90">
        <f>VLOOKUP(Table91213[[#This Row],[Date]],'DB Details'!$A:$L,5)</f>
        <v/>
      </c>
      <c r="F81" s="90">
        <f>VLOOKUP(Table91213[[#This Row],[Date]],'DB Details'!$A:$L,6)</f>
        <v/>
      </c>
      <c r="G81" s="123" t="n"/>
      <c r="H81" s="90">
        <f>VLOOKUP(Table91213[[#This Row],[Date]],'DB Details'!$A:$L,8)</f>
        <v/>
      </c>
      <c r="I81" s="90">
        <f>VLOOKUP(Table91213[[#This Row],[Date]],'DB Details'!$A:$L,9)</f>
        <v/>
      </c>
      <c r="J81" s="90">
        <f>VLOOKUP(Table91213[[#This Row],[Date]],'DB Details'!$A:$L,10)</f>
        <v/>
      </c>
      <c r="K81" s="123" t="n"/>
      <c r="L81" s="90">
        <f>VLOOKUP(Table91213[[#This Row],[Date]],'DB Details'!$A:$L,12)</f>
        <v/>
      </c>
    </row>
    <row r="82">
      <c r="A82" s="39" t="n">
        <v>19845</v>
      </c>
      <c r="B82" s="57">
        <f>VLOOKUP(Table91213[[#This Row],[Date]],'DB Details'!$A:$L,2)</f>
        <v/>
      </c>
      <c r="C82" s="55" t="n"/>
      <c r="D82" s="55" t="n"/>
      <c r="E82" s="90">
        <f>VLOOKUP(Table91213[[#This Row],[Date]],'DB Details'!$A:$L,5)</f>
        <v/>
      </c>
      <c r="F82" s="90">
        <f>VLOOKUP(Table91213[[#This Row],[Date]],'DB Details'!$A:$L,6)</f>
        <v/>
      </c>
      <c r="G82" s="123" t="n"/>
      <c r="H82" s="90">
        <f>VLOOKUP(Table91213[[#This Row],[Date]],'DB Details'!$A:$L,8)</f>
        <v/>
      </c>
      <c r="I82" s="90">
        <f>VLOOKUP(Table91213[[#This Row],[Date]],'DB Details'!$A:$L,9)</f>
        <v/>
      </c>
      <c r="J82" s="90">
        <f>VLOOKUP(Table91213[[#This Row],[Date]],'DB Details'!$A:$L,10)</f>
        <v/>
      </c>
      <c r="K82" s="123" t="n"/>
      <c r="L82" s="90">
        <f>VLOOKUP(Table91213[[#This Row],[Date]],'DB Details'!$A:$L,12)</f>
        <v/>
      </c>
    </row>
    <row r="83">
      <c r="A83" s="39" t="n">
        <v>19876</v>
      </c>
      <c r="B83" s="57">
        <f>VLOOKUP(Table91213[[#This Row],[Date]],'DB Details'!$A:$L,2)</f>
        <v/>
      </c>
      <c r="C83" s="55" t="n"/>
      <c r="D83" s="55" t="n"/>
      <c r="E83" s="90">
        <f>VLOOKUP(Table91213[[#This Row],[Date]],'DB Details'!$A:$L,5)</f>
        <v/>
      </c>
      <c r="F83" s="90">
        <f>VLOOKUP(Table91213[[#This Row],[Date]],'DB Details'!$A:$L,6)</f>
        <v/>
      </c>
      <c r="G83" s="123" t="n"/>
      <c r="H83" s="90">
        <f>VLOOKUP(Table91213[[#This Row],[Date]],'DB Details'!$A:$L,8)</f>
        <v/>
      </c>
      <c r="I83" s="90">
        <f>VLOOKUP(Table91213[[#This Row],[Date]],'DB Details'!$A:$L,9)</f>
        <v/>
      </c>
      <c r="J83" s="90">
        <f>VLOOKUP(Table91213[[#This Row],[Date]],'DB Details'!$A:$L,10)</f>
        <v/>
      </c>
      <c r="K83" s="123" t="n"/>
      <c r="L83" s="90">
        <f>VLOOKUP(Table91213[[#This Row],[Date]],'DB Details'!$A:$L,12)</f>
        <v/>
      </c>
    </row>
    <row r="84">
      <c r="A84" s="39" t="n">
        <v>19906</v>
      </c>
      <c r="B84" s="57">
        <f>VLOOKUP(Table91213[[#This Row],[Date]],'DB Details'!$A:$L,2)</f>
        <v/>
      </c>
      <c r="C84" s="55" t="n"/>
      <c r="D84" s="55" t="n"/>
      <c r="E84" s="90">
        <f>VLOOKUP(Table91213[[#This Row],[Date]],'DB Details'!$A:$L,5)</f>
        <v/>
      </c>
      <c r="F84" s="90">
        <f>VLOOKUP(Table91213[[#This Row],[Date]],'DB Details'!$A:$L,6)</f>
        <v/>
      </c>
      <c r="G84" s="123" t="n"/>
      <c r="H84" s="90">
        <f>VLOOKUP(Table91213[[#This Row],[Date]],'DB Details'!$A:$L,8)</f>
        <v/>
      </c>
      <c r="I84" s="90">
        <f>VLOOKUP(Table91213[[#This Row],[Date]],'DB Details'!$A:$L,9)</f>
        <v/>
      </c>
      <c r="J84" s="90">
        <f>VLOOKUP(Table91213[[#This Row],[Date]],'DB Details'!$A:$L,10)</f>
        <v/>
      </c>
      <c r="K84" s="123" t="n"/>
      <c r="L84" s="90">
        <f>VLOOKUP(Table91213[[#This Row],[Date]],'DB Details'!$A:$L,12)</f>
        <v/>
      </c>
    </row>
    <row r="85">
      <c r="A85" s="39" t="n">
        <v>19937</v>
      </c>
      <c r="B85" s="57">
        <f>VLOOKUP(Table91213[[#This Row],[Date]],'DB Details'!$A:$L,2)</f>
        <v/>
      </c>
      <c r="C85" s="55" t="n"/>
      <c r="D85" s="55" t="n"/>
      <c r="E85" s="90">
        <f>VLOOKUP(Table91213[[#This Row],[Date]],'DB Details'!$A:$L,5)</f>
        <v/>
      </c>
      <c r="F85" s="90">
        <f>VLOOKUP(Table91213[[#This Row],[Date]],'DB Details'!$A:$L,6)</f>
        <v/>
      </c>
      <c r="G85" s="123" t="n"/>
      <c r="H85" s="90">
        <f>VLOOKUP(Table91213[[#This Row],[Date]],'DB Details'!$A:$L,8)</f>
        <v/>
      </c>
      <c r="I85" s="90">
        <f>VLOOKUP(Table91213[[#This Row],[Date]],'DB Details'!$A:$L,9)</f>
        <v/>
      </c>
      <c r="J85" s="90">
        <f>VLOOKUP(Table91213[[#This Row],[Date]],'DB Details'!$A:$L,10)</f>
        <v/>
      </c>
      <c r="K85" s="123" t="n"/>
      <c r="L85" s="90">
        <f>VLOOKUP(Table91213[[#This Row],[Date]],'DB Details'!$A:$L,12)</f>
        <v/>
      </c>
    </row>
    <row r="86">
      <c r="A86" s="39" t="n">
        <v>19968</v>
      </c>
      <c r="B86" s="57">
        <f>VLOOKUP(Table91213[[#This Row],[Date]],'DB Details'!$A:$L,2)</f>
        <v/>
      </c>
      <c r="C86" s="55" t="n"/>
      <c r="D86" s="55" t="n"/>
      <c r="E86" s="90">
        <f>VLOOKUP(Table91213[[#This Row],[Date]],'DB Details'!$A:$L,5)</f>
        <v/>
      </c>
      <c r="F86" s="90">
        <f>VLOOKUP(Table91213[[#This Row],[Date]],'DB Details'!$A:$L,6)</f>
        <v/>
      </c>
      <c r="G86" s="123" t="n"/>
      <c r="H86" s="90">
        <f>VLOOKUP(Table91213[[#This Row],[Date]],'DB Details'!$A:$L,8)</f>
        <v/>
      </c>
      <c r="I86" s="90">
        <f>VLOOKUP(Table91213[[#This Row],[Date]],'DB Details'!$A:$L,9)</f>
        <v/>
      </c>
      <c r="J86" s="90">
        <f>VLOOKUP(Table91213[[#This Row],[Date]],'DB Details'!$A:$L,10)</f>
        <v/>
      </c>
      <c r="K86" s="123" t="n"/>
      <c r="L86" s="90">
        <f>VLOOKUP(Table91213[[#This Row],[Date]],'DB Details'!$A:$L,12)</f>
        <v/>
      </c>
    </row>
    <row r="87">
      <c r="A87" s="39" t="n">
        <v>19998</v>
      </c>
      <c r="B87" s="57">
        <f>VLOOKUP(Table91213[[#This Row],[Date]],'DB Details'!$A:$L,2)</f>
        <v/>
      </c>
      <c r="C87" s="55" t="n"/>
      <c r="D87" s="55" t="n"/>
      <c r="E87" s="90">
        <f>VLOOKUP(Table91213[[#This Row],[Date]],'DB Details'!$A:$L,5)</f>
        <v/>
      </c>
      <c r="F87" s="90">
        <f>VLOOKUP(Table91213[[#This Row],[Date]],'DB Details'!$A:$L,6)</f>
        <v/>
      </c>
      <c r="G87" s="123" t="n"/>
      <c r="H87" s="90">
        <f>VLOOKUP(Table91213[[#This Row],[Date]],'DB Details'!$A:$L,8)</f>
        <v/>
      </c>
      <c r="I87" s="90">
        <f>VLOOKUP(Table91213[[#This Row],[Date]],'DB Details'!$A:$L,9)</f>
        <v/>
      </c>
      <c r="J87" s="90">
        <f>VLOOKUP(Table91213[[#This Row],[Date]],'DB Details'!$A:$L,10)</f>
        <v/>
      </c>
      <c r="K87" s="123" t="n"/>
      <c r="L87" s="90">
        <f>VLOOKUP(Table91213[[#This Row],[Date]],'DB Details'!$A:$L,12)</f>
        <v/>
      </c>
    </row>
    <row r="88">
      <c r="A88" s="39" t="n">
        <v>20029</v>
      </c>
      <c r="B88" s="57">
        <f>VLOOKUP(Table91213[[#This Row],[Date]],'DB Details'!$A:$L,2)</f>
        <v/>
      </c>
      <c r="C88" s="55" t="n"/>
      <c r="D88" s="55" t="n"/>
      <c r="E88" s="90">
        <f>VLOOKUP(Table91213[[#This Row],[Date]],'DB Details'!$A:$L,5)</f>
        <v/>
      </c>
      <c r="F88" s="90">
        <f>VLOOKUP(Table91213[[#This Row],[Date]],'DB Details'!$A:$L,6)</f>
        <v/>
      </c>
      <c r="G88" s="123" t="n"/>
      <c r="H88" s="90">
        <f>VLOOKUP(Table91213[[#This Row],[Date]],'DB Details'!$A:$L,8)</f>
        <v/>
      </c>
      <c r="I88" s="90">
        <f>VLOOKUP(Table91213[[#This Row],[Date]],'DB Details'!$A:$L,9)</f>
        <v/>
      </c>
      <c r="J88" s="90">
        <f>VLOOKUP(Table91213[[#This Row],[Date]],'DB Details'!$A:$L,10)</f>
        <v/>
      </c>
      <c r="K88" s="123" t="n"/>
      <c r="L88" s="90">
        <f>VLOOKUP(Table91213[[#This Row],[Date]],'DB Details'!$A:$L,12)</f>
        <v/>
      </c>
    </row>
    <row r="89">
      <c r="A89" s="39" t="n">
        <v>20059</v>
      </c>
      <c r="B89" s="57">
        <f>VLOOKUP(Table91213[[#This Row],[Date]],'DB Details'!$A:$L,2)</f>
        <v/>
      </c>
      <c r="C89" s="55" t="n"/>
      <c r="D89" s="55" t="n"/>
      <c r="E89" s="90">
        <f>VLOOKUP(Table91213[[#This Row],[Date]],'DB Details'!$A:$L,5)</f>
        <v/>
      </c>
      <c r="F89" s="90">
        <f>VLOOKUP(Table91213[[#This Row],[Date]],'DB Details'!$A:$L,6)</f>
        <v/>
      </c>
      <c r="G89" s="123" t="n"/>
      <c r="H89" s="90">
        <f>VLOOKUP(Table91213[[#This Row],[Date]],'DB Details'!$A:$L,8)</f>
        <v/>
      </c>
      <c r="I89" s="90">
        <f>VLOOKUP(Table91213[[#This Row],[Date]],'DB Details'!$A:$L,9)</f>
        <v/>
      </c>
      <c r="J89" s="90">
        <f>VLOOKUP(Table91213[[#This Row],[Date]],'DB Details'!$A:$L,10)</f>
        <v/>
      </c>
      <c r="K89" s="123" t="n"/>
      <c r="L89" s="90">
        <f>VLOOKUP(Table91213[[#This Row],[Date]],'DB Details'!$A:$L,12)</f>
        <v/>
      </c>
    </row>
    <row r="90">
      <c r="A90" s="39" t="n">
        <v>20090</v>
      </c>
      <c r="B90" s="57">
        <f>VLOOKUP(Table91213[[#This Row],[Date]],'DB Details'!$A:$L,2)</f>
        <v/>
      </c>
      <c r="C90" s="55" t="n"/>
      <c r="D90" s="55" t="n"/>
      <c r="E90" s="90">
        <f>VLOOKUP(Table91213[[#This Row],[Date]],'DB Details'!$A:$L,5)</f>
        <v/>
      </c>
      <c r="F90" s="90">
        <f>VLOOKUP(Table91213[[#This Row],[Date]],'DB Details'!$A:$L,6)</f>
        <v/>
      </c>
      <c r="G90" s="123" t="n"/>
      <c r="H90" s="90">
        <f>VLOOKUP(Table91213[[#This Row],[Date]],'DB Details'!$A:$L,8)</f>
        <v/>
      </c>
      <c r="I90" s="90">
        <f>VLOOKUP(Table91213[[#This Row],[Date]],'DB Details'!$A:$L,9)</f>
        <v/>
      </c>
      <c r="J90" s="90">
        <f>VLOOKUP(Table91213[[#This Row],[Date]],'DB Details'!$A:$L,10)</f>
        <v/>
      </c>
      <c r="K90" s="123" t="n"/>
      <c r="L90" s="90">
        <f>VLOOKUP(Table91213[[#This Row],[Date]],'DB Details'!$A:$L,12)</f>
        <v/>
      </c>
    </row>
    <row r="91">
      <c r="A91" s="39" t="n">
        <v>20121</v>
      </c>
      <c r="B91" s="57">
        <f>VLOOKUP(Table91213[[#This Row],[Date]],'DB Details'!$A:$L,2)</f>
        <v/>
      </c>
      <c r="C91" s="55" t="n"/>
      <c r="D91" s="55" t="n"/>
      <c r="E91" s="90">
        <f>VLOOKUP(Table91213[[#This Row],[Date]],'DB Details'!$A:$L,5)</f>
        <v/>
      </c>
      <c r="F91" s="90">
        <f>VLOOKUP(Table91213[[#This Row],[Date]],'DB Details'!$A:$L,6)</f>
        <v/>
      </c>
      <c r="G91" s="123" t="n"/>
      <c r="H91" s="90">
        <f>VLOOKUP(Table91213[[#This Row],[Date]],'DB Details'!$A:$L,8)</f>
        <v/>
      </c>
      <c r="I91" s="90">
        <f>VLOOKUP(Table91213[[#This Row],[Date]],'DB Details'!$A:$L,9)</f>
        <v/>
      </c>
      <c r="J91" s="90">
        <f>VLOOKUP(Table91213[[#This Row],[Date]],'DB Details'!$A:$L,10)</f>
        <v/>
      </c>
      <c r="K91" s="123" t="n"/>
      <c r="L91" s="90">
        <f>VLOOKUP(Table91213[[#This Row],[Date]],'DB Details'!$A:$L,12)</f>
        <v/>
      </c>
    </row>
    <row r="92">
      <c r="A92" s="39" t="n">
        <v>20149</v>
      </c>
      <c r="B92" s="57">
        <f>VLOOKUP(Table91213[[#This Row],[Date]],'DB Details'!$A:$L,2)</f>
        <v/>
      </c>
      <c r="C92" s="55" t="n"/>
      <c r="D92" s="55" t="n"/>
      <c r="E92" s="90">
        <f>VLOOKUP(Table91213[[#This Row],[Date]],'DB Details'!$A:$L,5)</f>
        <v/>
      </c>
      <c r="F92" s="90">
        <f>VLOOKUP(Table91213[[#This Row],[Date]],'DB Details'!$A:$L,6)</f>
        <v/>
      </c>
      <c r="G92" s="123" t="n"/>
      <c r="H92" s="90">
        <f>VLOOKUP(Table91213[[#This Row],[Date]],'DB Details'!$A:$L,8)</f>
        <v/>
      </c>
      <c r="I92" s="90">
        <f>VLOOKUP(Table91213[[#This Row],[Date]],'DB Details'!$A:$L,9)</f>
        <v/>
      </c>
      <c r="J92" s="90">
        <f>VLOOKUP(Table91213[[#This Row],[Date]],'DB Details'!$A:$L,10)</f>
        <v/>
      </c>
      <c r="K92" s="123" t="n"/>
      <c r="L92" s="90">
        <f>VLOOKUP(Table91213[[#This Row],[Date]],'DB Details'!$A:$L,12)</f>
        <v/>
      </c>
    </row>
    <row r="93">
      <c r="A93" s="39" t="n">
        <v>20180</v>
      </c>
      <c r="B93" s="57">
        <f>VLOOKUP(Table91213[[#This Row],[Date]],'DB Details'!$A:$L,2)</f>
        <v/>
      </c>
      <c r="C93" s="55" t="n"/>
      <c r="D93" s="55" t="n"/>
      <c r="E93" s="90">
        <f>VLOOKUP(Table91213[[#This Row],[Date]],'DB Details'!$A:$L,5)</f>
        <v/>
      </c>
      <c r="F93" s="90">
        <f>VLOOKUP(Table91213[[#This Row],[Date]],'DB Details'!$A:$L,6)</f>
        <v/>
      </c>
      <c r="G93" s="123" t="n"/>
      <c r="H93" s="90">
        <f>VLOOKUP(Table91213[[#This Row],[Date]],'DB Details'!$A:$L,8)</f>
        <v/>
      </c>
      <c r="I93" s="90">
        <f>VLOOKUP(Table91213[[#This Row],[Date]],'DB Details'!$A:$L,9)</f>
        <v/>
      </c>
      <c r="J93" s="90">
        <f>VLOOKUP(Table91213[[#This Row],[Date]],'DB Details'!$A:$L,10)</f>
        <v/>
      </c>
      <c r="K93" s="123" t="n"/>
      <c r="L93" s="90">
        <f>VLOOKUP(Table91213[[#This Row],[Date]],'DB Details'!$A:$L,12)</f>
        <v/>
      </c>
    </row>
    <row r="94">
      <c r="A94" s="39" t="n">
        <v>20210</v>
      </c>
      <c r="B94" s="57">
        <f>VLOOKUP(Table91213[[#This Row],[Date]],'DB Details'!$A:$L,2)</f>
        <v/>
      </c>
      <c r="C94" s="55" t="n"/>
      <c r="D94" s="55" t="n"/>
      <c r="E94" s="90">
        <f>VLOOKUP(Table91213[[#This Row],[Date]],'DB Details'!$A:$L,5)</f>
        <v/>
      </c>
      <c r="F94" s="90">
        <f>VLOOKUP(Table91213[[#This Row],[Date]],'DB Details'!$A:$L,6)</f>
        <v/>
      </c>
      <c r="G94" s="123" t="n"/>
      <c r="H94" s="90">
        <f>VLOOKUP(Table91213[[#This Row],[Date]],'DB Details'!$A:$L,8)</f>
        <v/>
      </c>
      <c r="I94" s="90">
        <f>VLOOKUP(Table91213[[#This Row],[Date]],'DB Details'!$A:$L,9)</f>
        <v/>
      </c>
      <c r="J94" s="90">
        <f>VLOOKUP(Table91213[[#This Row],[Date]],'DB Details'!$A:$L,10)</f>
        <v/>
      </c>
      <c r="K94" s="123" t="n"/>
      <c r="L94" s="90">
        <f>VLOOKUP(Table91213[[#This Row],[Date]],'DB Details'!$A:$L,12)</f>
        <v/>
      </c>
    </row>
    <row r="95">
      <c r="A95" s="39" t="n">
        <v>20241</v>
      </c>
      <c r="B95" s="57">
        <f>VLOOKUP(Table91213[[#This Row],[Date]],'DB Details'!$A:$L,2)</f>
        <v/>
      </c>
      <c r="C95" s="55" t="n"/>
      <c r="D95" s="55" t="n"/>
      <c r="E95" s="90">
        <f>VLOOKUP(Table91213[[#This Row],[Date]],'DB Details'!$A:$L,5)</f>
        <v/>
      </c>
      <c r="F95" s="90">
        <f>VLOOKUP(Table91213[[#This Row],[Date]],'DB Details'!$A:$L,6)</f>
        <v/>
      </c>
      <c r="G95" s="123" t="n"/>
      <c r="H95" s="90">
        <f>VLOOKUP(Table91213[[#This Row],[Date]],'DB Details'!$A:$L,8)</f>
        <v/>
      </c>
      <c r="I95" s="90">
        <f>VLOOKUP(Table91213[[#This Row],[Date]],'DB Details'!$A:$L,9)</f>
        <v/>
      </c>
      <c r="J95" s="90">
        <f>VLOOKUP(Table91213[[#This Row],[Date]],'DB Details'!$A:$L,10)</f>
        <v/>
      </c>
      <c r="K95" s="123" t="n"/>
      <c r="L95" s="90">
        <f>VLOOKUP(Table91213[[#This Row],[Date]],'DB Details'!$A:$L,12)</f>
        <v/>
      </c>
    </row>
    <row r="96">
      <c r="A96" s="39" t="n">
        <v>20271</v>
      </c>
      <c r="B96" s="57">
        <f>VLOOKUP(Table91213[[#This Row],[Date]],'DB Details'!$A:$L,2)</f>
        <v/>
      </c>
      <c r="C96" s="55" t="n"/>
      <c r="D96" s="55" t="n"/>
      <c r="E96" s="90">
        <f>VLOOKUP(Table91213[[#This Row],[Date]],'DB Details'!$A:$L,5)</f>
        <v/>
      </c>
      <c r="F96" s="90">
        <f>VLOOKUP(Table91213[[#This Row],[Date]],'DB Details'!$A:$L,6)</f>
        <v/>
      </c>
      <c r="G96" s="123" t="n"/>
      <c r="H96" s="90">
        <f>VLOOKUP(Table91213[[#This Row],[Date]],'DB Details'!$A:$L,8)</f>
        <v/>
      </c>
      <c r="I96" s="90">
        <f>VLOOKUP(Table91213[[#This Row],[Date]],'DB Details'!$A:$L,9)</f>
        <v/>
      </c>
      <c r="J96" s="90">
        <f>VLOOKUP(Table91213[[#This Row],[Date]],'DB Details'!$A:$L,10)</f>
        <v/>
      </c>
      <c r="K96" s="123" t="n"/>
      <c r="L96" s="90">
        <f>VLOOKUP(Table91213[[#This Row],[Date]],'DB Details'!$A:$L,12)</f>
        <v/>
      </c>
    </row>
    <row r="97">
      <c r="A97" s="39" t="n">
        <v>20302</v>
      </c>
      <c r="B97" s="57">
        <f>VLOOKUP(Table91213[[#This Row],[Date]],'DB Details'!$A:$L,2)</f>
        <v/>
      </c>
      <c r="C97" s="55" t="n"/>
      <c r="D97" s="55" t="n"/>
      <c r="E97" s="90">
        <f>VLOOKUP(Table91213[[#This Row],[Date]],'DB Details'!$A:$L,5)</f>
        <v/>
      </c>
      <c r="F97" s="90">
        <f>VLOOKUP(Table91213[[#This Row],[Date]],'DB Details'!$A:$L,6)</f>
        <v/>
      </c>
      <c r="G97" s="123" t="n"/>
      <c r="H97" s="90">
        <f>VLOOKUP(Table91213[[#This Row],[Date]],'DB Details'!$A:$L,8)</f>
        <v/>
      </c>
      <c r="I97" s="90">
        <f>VLOOKUP(Table91213[[#This Row],[Date]],'DB Details'!$A:$L,9)</f>
        <v/>
      </c>
      <c r="J97" s="90">
        <f>VLOOKUP(Table91213[[#This Row],[Date]],'DB Details'!$A:$L,10)</f>
        <v/>
      </c>
      <c r="K97" s="123" t="n"/>
      <c r="L97" s="90">
        <f>VLOOKUP(Table91213[[#This Row],[Date]],'DB Details'!$A:$L,12)</f>
        <v/>
      </c>
    </row>
    <row r="98">
      <c r="A98" s="39" t="n">
        <v>20333</v>
      </c>
      <c r="B98" s="57">
        <f>VLOOKUP(Table91213[[#This Row],[Date]],'DB Details'!$A:$L,2)</f>
        <v/>
      </c>
      <c r="C98" s="55" t="n"/>
      <c r="D98" s="55" t="n"/>
      <c r="E98" s="90">
        <f>VLOOKUP(Table91213[[#This Row],[Date]],'DB Details'!$A:$L,5)</f>
        <v/>
      </c>
      <c r="F98" s="90">
        <f>VLOOKUP(Table91213[[#This Row],[Date]],'DB Details'!$A:$L,6)</f>
        <v/>
      </c>
      <c r="G98" s="123" t="n"/>
      <c r="H98" s="90">
        <f>VLOOKUP(Table91213[[#This Row],[Date]],'DB Details'!$A:$L,8)</f>
        <v/>
      </c>
      <c r="I98" s="90">
        <f>VLOOKUP(Table91213[[#This Row],[Date]],'DB Details'!$A:$L,9)</f>
        <v/>
      </c>
      <c r="J98" s="90">
        <f>VLOOKUP(Table91213[[#This Row],[Date]],'DB Details'!$A:$L,10)</f>
        <v/>
      </c>
      <c r="K98" s="123" t="n"/>
      <c r="L98" s="90">
        <f>VLOOKUP(Table91213[[#This Row],[Date]],'DB Details'!$A:$L,12)</f>
        <v/>
      </c>
    </row>
    <row r="99">
      <c r="A99" s="39" t="n">
        <v>20363</v>
      </c>
      <c r="B99" s="57">
        <f>VLOOKUP(Table91213[[#This Row],[Date]],'DB Details'!$A:$L,2)</f>
        <v/>
      </c>
      <c r="C99" s="55" t="n"/>
      <c r="D99" s="55" t="n"/>
      <c r="E99" s="90">
        <f>VLOOKUP(Table91213[[#This Row],[Date]],'DB Details'!$A:$L,5)</f>
        <v/>
      </c>
      <c r="F99" s="90">
        <f>VLOOKUP(Table91213[[#This Row],[Date]],'DB Details'!$A:$L,6)</f>
        <v/>
      </c>
      <c r="G99" s="123" t="n"/>
      <c r="H99" s="90">
        <f>VLOOKUP(Table91213[[#This Row],[Date]],'DB Details'!$A:$L,8)</f>
        <v/>
      </c>
      <c r="I99" s="90">
        <f>VLOOKUP(Table91213[[#This Row],[Date]],'DB Details'!$A:$L,9)</f>
        <v/>
      </c>
      <c r="J99" s="90">
        <f>VLOOKUP(Table91213[[#This Row],[Date]],'DB Details'!$A:$L,10)</f>
        <v/>
      </c>
      <c r="K99" s="123" t="n"/>
      <c r="L99" s="90">
        <f>VLOOKUP(Table91213[[#This Row],[Date]],'DB Details'!$A:$L,12)</f>
        <v/>
      </c>
    </row>
    <row r="100">
      <c r="A100" s="39" t="n">
        <v>20394</v>
      </c>
      <c r="B100" s="57">
        <f>VLOOKUP(Table91213[[#This Row],[Date]],'DB Details'!$A:$L,2)</f>
        <v/>
      </c>
      <c r="C100" s="55" t="n"/>
      <c r="D100" s="55" t="n"/>
      <c r="E100" s="90">
        <f>VLOOKUP(Table91213[[#This Row],[Date]],'DB Details'!$A:$L,5)</f>
        <v/>
      </c>
      <c r="F100" s="90">
        <f>VLOOKUP(Table91213[[#This Row],[Date]],'DB Details'!$A:$L,6)</f>
        <v/>
      </c>
      <c r="G100" s="123" t="n"/>
      <c r="H100" s="90">
        <f>VLOOKUP(Table91213[[#This Row],[Date]],'DB Details'!$A:$L,8)</f>
        <v/>
      </c>
      <c r="I100" s="90">
        <f>VLOOKUP(Table91213[[#This Row],[Date]],'DB Details'!$A:$L,9)</f>
        <v/>
      </c>
      <c r="J100" s="90">
        <f>VLOOKUP(Table91213[[#This Row],[Date]],'DB Details'!$A:$L,10)</f>
        <v/>
      </c>
      <c r="K100" s="123" t="n"/>
      <c r="L100" s="90">
        <f>VLOOKUP(Table91213[[#This Row],[Date]],'DB Details'!$A:$L,12)</f>
        <v/>
      </c>
    </row>
    <row r="101">
      <c r="A101" s="39" t="n">
        <v>20424</v>
      </c>
      <c r="B101" s="57">
        <f>VLOOKUP(Table91213[[#This Row],[Date]],'DB Details'!$A:$L,2)</f>
        <v/>
      </c>
      <c r="C101" s="55" t="n"/>
      <c r="D101" s="55" t="n"/>
      <c r="E101" s="90">
        <f>VLOOKUP(Table91213[[#This Row],[Date]],'DB Details'!$A:$L,5)</f>
        <v/>
      </c>
      <c r="F101" s="90">
        <f>VLOOKUP(Table91213[[#This Row],[Date]],'DB Details'!$A:$L,6)</f>
        <v/>
      </c>
      <c r="G101" s="123" t="n"/>
      <c r="H101" s="90">
        <f>VLOOKUP(Table91213[[#This Row],[Date]],'DB Details'!$A:$L,8)</f>
        <v/>
      </c>
      <c r="I101" s="90">
        <f>VLOOKUP(Table91213[[#This Row],[Date]],'DB Details'!$A:$L,9)</f>
        <v/>
      </c>
      <c r="J101" s="90">
        <f>VLOOKUP(Table91213[[#This Row],[Date]],'DB Details'!$A:$L,10)</f>
        <v/>
      </c>
      <c r="K101" s="123" t="n"/>
      <c r="L101" s="90">
        <f>VLOOKUP(Table91213[[#This Row],[Date]],'DB Details'!$A:$L,12)</f>
        <v/>
      </c>
    </row>
    <row r="102">
      <c r="A102" s="39" t="n">
        <v>20455</v>
      </c>
      <c r="B102" s="57">
        <f>VLOOKUP(Table91213[[#This Row],[Date]],'DB Details'!$A:$L,2)</f>
        <v/>
      </c>
      <c r="C102" s="55" t="n"/>
      <c r="D102" s="55" t="n"/>
      <c r="E102" s="90">
        <f>VLOOKUP(Table91213[[#This Row],[Date]],'DB Details'!$A:$L,5)</f>
        <v/>
      </c>
      <c r="F102" s="90">
        <f>VLOOKUP(Table91213[[#This Row],[Date]],'DB Details'!$A:$L,6)</f>
        <v/>
      </c>
      <c r="G102" s="123" t="n"/>
      <c r="H102" s="90">
        <f>VLOOKUP(Table91213[[#This Row],[Date]],'DB Details'!$A:$L,8)</f>
        <v/>
      </c>
      <c r="I102" s="90">
        <f>VLOOKUP(Table91213[[#This Row],[Date]],'DB Details'!$A:$L,9)</f>
        <v/>
      </c>
      <c r="J102" s="90">
        <f>VLOOKUP(Table91213[[#This Row],[Date]],'DB Details'!$A:$L,10)</f>
        <v/>
      </c>
      <c r="K102" s="123" t="n"/>
      <c r="L102" s="90">
        <f>VLOOKUP(Table91213[[#This Row],[Date]],'DB Details'!$A:$L,12)</f>
        <v/>
      </c>
    </row>
    <row r="103">
      <c r="A103" s="39" t="n">
        <v>20486</v>
      </c>
      <c r="B103" s="57">
        <f>VLOOKUP(Table91213[[#This Row],[Date]],'DB Details'!$A:$L,2)</f>
        <v/>
      </c>
      <c r="C103" s="55" t="n"/>
      <c r="D103" s="55" t="n"/>
      <c r="E103" s="90">
        <f>VLOOKUP(Table91213[[#This Row],[Date]],'DB Details'!$A:$L,5)</f>
        <v/>
      </c>
      <c r="F103" s="90">
        <f>VLOOKUP(Table91213[[#This Row],[Date]],'DB Details'!$A:$L,6)</f>
        <v/>
      </c>
      <c r="G103" s="123" t="n"/>
      <c r="H103" s="90">
        <f>VLOOKUP(Table91213[[#This Row],[Date]],'DB Details'!$A:$L,8)</f>
        <v/>
      </c>
      <c r="I103" s="90">
        <f>VLOOKUP(Table91213[[#This Row],[Date]],'DB Details'!$A:$L,9)</f>
        <v/>
      </c>
      <c r="J103" s="90">
        <f>VLOOKUP(Table91213[[#This Row],[Date]],'DB Details'!$A:$L,10)</f>
        <v/>
      </c>
      <c r="K103" s="123" t="n"/>
      <c r="L103" s="90">
        <f>VLOOKUP(Table91213[[#This Row],[Date]],'DB Details'!$A:$L,12)</f>
        <v/>
      </c>
    </row>
    <row r="104">
      <c r="A104" s="39" t="n">
        <v>20515</v>
      </c>
      <c r="B104" s="57">
        <f>VLOOKUP(Table91213[[#This Row],[Date]],'DB Details'!$A:$L,2)</f>
        <v/>
      </c>
      <c r="C104" s="55" t="n"/>
      <c r="D104" s="55" t="n"/>
      <c r="E104" s="90">
        <f>VLOOKUP(Table91213[[#This Row],[Date]],'DB Details'!$A:$L,5)</f>
        <v/>
      </c>
      <c r="F104" s="90">
        <f>VLOOKUP(Table91213[[#This Row],[Date]],'DB Details'!$A:$L,6)</f>
        <v/>
      </c>
      <c r="G104" s="123" t="n"/>
      <c r="H104" s="90">
        <f>VLOOKUP(Table91213[[#This Row],[Date]],'DB Details'!$A:$L,8)</f>
        <v/>
      </c>
      <c r="I104" s="90">
        <f>VLOOKUP(Table91213[[#This Row],[Date]],'DB Details'!$A:$L,9)</f>
        <v/>
      </c>
      <c r="J104" s="90">
        <f>VLOOKUP(Table91213[[#This Row],[Date]],'DB Details'!$A:$L,10)</f>
        <v/>
      </c>
      <c r="K104" s="123" t="n"/>
      <c r="L104" s="90">
        <f>VLOOKUP(Table91213[[#This Row],[Date]],'DB Details'!$A:$L,12)</f>
        <v/>
      </c>
    </row>
    <row r="105">
      <c r="A105" s="39" t="n">
        <v>20546</v>
      </c>
      <c r="B105" s="57">
        <f>VLOOKUP(Table91213[[#This Row],[Date]],'DB Details'!$A:$L,2)</f>
        <v/>
      </c>
      <c r="C105" s="55" t="n"/>
      <c r="D105" s="55" t="n"/>
      <c r="E105" s="90">
        <f>VLOOKUP(Table91213[[#This Row],[Date]],'DB Details'!$A:$L,5)</f>
        <v/>
      </c>
      <c r="F105" s="90">
        <f>VLOOKUP(Table91213[[#This Row],[Date]],'DB Details'!$A:$L,6)</f>
        <v/>
      </c>
      <c r="G105" s="123" t="n"/>
      <c r="H105" s="90">
        <f>VLOOKUP(Table91213[[#This Row],[Date]],'DB Details'!$A:$L,8)</f>
        <v/>
      </c>
      <c r="I105" s="90">
        <f>VLOOKUP(Table91213[[#This Row],[Date]],'DB Details'!$A:$L,9)</f>
        <v/>
      </c>
      <c r="J105" s="90">
        <f>VLOOKUP(Table91213[[#This Row],[Date]],'DB Details'!$A:$L,10)</f>
        <v/>
      </c>
      <c r="K105" s="123" t="n"/>
      <c r="L105" s="90">
        <f>VLOOKUP(Table91213[[#This Row],[Date]],'DB Details'!$A:$L,12)</f>
        <v/>
      </c>
    </row>
    <row r="106">
      <c r="A106" s="39" t="n">
        <v>20576</v>
      </c>
      <c r="B106" s="57">
        <f>VLOOKUP(Table91213[[#This Row],[Date]],'DB Details'!$A:$L,2)</f>
        <v/>
      </c>
      <c r="C106" s="55" t="n"/>
      <c r="D106" s="55" t="n"/>
      <c r="E106" s="90">
        <f>VLOOKUP(Table91213[[#This Row],[Date]],'DB Details'!$A:$L,5)</f>
        <v/>
      </c>
      <c r="F106" s="90">
        <f>VLOOKUP(Table91213[[#This Row],[Date]],'DB Details'!$A:$L,6)</f>
        <v/>
      </c>
      <c r="G106" s="123" t="n"/>
      <c r="H106" s="90">
        <f>VLOOKUP(Table91213[[#This Row],[Date]],'DB Details'!$A:$L,8)</f>
        <v/>
      </c>
      <c r="I106" s="90">
        <f>VLOOKUP(Table91213[[#This Row],[Date]],'DB Details'!$A:$L,9)</f>
        <v/>
      </c>
      <c r="J106" s="90">
        <f>VLOOKUP(Table91213[[#This Row],[Date]],'DB Details'!$A:$L,10)</f>
        <v/>
      </c>
      <c r="K106" s="123" t="n"/>
      <c r="L106" s="90">
        <f>VLOOKUP(Table91213[[#This Row],[Date]],'DB Details'!$A:$L,12)</f>
        <v/>
      </c>
    </row>
    <row r="107">
      <c r="A107" s="39" t="n">
        <v>20607</v>
      </c>
      <c r="B107" s="57">
        <f>VLOOKUP(Table91213[[#This Row],[Date]],'DB Details'!$A:$L,2)</f>
        <v/>
      </c>
      <c r="C107" s="55" t="n"/>
      <c r="D107" s="55" t="n"/>
      <c r="E107" s="90">
        <f>VLOOKUP(Table91213[[#This Row],[Date]],'DB Details'!$A:$L,5)</f>
        <v/>
      </c>
      <c r="F107" s="90">
        <f>VLOOKUP(Table91213[[#This Row],[Date]],'DB Details'!$A:$L,6)</f>
        <v/>
      </c>
      <c r="G107" s="123" t="n"/>
      <c r="H107" s="90">
        <f>VLOOKUP(Table91213[[#This Row],[Date]],'DB Details'!$A:$L,8)</f>
        <v/>
      </c>
      <c r="I107" s="90">
        <f>VLOOKUP(Table91213[[#This Row],[Date]],'DB Details'!$A:$L,9)</f>
        <v/>
      </c>
      <c r="J107" s="90">
        <f>VLOOKUP(Table91213[[#This Row],[Date]],'DB Details'!$A:$L,10)</f>
        <v/>
      </c>
      <c r="K107" s="123" t="n"/>
      <c r="L107" s="90">
        <f>VLOOKUP(Table91213[[#This Row],[Date]],'DB Details'!$A:$L,12)</f>
        <v/>
      </c>
    </row>
    <row r="108">
      <c r="A108" s="39" t="n">
        <v>20637</v>
      </c>
      <c r="B108" s="57">
        <f>VLOOKUP(Table91213[[#This Row],[Date]],'DB Details'!$A:$L,2)</f>
        <v/>
      </c>
      <c r="C108" s="55" t="n"/>
      <c r="D108" s="55" t="n"/>
      <c r="E108" s="90">
        <f>VLOOKUP(Table91213[[#This Row],[Date]],'DB Details'!$A:$L,5)</f>
        <v/>
      </c>
      <c r="F108" s="90">
        <f>VLOOKUP(Table91213[[#This Row],[Date]],'DB Details'!$A:$L,6)</f>
        <v/>
      </c>
      <c r="G108" s="123" t="n"/>
      <c r="H108" s="90">
        <f>VLOOKUP(Table91213[[#This Row],[Date]],'DB Details'!$A:$L,8)</f>
        <v/>
      </c>
      <c r="I108" s="90">
        <f>VLOOKUP(Table91213[[#This Row],[Date]],'DB Details'!$A:$L,9)</f>
        <v/>
      </c>
      <c r="J108" s="90">
        <f>VLOOKUP(Table91213[[#This Row],[Date]],'DB Details'!$A:$L,10)</f>
        <v/>
      </c>
      <c r="K108" s="123" t="n"/>
      <c r="L108" s="90">
        <f>VLOOKUP(Table91213[[#This Row],[Date]],'DB Details'!$A:$L,12)</f>
        <v/>
      </c>
    </row>
    <row r="109">
      <c r="A109" s="39" t="n">
        <v>20668</v>
      </c>
      <c r="B109" s="57">
        <f>VLOOKUP(Table91213[[#This Row],[Date]],'DB Details'!$A:$L,2)</f>
        <v/>
      </c>
      <c r="C109" s="55" t="n"/>
      <c r="D109" s="55" t="n"/>
      <c r="E109" s="90">
        <f>VLOOKUP(Table91213[[#This Row],[Date]],'DB Details'!$A:$L,5)</f>
        <v/>
      </c>
      <c r="F109" s="90">
        <f>VLOOKUP(Table91213[[#This Row],[Date]],'DB Details'!$A:$L,6)</f>
        <v/>
      </c>
      <c r="G109" s="123" t="n"/>
      <c r="H109" s="90">
        <f>VLOOKUP(Table91213[[#This Row],[Date]],'DB Details'!$A:$L,8)</f>
        <v/>
      </c>
      <c r="I109" s="90">
        <f>VLOOKUP(Table91213[[#This Row],[Date]],'DB Details'!$A:$L,9)</f>
        <v/>
      </c>
      <c r="J109" s="90">
        <f>VLOOKUP(Table91213[[#This Row],[Date]],'DB Details'!$A:$L,10)</f>
        <v/>
      </c>
      <c r="K109" s="123" t="n"/>
      <c r="L109" s="90">
        <f>VLOOKUP(Table91213[[#This Row],[Date]],'DB Details'!$A:$L,12)</f>
        <v/>
      </c>
    </row>
    <row r="110">
      <c r="A110" s="39" t="n">
        <v>20699</v>
      </c>
      <c r="B110" s="57">
        <f>VLOOKUP(Table91213[[#This Row],[Date]],'DB Details'!$A:$L,2)</f>
        <v/>
      </c>
      <c r="C110" s="55" t="n"/>
      <c r="D110" s="55" t="n"/>
      <c r="E110" s="90">
        <f>VLOOKUP(Table91213[[#This Row],[Date]],'DB Details'!$A:$L,5)</f>
        <v/>
      </c>
      <c r="F110" s="90">
        <f>VLOOKUP(Table91213[[#This Row],[Date]],'DB Details'!$A:$L,6)</f>
        <v/>
      </c>
      <c r="G110" s="123" t="n"/>
      <c r="H110" s="90">
        <f>VLOOKUP(Table91213[[#This Row],[Date]],'DB Details'!$A:$L,8)</f>
        <v/>
      </c>
      <c r="I110" s="90">
        <f>VLOOKUP(Table91213[[#This Row],[Date]],'DB Details'!$A:$L,9)</f>
        <v/>
      </c>
      <c r="J110" s="90">
        <f>VLOOKUP(Table91213[[#This Row],[Date]],'DB Details'!$A:$L,10)</f>
        <v/>
      </c>
      <c r="K110" s="123" t="n"/>
      <c r="L110" s="90">
        <f>VLOOKUP(Table91213[[#This Row],[Date]],'DB Details'!$A:$L,12)</f>
        <v/>
      </c>
    </row>
    <row r="111">
      <c r="A111" s="39" t="n">
        <v>20729</v>
      </c>
      <c r="B111" s="57">
        <f>VLOOKUP(Table91213[[#This Row],[Date]],'DB Details'!$A:$L,2)</f>
        <v/>
      </c>
      <c r="C111" s="55" t="n"/>
      <c r="D111" s="55" t="n"/>
      <c r="E111" s="90">
        <f>VLOOKUP(Table91213[[#This Row],[Date]],'DB Details'!$A:$L,5)</f>
        <v/>
      </c>
      <c r="F111" s="90">
        <f>VLOOKUP(Table91213[[#This Row],[Date]],'DB Details'!$A:$L,6)</f>
        <v/>
      </c>
      <c r="G111" s="123" t="n"/>
      <c r="H111" s="90">
        <f>VLOOKUP(Table91213[[#This Row],[Date]],'DB Details'!$A:$L,8)</f>
        <v/>
      </c>
      <c r="I111" s="90">
        <f>VLOOKUP(Table91213[[#This Row],[Date]],'DB Details'!$A:$L,9)</f>
        <v/>
      </c>
      <c r="J111" s="90">
        <f>VLOOKUP(Table91213[[#This Row],[Date]],'DB Details'!$A:$L,10)</f>
        <v/>
      </c>
      <c r="K111" s="123" t="n"/>
      <c r="L111" s="90">
        <f>VLOOKUP(Table91213[[#This Row],[Date]],'DB Details'!$A:$L,12)</f>
        <v/>
      </c>
    </row>
    <row r="112">
      <c r="A112" s="39" t="n">
        <v>20760</v>
      </c>
      <c r="B112" s="57">
        <f>VLOOKUP(Table91213[[#This Row],[Date]],'DB Details'!$A:$L,2)</f>
        <v/>
      </c>
      <c r="C112" s="55" t="n"/>
      <c r="D112" s="55" t="n"/>
      <c r="E112" s="90">
        <f>VLOOKUP(Table91213[[#This Row],[Date]],'DB Details'!$A:$L,5)</f>
        <v/>
      </c>
      <c r="F112" s="90">
        <f>VLOOKUP(Table91213[[#This Row],[Date]],'DB Details'!$A:$L,6)</f>
        <v/>
      </c>
      <c r="G112" s="123" t="n"/>
      <c r="H112" s="90">
        <f>VLOOKUP(Table91213[[#This Row],[Date]],'DB Details'!$A:$L,8)</f>
        <v/>
      </c>
      <c r="I112" s="90">
        <f>VLOOKUP(Table91213[[#This Row],[Date]],'DB Details'!$A:$L,9)</f>
        <v/>
      </c>
      <c r="J112" s="90">
        <f>VLOOKUP(Table91213[[#This Row],[Date]],'DB Details'!$A:$L,10)</f>
        <v/>
      </c>
      <c r="K112" s="123" t="n"/>
      <c r="L112" s="90">
        <f>VLOOKUP(Table91213[[#This Row],[Date]],'DB Details'!$A:$L,12)</f>
        <v/>
      </c>
    </row>
    <row r="113">
      <c r="A113" s="39" t="n">
        <v>20790</v>
      </c>
      <c r="B113" s="57">
        <f>VLOOKUP(Table91213[[#This Row],[Date]],'DB Details'!$A:$L,2)</f>
        <v/>
      </c>
      <c r="C113" s="55" t="n"/>
      <c r="D113" s="55" t="n"/>
      <c r="E113" s="90">
        <f>VLOOKUP(Table91213[[#This Row],[Date]],'DB Details'!$A:$L,5)</f>
        <v/>
      </c>
      <c r="F113" s="90">
        <f>VLOOKUP(Table91213[[#This Row],[Date]],'DB Details'!$A:$L,6)</f>
        <v/>
      </c>
      <c r="G113" s="123" t="n"/>
      <c r="H113" s="90">
        <f>VLOOKUP(Table91213[[#This Row],[Date]],'DB Details'!$A:$L,8)</f>
        <v/>
      </c>
      <c r="I113" s="90">
        <f>VLOOKUP(Table91213[[#This Row],[Date]],'DB Details'!$A:$L,9)</f>
        <v/>
      </c>
      <c r="J113" s="90">
        <f>VLOOKUP(Table91213[[#This Row],[Date]],'DB Details'!$A:$L,10)</f>
        <v/>
      </c>
      <c r="K113" s="123" t="n"/>
      <c r="L113" s="90">
        <f>VLOOKUP(Table91213[[#This Row],[Date]],'DB Details'!$A:$L,12)</f>
        <v/>
      </c>
    </row>
    <row r="114">
      <c r="A114" s="39" t="n">
        <v>20821</v>
      </c>
      <c r="B114" s="57">
        <f>VLOOKUP(Table91213[[#This Row],[Date]],'DB Details'!$A:$L,2)</f>
        <v/>
      </c>
      <c r="C114" s="55" t="n"/>
      <c r="D114" s="55" t="n"/>
      <c r="E114" s="90">
        <f>VLOOKUP(Table91213[[#This Row],[Date]],'DB Details'!$A:$L,5)</f>
        <v/>
      </c>
      <c r="F114" s="90">
        <f>VLOOKUP(Table91213[[#This Row],[Date]],'DB Details'!$A:$L,6)</f>
        <v/>
      </c>
      <c r="G114" s="123" t="n"/>
      <c r="H114" s="90">
        <f>VLOOKUP(Table91213[[#This Row],[Date]],'DB Details'!$A:$L,8)</f>
        <v/>
      </c>
      <c r="I114" s="90">
        <f>VLOOKUP(Table91213[[#This Row],[Date]],'DB Details'!$A:$L,9)</f>
        <v/>
      </c>
      <c r="J114" s="90">
        <f>VLOOKUP(Table91213[[#This Row],[Date]],'DB Details'!$A:$L,10)</f>
        <v/>
      </c>
      <c r="K114" s="123" t="n"/>
      <c r="L114" s="90">
        <f>VLOOKUP(Table91213[[#This Row],[Date]],'DB Details'!$A:$L,12)</f>
        <v/>
      </c>
    </row>
    <row r="115">
      <c r="A115" s="39" t="n">
        <v>20852</v>
      </c>
      <c r="B115" s="57">
        <f>VLOOKUP(Table91213[[#This Row],[Date]],'DB Details'!$A:$L,2)</f>
        <v/>
      </c>
      <c r="C115" s="55" t="n"/>
      <c r="D115" s="55" t="n"/>
      <c r="E115" s="90">
        <f>VLOOKUP(Table91213[[#This Row],[Date]],'DB Details'!$A:$L,5)</f>
        <v/>
      </c>
      <c r="F115" s="90">
        <f>VLOOKUP(Table91213[[#This Row],[Date]],'DB Details'!$A:$L,6)</f>
        <v/>
      </c>
      <c r="G115" s="123" t="n"/>
      <c r="H115" s="90">
        <f>VLOOKUP(Table91213[[#This Row],[Date]],'DB Details'!$A:$L,8)</f>
        <v/>
      </c>
      <c r="I115" s="90">
        <f>VLOOKUP(Table91213[[#This Row],[Date]],'DB Details'!$A:$L,9)</f>
        <v/>
      </c>
      <c r="J115" s="90">
        <f>VLOOKUP(Table91213[[#This Row],[Date]],'DB Details'!$A:$L,10)</f>
        <v/>
      </c>
      <c r="K115" s="123" t="n"/>
      <c r="L115" s="90">
        <f>VLOOKUP(Table91213[[#This Row],[Date]],'DB Details'!$A:$L,12)</f>
        <v/>
      </c>
    </row>
    <row r="116">
      <c r="A116" s="39" t="n">
        <v>20880</v>
      </c>
      <c r="B116" s="57">
        <f>VLOOKUP(Table91213[[#This Row],[Date]],'DB Details'!$A:$L,2)</f>
        <v/>
      </c>
      <c r="C116" s="55" t="n"/>
      <c r="D116" s="55" t="n"/>
      <c r="E116" s="90">
        <f>VLOOKUP(Table91213[[#This Row],[Date]],'DB Details'!$A:$L,5)</f>
        <v/>
      </c>
      <c r="F116" s="90">
        <f>VLOOKUP(Table91213[[#This Row],[Date]],'DB Details'!$A:$L,6)</f>
        <v/>
      </c>
      <c r="G116" s="123" t="n"/>
      <c r="H116" s="90">
        <f>VLOOKUP(Table91213[[#This Row],[Date]],'DB Details'!$A:$L,8)</f>
        <v/>
      </c>
      <c r="I116" s="90">
        <f>VLOOKUP(Table91213[[#This Row],[Date]],'DB Details'!$A:$L,9)</f>
        <v/>
      </c>
      <c r="J116" s="90">
        <f>VLOOKUP(Table91213[[#This Row],[Date]],'DB Details'!$A:$L,10)</f>
        <v/>
      </c>
      <c r="K116" s="123" t="n"/>
      <c r="L116" s="90">
        <f>VLOOKUP(Table91213[[#This Row],[Date]],'DB Details'!$A:$L,12)</f>
        <v/>
      </c>
    </row>
    <row r="117">
      <c r="A117" s="39" t="n">
        <v>20911</v>
      </c>
      <c r="B117" s="57">
        <f>VLOOKUP(Table91213[[#This Row],[Date]],'DB Details'!$A:$L,2)</f>
        <v/>
      </c>
      <c r="C117" s="55" t="n"/>
      <c r="D117" s="55" t="n"/>
      <c r="E117" s="90">
        <f>VLOOKUP(Table91213[[#This Row],[Date]],'DB Details'!$A:$L,5)</f>
        <v/>
      </c>
      <c r="F117" s="90">
        <f>VLOOKUP(Table91213[[#This Row],[Date]],'DB Details'!$A:$L,6)</f>
        <v/>
      </c>
      <c r="G117" s="123" t="n"/>
      <c r="H117" s="90">
        <f>VLOOKUP(Table91213[[#This Row],[Date]],'DB Details'!$A:$L,8)</f>
        <v/>
      </c>
      <c r="I117" s="90">
        <f>VLOOKUP(Table91213[[#This Row],[Date]],'DB Details'!$A:$L,9)</f>
        <v/>
      </c>
      <c r="J117" s="90">
        <f>VLOOKUP(Table91213[[#This Row],[Date]],'DB Details'!$A:$L,10)</f>
        <v/>
      </c>
      <c r="K117" s="123" t="n"/>
      <c r="L117" s="90">
        <f>VLOOKUP(Table91213[[#This Row],[Date]],'DB Details'!$A:$L,12)</f>
        <v/>
      </c>
    </row>
    <row r="118">
      <c r="A118" s="39" t="n">
        <v>20941</v>
      </c>
      <c r="B118" s="57">
        <f>VLOOKUP(Table91213[[#This Row],[Date]],'DB Details'!$A:$L,2)</f>
        <v/>
      </c>
      <c r="C118" s="55" t="n"/>
      <c r="D118" s="55" t="n"/>
      <c r="E118" s="90">
        <f>VLOOKUP(Table91213[[#This Row],[Date]],'DB Details'!$A:$L,5)</f>
        <v/>
      </c>
      <c r="F118" s="90">
        <f>VLOOKUP(Table91213[[#This Row],[Date]],'DB Details'!$A:$L,6)</f>
        <v/>
      </c>
      <c r="G118" s="123" t="n"/>
      <c r="H118" s="90">
        <f>VLOOKUP(Table91213[[#This Row],[Date]],'DB Details'!$A:$L,8)</f>
        <v/>
      </c>
      <c r="I118" s="90">
        <f>VLOOKUP(Table91213[[#This Row],[Date]],'DB Details'!$A:$L,9)</f>
        <v/>
      </c>
      <c r="J118" s="90">
        <f>VLOOKUP(Table91213[[#This Row],[Date]],'DB Details'!$A:$L,10)</f>
        <v/>
      </c>
      <c r="K118" s="123" t="n"/>
      <c r="L118" s="90">
        <f>VLOOKUP(Table91213[[#This Row],[Date]],'DB Details'!$A:$L,12)</f>
        <v/>
      </c>
    </row>
    <row r="119">
      <c r="A119" s="39" t="n">
        <v>20972</v>
      </c>
      <c r="B119" s="57">
        <f>VLOOKUP(Table91213[[#This Row],[Date]],'DB Details'!$A:$L,2)</f>
        <v/>
      </c>
      <c r="C119" s="55" t="n"/>
      <c r="D119" s="55" t="n"/>
      <c r="E119" s="90">
        <f>VLOOKUP(Table91213[[#This Row],[Date]],'DB Details'!$A:$L,5)</f>
        <v/>
      </c>
      <c r="F119" s="90">
        <f>VLOOKUP(Table91213[[#This Row],[Date]],'DB Details'!$A:$L,6)</f>
        <v/>
      </c>
      <c r="G119" s="123" t="n"/>
      <c r="H119" s="90">
        <f>VLOOKUP(Table91213[[#This Row],[Date]],'DB Details'!$A:$L,8)</f>
        <v/>
      </c>
      <c r="I119" s="90">
        <f>VLOOKUP(Table91213[[#This Row],[Date]],'DB Details'!$A:$L,9)</f>
        <v/>
      </c>
      <c r="J119" s="90">
        <f>VLOOKUP(Table91213[[#This Row],[Date]],'DB Details'!$A:$L,10)</f>
        <v/>
      </c>
      <c r="K119" s="123" t="n"/>
      <c r="L119" s="90">
        <f>VLOOKUP(Table91213[[#This Row],[Date]],'DB Details'!$A:$L,12)</f>
        <v/>
      </c>
    </row>
    <row r="120">
      <c r="A120" s="39" t="n">
        <v>21002</v>
      </c>
      <c r="B120" s="57">
        <f>VLOOKUP(Table91213[[#This Row],[Date]],'DB Details'!$A:$L,2)</f>
        <v/>
      </c>
      <c r="C120" s="55" t="n"/>
      <c r="D120" s="55" t="n"/>
      <c r="E120" s="90">
        <f>VLOOKUP(Table91213[[#This Row],[Date]],'DB Details'!$A:$L,5)</f>
        <v/>
      </c>
      <c r="F120" s="90">
        <f>VLOOKUP(Table91213[[#This Row],[Date]],'DB Details'!$A:$L,6)</f>
        <v/>
      </c>
      <c r="G120" s="123" t="n"/>
      <c r="H120" s="90">
        <f>VLOOKUP(Table91213[[#This Row],[Date]],'DB Details'!$A:$L,8)</f>
        <v/>
      </c>
      <c r="I120" s="90">
        <f>VLOOKUP(Table91213[[#This Row],[Date]],'DB Details'!$A:$L,9)</f>
        <v/>
      </c>
      <c r="J120" s="90">
        <f>VLOOKUP(Table91213[[#This Row],[Date]],'DB Details'!$A:$L,10)</f>
        <v/>
      </c>
      <c r="K120" s="123" t="n"/>
      <c r="L120" s="90">
        <f>VLOOKUP(Table91213[[#This Row],[Date]],'DB Details'!$A:$L,12)</f>
        <v/>
      </c>
    </row>
    <row r="121">
      <c r="A121" s="39" t="n">
        <v>21033</v>
      </c>
      <c r="B121" s="57">
        <f>VLOOKUP(Table91213[[#This Row],[Date]],'DB Details'!$A:$L,2)</f>
        <v/>
      </c>
      <c r="C121" s="55" t="n"/>
      <c r="D121" s="55" t="n"/>
      <c r="E121" s="90">
        <f>VLOOKUP(Table91213[[#This Row],[Date]],'DB Details'!$A:$L,5)</f>
        <v/>
      </c>
      <c r="F121" s="90">
        <f>VLOOKUP(Table91213[[#This Row],[Date]],'DB Details'!$A:$L,6)</f>
        <v/>
      </c>
      <c r="G121" s="123" t="n"/>
      <c r="H121" s="90">
        <f>VLOOKUP(Table91213[[#This Row],[Date]],'DB Details'!$A:$L,8)</f>
        <v/>
      </c>
      <c r="I121" s="90">
        <f>VLOOKUP(Table91213[[#This Row],[Date]],'DB Details'!$A:$L,9)</f>
        <v/>
      </c>
      <c r="J121" s="90">
        <f>VLOOKUP(Table91213[[#This Row],[Date]],'DB Details'!$A:$L,10)</f>
        <v/>
      </c>
      <c r="K121" s="123" t="n"/>
      <c r="L121" s="90">
        <f>VLOOKUP(Table91213[[#This Row],[Date]],'DB Details'!$A:$L,12)</f>
        <v/>
      </c>
    </row>
    <row r="122">
      <c r="A122" s="39" t="n">
        <v>21064</v>
      </c>
      <c r="B122" s="57">
        <f>VLOOKUP(Table91213[[#This Row],[Date]],'DB Details'!$A:$L,2)</f>
        <v/>
      </c>
      <c r="C122" s="55" t="n"/>
      <c r="D122" s="55" t="n"/>
      <c r="E122" s="90">
        <f>VLOOKUP(Table91213[[#This Row],[Date]],'DB Details'!$A:$L,5)</f>
        <v/>
      </c>
      <c r="F122" s="90">
        <f>VLOOKUP(Table91213[[#This Row],[Date]],'DB Details'!$A:$L,6)</f>
        <v/>
      </c>
      <c r="G122" s="123" t="n"/>
      <c r="H122" s="90">
        <f>VLOOKUP(Table91213[[#This Row],[Date]],'DB Details'!$A:$L,8)</f>
        <v/>
      </c>
      <c r="I122" s="90">
        <f>VLOOKUP(Table91213[[#This Row],[Date]],'DB Details'!$A:$L,9)</f>
        <v/>
      </c>
      <c r="J122" s="90">
        <f>VLOOKUP(Table91213[[#This Row],[Date]],'DB Details'!$A:$L,10)</f>
        <v/>
      </c>
      <c r="K122" s="123" t="n"/>
      <c r="L122" s="90">
        <f>VLOOKUP(Table91213[[#This Row],[Date]],'DB Details'!$A:$L,12)</f>
        <v/>
      </c>
    </row>
    <row r="123">
      <c r="A123" s="39" t="n">
        <v>21094</v>
      </c>
      <c r="B123" s="57">
        <f>VLOOKUP(Table91213[[#This Row],[Date]],'DB Details'!$A:$L,2)</f>
        <v/>
      </c>
      <c r="C123" s="55" t="n"/>
      <c r="D123" s="55" t="n"/>
      <c r="E123" s="90">
        <f>VLOOKUP(Table91213[[#This Row],[Date]],'DB Details'!$A:$L,5)</f>
        <v/>
      </c>
      <c r="F123" s="90">
        <f>VLOOKUP(Table91213[[#This Row],[Date]],'DB Details'!$A:$L,6)</f>
        <v/>
      </c>
      <c r="G123" s="123" t="n"/>
      <c r="H123" s="90">
        <f>VLOOKUP(Table91213[[#This Row],[Date]],'DB Details'!$A:$L,8)</f>
        <v/>
      </c>
      <c r="I123" s="90">
        <f>VLOOKUP(Table91213[[#This Row],[Date]],'DB Details'!$A:$L,9)</f>
        <v/>
      </c>
      <c r="J123" s="90">
        <f>VLOOKUP(Table91213[[#This Row],[Date]],'DB Details'!$A:$L,10)</f>
        <v/>
      </c>
      <c r="K123" s="123" t="n"/>
      <c r="L123" s="90">
        <f>VLOOKUP(Table91213[[#This Row],[Date]],'DB Details'!$A:$L,12)</f>
        <v/>
      </c>
    </row>
    <row r="124">
      <c r="A124" s="39" t="n">
        <v>21125</v>
      </c>
      <c r="B124" s="57">
        <f>VLOOKUP(Table91213[[#This Row],[Date]],'DB Details'!$A:$L,2)</f>
        <v/>
      </c>
      <c r="C124" s="55" t="n"/>
      <c r="D124" s="55" t="n"/>
      <c r="E124" s="90">
        <f>VLOOKUP(Table91213[[#This Row],[Date]],'DB Details'!$A:$L,5)</f>
        <v/>
      </c>
      <c r="F124" s="90">
        <f>VLOOKUP(Table91213[[#This Row],[Date]],'DB Details'!$A:$L,6)</f>
        <v/>
      </c>
      <c r="G124" s="123" t="n"/>
      <c r="H124" s="90">
        <f>VLOOKUP(Table91213[[#This Row],[Date]],'DB Details'!$A:$L,8)</f>
        <v/>
      </c>
      <c r="I124" s="90">
        <f>VLOOKUP(Table91213[[#This Row],[Date]],'DB Details'!$A:$L,9)</f>
        <v/>
      </c>
      <c r="J124" s="90">
        <f>VLOOKUP(Table91213[[#This Row],[Date]],'DB Details'!$A:$L,10)</f>
        <v/>
      </c>
      <c r="K124" s="123" t="n"/>
      <c r="L124" s="90">
        <f>VLOOKUP(Table91213[[#This Row],[Date]],'DB Details'!$A:$L,12)</f>
        <v/>
      </c>
    </row>
    <row r="125">
      <c r="A125" s="39" t="n">
        <v>21155</v>
      </c>
      <c r="B125" s="57">
        <f>VLOOKUP(Table91213[[#This Row],[Date]],'DB Details'!$A:$L,2)</f>
        <v/>
      </c>
      <c r="C125" s="55" t="n"/>
      <c r="D125" s="55" t="n"/>
      <c r="E125" s="90">
        <f>VLOOKUP(Table91213[[#This Row],[Date]],'DB Details'!$A:$L,5)</f>
        <v/>
      </c>
      <c r="F125" s="90">
        <f>VLOOKUP(Table91213[[#This Row],[Date]],'DB Details'!$A:$L,6)</f>
        <v/>
      </c>
      <c r="G125" s="123" t="n"/>
      <c r="H125" s="90">
        <f>VLOOKUP(Table91213[[#This Row],[Date]],'DB Details'!$A:$L,8)</f>
        <v/>
      </c>
      <c r="I125" s="90">
        <f>VLOOKUP(Table91213[[#This Row],[Date]],'DB Details'!$A:$L,9)</f>
        <v/>
      </c>
      <c r="J125" s="90">
        <f>VLOOKUP(Table91213[[#This Row],[Date]],'DB Details'!$A:$L,10)</f>
        <v/>
      </c>
      <c r="K125" s="123" t="n"/>
      <c r="L125" s="90">
        <f>VLOOKUP(Table91213[[#This Row],[Date]],'DB Details'!$A:$L,12)</f>
        <v/>
      </c>
    </row>
    <row r="126">
      <c r="A126" s="39" t="n">
        <v>21186</v>
      </c>
      <c r="B126" s="57">
        <f>VLOOKUP(Table91213[[#This Row],[Date]],'DB Details'!$A:$L,2)</f>
        <v/>
      </c>
      <c r="C126" s="55" t="n"/>
      <c r="D126" s="55" t="n"/>
      <c r="E126" s="90">
        <f>VLOOKUP(Table91213[[#This Row],[Date]],'DB Details'!$A:$L,5)</f>
        <v/>
      </c>
      <c r="F126" s="90">
        <f>VLOOKUP(Table91213[[#This Row],[Date]],'DB Details'!$A:$L,6)</f>
        <v/>
      </c>
      <c r="G126" s="123" t="n"/>
      <c r="H126" s="90">
        <f>VLOOKUP(Table91213[[#This Row],[Date]],'DB Details'!$A:$L,8)</f>
        <v/>
      </c>
      <c r="I126" s="90">
        <f>VLOOKUP(Table91213[[#This Row],[Date]],'DB Details'!$A:$L,9)</f>
        <v/>
      </c>
      <c r="J126" s="90">
        <f>VLOOKUP(Table91213[[#This Row],[Date]],'DB Details'!$A:$L,10)</f>
        <v/>
      </c>
      <c r="K126" s="123" t="n"/>
      <c r="L126" s="90">
        <f>VLOOKUP(Table91213[[#This Row],[Date]],'DB Details'!$A:$L,12)</f>
        <v/>
      </c>
    </row>
    <row r="127">
      <c r="A127" s="39" t="n">
        <v>21217</v>
      </c>
      <c r="B127" s="57">
        <f>VLOOKUP(Table91213[[#This Row],[Date]],'DB Details'!$A:$L,2)</f>
        <v/>
      </c>
      <c r="C127" s="55" t="n"/>
      <c r="D127" s="55" t="n"/>
      <c r="E127" s="90">
        <f>VLOOKUP(Table91213[[#This Row],[Date]],'DB Details'!$A:$L,5)</f>
        <v/>
      </c>
      <c r="F127" s="90">
        <f>VLOOKUP(Table91213[[#This Row],[Date]],'DB Details'!$A:$L,6)</f>
        <v/>
      </c>
      <c r="G127" s="123" t="n"/>
      <c r="H127" s="90">
        <f>VLOOKUP(Table91213[[#This Row],[Date]],'DB Details'!$A:$L,8)</f>
        <v/>
      </c>
      <c r="I127" s="90">
        <f>VLOOKUP(Table91213[[#This Row],[Date]],'DB Details'!$A:$L,9)</f>
        <v/>
      </c>
      <c r="J127" s="90">
        <f>VLOOKUP(Table91213[[#This Row],[Date]],'DB Details'!$A:$L,10)</f>
        <v/>
      </c>
      <c r="K127" s="123" t="n"/>
      <c r="L127" s="90">
        <f>VLOOKUP(Table91213[[#This Row],[Date]],'DB Details'!$A:$L,12)</f>
        <v/>
      </c>
    </row>
    <row r="128">
      <c r="A128" s="39" t="n">
        <v>21245</v>
      </c>
      <c r="B128" s="57">
        <f>VLOOKUP(Table91213[[#This Row],[Date]],'DB Details'!$A:$L,2)</f>
        <v/>
      </c>
      <c r="C128" s="55" t="n"/>
      <c r="D128" s="55" t="n"/>
      <c r="E128" s="90">
        <f>VLOOKUP(Table91213[[#This Row],[Date]],'DB Details'!$A:$L,5)</f>
        <v/>
      </c>
      <c r="F128" s="90">
        <f>VLOOKUP(Table91213[[#This Row],[Date]],'DB Details'!$A:$L,6)</f>
        <v/>
      </c>
      <c r="G128" s="123" t="n"/>
      <c r="H128" s="90">
        <f>VLOOKUP(Table91213[[#This Row],[Date]],'DB Details'!$A:$L,8)</f>
        <v/>
      </c>
      <c r="I128" s="90">
        <f>VLOOKUP(Table91213[[#This Row],[Date]],'DB Details'!$A:$L,9)</f>
        <v/>
      </c>
      <c r="J128" s="90">
        <f>VLOOKUP(Table91213[[#This Row],[Date]],'DB Details'!$A:$L,10)</f>
        <v/>
      </c>
      <c r="K128" s="123" t="n"/>
      <c r="L128" s="90">
        <f>VLOOKUP(Table91213[[#This Row],[Date]],'DB Details'!$A:$L,12)</f>
        <v/>
      </c>
    </row>
    <row r="129">
      <c r="A129" s="39" t="n">
        <v>21276</v>
      </c>
      <c r="B129" s="57">
        <f>VLOOKUP(Table91213[[#This Row],[Date]],'DB Details'!$A:$L,2)</f>
        <v/>
      </c>
      <c r="C129" s="55" t="n"/>
      <c r="D129" s="55" t="n"/>
      <c r="E129" s="90">
        <f>VLOOKUP(Table91213[[#This Row],[Date]],'DB Details'!$A:$L,5)</f>
        <v/>
      </c>
      <c r="F129" s="90">
        <f>VLOOKUP(Table91213[[#This Row],[Date]],'DB Details'!$A:$L,6)</f>
        <v/>
      </c>
      <c r="G129" s="123" t="n"/>
      <c r="H129" s="90">
        <f>VLOOKUP(Table91213[[#This Row],[Date]],'DB Details'!$A:$L,8)</f>
        <v/>
      </c>
      <c r="I129" s="90">
        <f>VLOOKUP(Table91213[[#This Row],[Date]],'DB Details'!$A:$L,9)</f>
        <v/>
      </c>
      <c r="J129" s="90">
        <f>VLOOKUP(Table91213[[#This Row],[Date]],'DB Details'!$A:$L,10)</f>
        <v/>
      </c>
      <c r="K129" s="123" t="n"/>
      <c r="L129" s="90">
        <f>VLOOKUP(Table91213[[#This Row],[Date]],'DB Details'!$A:$L,12)</f>
        <v/>
      </c>
    </row>
    <row r="130">
      <c r="A130" s="39" t="n">
        <v>21306</v>
      </c>
      <c r="B130" s="57">
        <f>VLOOKUP(Table91213[[#This Row],[Date]],'DB Details'!$A:$L,2)</f>
        <v/>
      </c>
      <c r="C130" s="55" t="n"/>
      <c r="D130" s="55" t="n"/>
      <c r="E130" s="90">
        <f>VLOOKUP(Table91213[[#This Row],[Date]],'DB Details'!$A:$L,5)</f>
        <v/>
      </c>
      <c r="F130" s="90">
        <f>VLOOKUP(Table91213[[#This Row],[Date]],'DB Details'!$A:$L,6)</f>
        <v/>
      </c>
      <c r="G130" s="123" t="n"/>
      <c r="H130" s="90">
        <f>VLOOKUP(Table91213[[#This Row],[Date]],'DB Details'!$A:$L,8)</f>
        <v/>
      </c>
      <c r="I130" s="90">
        <f>VLOOKUP(Table91213[[#This Row],[Date]],'DB Details'!$A:$L,9)</f>
        <v/>
      </c>
      <c r="J130" s="90">
        <f>VLOOKUP(Table91213[[#This Row],[Date]],'DB Details'!$A:$L,10)</f>
        <v/>
      </c>
      <c r="K130" s="123" t="n"/>
      <c r="L130" s="90">
        <f>VLOOKUP(Table91213[[#This Row],[Date]],'DB Details'!$A:$L,12)</f>
        <v/>
      </c>
    </row>
    <row r="131">
      <c r="A131" s="39" t="n">
        <v>21337</v>
      </c>
      <c r="B131" s="57">
        <f>VLOOKUP(Table91213[[#This Row],[Date]],'DB Details'!$A:$L,2)</f>
        <v/>
      </c>
      <c r="C131" s="55" t="n"/>
      <c r="D131" s="55" t="n"/>
      <c r="E131" s="90">
        <f>VLOOKUP(Table91213[[#This Row],[Date]],'DB Details'!$A:$L,5)</f>
        <v/>
      </c>
      <c r="F131" s="90">
        <f>VLOOKUP(Table91213[[#This Row],[Date]],'DB Details'!$A:$L,6)</f>
        <v/>
      </c>
      <c r="G131" s="123" t="n"/>
      <c r="H131" s="90">
        <f>VLOOKUP(Table91213[[#This Row],[Date]],'DB Details'!$A:$L,8)</f>
        <v/>
      </c>
      <c r="I131" s="90">
        <f>VLOOKUP(Table91213[[#This Row],[Date]],'DB Details'!$A:$L,9)</f>
        <v/>
      </c>
      <c r="J131" s="90">
        <f>VLOOKUP(Table91213[[#This Row],[Date]],'DB Details'!$A:$L,10)</f>
        <v/>
      </c>
      <c r="K131" s="123" t="n"/>
      <c r="L131" s="90">
        <f>VLOOKUP(Table91213[[#This Row],[Date]],'DB Details'!$A:$L,12)</f>
        <v/>
      </c>
    </row>
    <row r="132">
      <c r="A132" s="39" t="n">
        <v>21367</v>
      </c>
      <c r="B132" s="57">
        <f>VLOOKUP(Table91213[[#This Row],[Date]],'DB Details'!$A:$L,2)</f>
        <v/>
      </c>
      <c r="C132" s="55" t="n"/>
      <c r="D132" s="55" t="n"/>
      <c r="E132" s="90">
        <f>VLOOKUP(Table91213[[#This Row],[Date]],'DB Details'!$A:$L,5)</f>
        <v/>
      </c>
      <c r="F132" s="90">
        <f>VLOOKUP(Table91213[[#This Row],[Date]],'DB Details'!$A:$L,6)</f>
        <v/>
      </c>
      <c r="G132" s="123" t="n"/>
      <c r="H132" s="90">
        <f>VLOOKUP(Table91213[[#This Row],[Date]],'DB Details'!$A:$L,8)</f>
        <v/>
      </c>
      <c r="I132" s="90">
        <f>VLOOKUP(Table91213[[#This Row],[Date]],'DB Details'!$A:$L,9)</f>
        <v/>
      </c>
      <c r="J132" s="90">
        <f>VLOOKUP(Table91213[[#This Row],[Date]],'DB Details'!$A:$L,10)</f>
        <v/>
      </c>
      <c r="K132" s="123" t="n"/>
      <c r="L132" s="90">
        <f>VLOOKUP(Table91213[[#This Row],[Date]],'DB Details'!$A:$L,12)</f>
        <v/>
      </c>
    </row>
    <row r="133">
      <c r="A133" s="39" t="n">
        <v>21398</v>
      </c>
      <c r="B133" s="57">
        <f>VLOOKUP(Table91213[[#This Row],[Date]],'DB Details'!$A:$L,2)</f>
        <v/>
      </c>
      <c r="C133" s="55" t="n"/>
      <c r="D133" s="55" t="n"/>
      <c r="E133" s="90">
        <f>VLOOKUP(Table91213[[#This Row],[Date]],'DB Details'!$A:$L,5)</f>
        <v/>
      </c>
      <c r="F133" s="90">
        <f>VLOOKUP(Table91213[[#This Row],[Date]],'DB Details'!$A:$L,6)</f>
        <v/>
      </c>
      <c r="G133" s="123" t="n"/>
      <c r="H133" s="90">
        <f>VLOOKUP(Table91213[[#This Row],[Date]],'DB Details'!$A:$L,8)</f>
        <v/>
      </c>
      <c r="I133" s="90">
        <f>VLOOKUP(Table91213[[#This Row],[Date]],'DB Details'!$A:$L,9)</f>
        <v/>
      </c>
      <c r="J133" s="90">
        <f>VLOOKUP(Table91213[[#This Row],[Date]],'DB Details'!$A:$L,10)</f>
        <v/>
      </c>
      <c r="K133" s="123" t="n"/>
      <c r="L133" s="90">
        <f>VLOOKUP(Table91213[[#This Row],[Date]],'DB Details'!$A:$L,12)</f>
        <v/>
      </c>
    </row>
    <row r="134">
      <c r="A134" s="39" t="n">
        <v>21429</v>
      </c>
      <c r="B134" s="57">
        <f>VLOOKUP(Table91213[[#This Row],[Date]],'DB Details'!$A:$L,2)</f>
        <v/>
      </c>
      <c r="C134" s="55" t="n"/>
      <c r="D134" s="55" t="n"/>
      <c r="E134" s="90">
        <f>VLOOKUP(Table91213[[#This Row],[Date]],'DB Details'!$A:$L,5)</f>
        <v/>
      </c>
      <c r="F134" s="90">
        <f>VLOOKUP(Table91213[[#This Row],[Date]],'DB Details'!$A:$L,6)</f>
        <v/>
      </c>
      <c r="G134" s="123" t="n"/>
      <c r="H134" s="90">
        <f>VLOOKUP(Table91213[[#This Row],[Date]],'DB Details'!$A:$L,8)</f>
        <v/>
      </c>
      <c r="I134" s="90">
        <f>VLOOKUP(Table91213[[#This Row],[Date]],'DB Details'!$A:$L,9)</f>
        <v/>
      </c>
      <c r="J134" s="90">
        <f>VLOOKUP(Table91213[[#This Row],[Date]],'DB Details'!$A:$L,10)</f>
        <v/>
      </c>
      <c r="K134" s="123" t="n"/>
      <c r="L134" s="90">
        <f>VLOOKUP(Table91213[[#This Row],[Date]],'DB Details'!$A:$L,12)</f>
        <v/>
      </c>
    </row>
    <row r="135">
      <c r="A135" s="39" t="n">
        <v>21459</v>
      </c>
      <c r="B135" s="57">
        <f>VLOOKUP(Table91213[[#This Row],[Date]],'DB Details'!$A:$L,2)</f>
        <v/>
      </c>
      <c r="C135" s="55" t="n"/>
      <c r="D135" s="55" t="n"/>
      <c r="E135" s="90">
        <f>VLOOKUP(Table91213[[#This Row],[Date]],'DB Details'!$A:$L,5)</f>
        <v/>
      </c>
      <c r="F135" s="90">
        <f>VLOOKUP(Table91213[[#This Row],[Date]],'DB Details'!$A:$L,6)</f>
        <v/>
      </c>
      <c r="G135" s="123" t="n"/>
      <c r="H135" s="90">
        <f>VLOOKUP(Table91213[[#This Row],[Date]],'DB Details'!$A:$L,8)</f>
        <v/>
      </c>
      <c r="I135" s="90">
        <f>VLOOKUP(Table91213[[#This Row],[Date]],'DB Details'!$A:$L,9)</f>
        <v/>
      </c>
      <c r="J135" s="90">
        <f>VLOOKUP(Table91213[[#This Row],[Date]],'DB Details'!$A:$L,10)</f>
        <v/>
      </c>
      <c r="K135" s="123" t="n"/>
      <c r="L135" s="90">
        <f>VLOOKUP(Table91213[[#This Row],[Date]],'DB Details'!$A:$L,12)</f>
        <v/>
      </c>
    </row>
    <row r="136">
      <c r="A136" s="39" t="n">
        <v>21490</v>
      </c>
      <c r="B136" s="57">
        <f>VLOOKUP(Table91213[[#This Row],[Date]],'DB Details'!$A:$L,2)</f>
        <v/>
      </c>
      <c r="C136" s="55" t="n"/>
      <c r="D136" s="55" t="n"/>
      <c r="E136" s="90">
        <f>VLOOKUP(Table91213[[#This Row],[Date]],'DB Details'!$A:$L,5)</f>
        <v/>
      </c>
      <c r="F136" s="90">
        <f>VLOOKUP(Table91213[[#This Row],[Date]],'DB Details'!$A:$L,6)</f>
        <v/>
      </c>
      <c r="G136" s="123" t="n"/>
      <c r="H136" s="90">
        <f>VLOOKUP(Table91213[[#This Row],[Date]],'DB Details'!$A:$L,8)</f>
        <v/>
      </c>
      <c r="I136" s="90">
        <f>VLOOKUP(Table91213[[#This Row],[Date]],'DB Details'!$A:$L,9)</f>
        <v/>
      </c>
      <c r="J136" s="90">
        <f>VLOOKUP(Table91213[[#This Row],[Date]],'DB Details'!$A:$L,10)</f>
        <v/>
      </c>
      <c r="K136" s="123" t="n"/>
      <c r="L136" s="90">
        <f>VLOOKUP(Table91213[[#This Row],[Date]],'DB Details'!$A:$L,12)</f>
        <v/>
      </c>
    </row>
    <row r="137">
      <c r="A137" s="39" t="n">
        <v>21520</v>
      </c>
      <c r="B137" s="57">
        <f>VLOOKUP(Table91213[[#This Row],[Date]],'DB Details'!$A:$L,2)</f>
        <v/>
      </c>
      <c r="C137" s="55" t="n"/>
      <c r="D137" s="55" t="n"/>
      <c r="E137" s="90">
        <f>VLOOKUP(Table91213[[#This Row],[Date]],'DB Details'!$A:$L,5)</f>
        <v/>
      </c>
      <c r="F137" s="90">
        <f>VLOOKUP(Table91213[[#This Row],[Date]],'DB Details'!$A:$L,6)</f>
        <v/>
      </c>
      <c r="G137" s="123" t="n"/>
      <c r="H137" s="90">
        <f>VLOOKUP(Table91213[[#This Row],[Date]],'DB Details'!$A:$L,8)</f>
        <v/>
      </c>
      <c r="I137" s="90">
        <f>VLOOKUP(Table91213[[#This Row],[Date]],'DB Details'!$A:$L,9)</f>
        <v/>
      </c>
      <c r="J137" s="90">
        <f>VLOOKUP(Table91213[[#This Row],[Date]],'DB Details'!$A:$L,10)</f>
        <v/>
      </c>
      <c r="K137" s="123" t="n"/>
      <c r="L137" s="90">
        <f>VLOOKUP(Table91213[[#This Row],[Date]],'DB Details'!$A:$L,12)</f>
        <v/>
      </c>
    </row>
    <row r="138">
      <c r="A138" s="39" t="n">
        <v>21551</v>
      </c>
      <c r="B138" s="57">
        <f>VLOOKUP(Table91213[[#This Row],[Date]],'DB Details'!$A:$L,2)</f>
        <v/>
      </c>
      <c r="C138" s="55" t="n"/>
      <c r="D138" s="55" t="n"/>
      <c r="E138" s="90">
        <f>VLOOKUP(Table91213[[#This Row],[Date]],'DB Details'!$A:$L,5)</f>
        <v/>
      </c>
      <c r="F138" s="90">
        <f>VLOOKUP(Table91213[[#This Row],[Date]],'DB Details'!$A:$L,6)</f>
        <v/>
      </c>
      <c r="G138" s="123" t="n"/>
      <c r="H138" s="90">
        <f>VLOOKUP(Table91213[[#This Row],[Date]],'DB Details'!$A:$L,8)</f>
        <v/>
      </c>
      <c r="I138" s="90">
        <f>VLOOKUP(Table91213[[#This Row],[Date]],'DB Details'!$A:$L,9)</f>
        <v/>
      </c>
      <c r="J138" s="90">
        <f>VLOOKUP(Table91213[[#This Row],[Date]],'DB Details'!$A:$L,10)</f>
        <v/>
      </c>
      <c r="K138" s="123" t="n"/>
      <c r="L138" s="90">
        <f>VLOOKUP(Table91213[[#This Row],[Date]],'DB Details'!$A:$L,12)</f>
        <v/>
      </c>
    </row>
    <row r="139">
      <c r="A139" s="39" t="n">
        <v>21582</v>
      </c>
      <c r="B139" s="57">
        <f>VLOOKUP(Table91213[[#This Row],[Date]],'DB Details'!$A:$L,2)</f>
        <v/>
      </c>
      <c r="C139" s="55" t="n"/>
      <c r="D139" s="55" t="n"/>
      <c r="E139" s="90">
        <f>VLOOKUP(Table91213[[#This Row],[Date]],'DB Details'!$A:$L,5)</f>
        <v/>
      </c>
      <c r="F139" s="90">
        <f>VLOOKUP(Table91213[[#This Row],[Date]],'DB Details'!$A:$L,6)</f>
        <v/>
      </c>
      <c r="G139" s="123" t="n"/>
      <c r="H139" s="90">
        <f>VLOOKUP(Table91213[[#This Row],[Date]],'DB Details'!$A:$L,8)</f>
        <v/>
      </c>
      <c r="I139" s="90">
        <f>VLOOKUP(Table91213[[#This Row],[Date]],'DB Details'!$A:$L,9)</f>
        <v/>
      </c>
      <c r="J139" s="90">
        <f>VLOOKUP(Table91213[[#This Row],[Date]],'DB Details'!$A:$L,10)</f>
        <v/>
      </c>
      <c r="K139" s="123" t="n"/>
      <c r="L139" s="90">
        <f>VLOOKUP(Table91213[[#This Row],[Date]],'DB Details'!$A:$L,12)</f>
        <v/>
      </c>
    </row>
    <row r="140">
      <c r="A140" s="39" t="n">
        <v>21610</v>
      </c>
      <c r="B140" s="57">
        <f>VLOOKUP(Table91213[[#This Row],[Date]],'DB Details'!$A:$L,2)</f>
        <v/>
      </c>
      <c r="C140" s="55" t="n"/>
      <c r="D140" s="55" t="n"/>
      <c r="E140" s="90">
        <f>VLOOKUP(Table91213[[#This Row],[Date]],'DB Details'!$A:$L,5)</f>
        <v/>
      </c>
      <c r="F140" s="90">
        <f>VLOOKUP(Table91213[[#This Row],[Date]],'DB Details'!$A:$L,6)</f>
        <v/>
      </c>
      <c r="G140" s="123" t="n"/>
      <c r="H140" s="90">
        <f>VLOOKUP(Table91213[[#This Row],[Date]],'DB Details'!$A:$L,8)</f>
        <v/>
      </c>
      <c r="I140" s="90">
        <f>VLOOKUP(Table91213[[#This Row],[Date]],'DB Details'!$A:$L,9)</f>
        <v/>
      </c>
      <c r="J140" s="90">
        <f>VLOOKUP(Table91213[[#This Row],[Date]],'DB Details'!$A:$L,10)</f>
        <v/>
      </c>
      <c r="K140" s="123" t="n"/>
      <c r="L140" s="90">
        <f>VLOOKUP(Table91213[[#This Row],[Date]],'DB Details'!$A:$L,12)</f>
        <v/>
      </c>
    </row>
    <row r="141">
      <c r="A141" s="39" t="n">
        <v>21641</v>
      </c>
      <c r="B141" s="57">
        <f>VLOOKUP(Table91213[[#This Row],[Date]],'DB Details'!$A:$L,2)</f>
        <v/>
      </c>
      <c r="C141" s="55" t="n"/>
      <c r="D141" s="55" t="n"/>
      <c r="E141" s="90">
        <f>VLOOKUP(Table91213[[#This Row],[Date]],'DB Details'!$A:$L,5)</f>
        <v/>
      </c>
      <c r="F141" s="90">
        <f>VLOOKUP(Table91213[[#This Row],[Date]],'DB Details'!$A:$L,6)</f>
        <v/>
      </c>
      <c r="G141" s="123" t="n"/>
      <c r="H141" s="90">
        <f>VLOOKUP(Table91213[[#This Row],[Date]],'DB Details'!$A:$L,8)</f>
        <v/>
      </c>
      <c r="I141" s="90">
        <f>VLOOKUP(Table91213[[#This Row],[Date]],'DB Details'!$A:$L,9)</f>
        <v/>
      </c>
      <c r="J141" s="90">
        <f>VLOOKUP(Table91213[[#This Row],[Date]],'DB Details'!$A:$L,10)</f>
        <v/>
      </c>
      <c r="K141" s="123" t="n"/>
      <c r="L141" s="90">
        <f>VLOOKUP(Table91213[[#This Row],[Date]],'DB Details'!$A:$L,12)</f>
        <v/>
      </c>
    </row>
    <row r="142">
      <c r="A142" s="39" t="n">
        <v>21671</v>
      </c>
      <c r="B142" s="57">
        <f>VLOOKUP(Table91213[[#This Row],[Date]],'DB Details'!$A:$L,2)</f>
        <v/>
      </c>
      <c r="C142" s="55" t="n"/>
      <c r="D142" s="55" t="n"/>
      <c r="E142" s="90">
        <f>VLOOKUP(Table91213[[#This Row],[Date]],'DB Details'!$A:$L,5)</f>
        <v/>
      </c>
      <c r="F142" s="90">
        <f>VLOOKUP(Table91213[[#This Row],[Date]],'DB Details'!$A:$L,6)</f>
        <v/>
      </c>
      <c r="G142" s="123" t="n"/>
      <c r="H142" s="90">
        <f>VLOOKUP(Table91213[[#This Row],[Date]],'DB Details'!$A:$L,8)</f>
        <v/>
      </c>
      <c r="I142" s="90">
        <f>VLOOKUP(Table91213[[#This Row],[Date]],'DB Details'!$A:$L,9)</f>
        <v/>
      </c>
      <c r="J142" s="90">
        <f>VLOOKUP(Table91213[[#This Row],[Date]],'DB Details'!$A:$L,10)</f>
        <v/>
      </c>
      <c r="K142" s="123" t="n"/>
      <c r="L142" s="90">
        <f>VLOOKUP(Table91213[[#This Row],[Date]],'DB Details'!$A:$L,12)</f>
        <v/>
      </c>
    </row>
    <row r="143">
      <c r="A143" s="39" t="n">
        <v>21702</v>
      </c>
      <c r="B143" s="57">
        <f>VLOOKUP(Table91213[[#This Row],[Date]],'DB Details'!$A:$L,2)</f>
        <v/>
      </c>
      <c r="C143" s="55" t="n"/>
      <c r="D143" s="55" t="n"/>
      <c r="E143" s="90">
        <f>VLOOKUP(Table91213[[#This Row],[Date]],'DB Details'!$A:$L,5)</f>
        <v/>
      </c>
      <c r="F143" s="90">
        <f>VLOOKUP(Table91213[[#This Row],[Date]],'DB Details'!$A:$L,6)</f>
        <v/>
      </c>
      <c r="G143" s="123" t="n"/>
      <c r="H143" s="90">
        <f>VLOOKUP(Table91213[[#This Row],[Date]],'DB Details'!$A:$L,8)</f>
        <v/>
      </c>
      <c r="I143" s="90">
        <f>VLOOKUP(Table91213[[#This Row],[Date]],'DB Details'!$A:$L,9)</f>
        <v/>
      </c>
      <c r="J143" s="90">
        <f>VLOOKUP(Table91213[[#This Row],[Date]],'DB Details'!$A:$L,10)</f>
        <v/>
      </c>
      <c r="K143" s="123" t="n"/>
      <c r="L143" s="90">
        <f>VLOOKUP(Table91213[[#This Row],[Date]],'DB Details'!$A:$L,12)</f>
        <v/>
      </c>
    </row>
    <row r="144">
      <c r="A144" s="39" t="n">
        <v>21732</v>
      </c>
      <c r="B144" s="57">
        <f>VLOOKUP(Table91213[[#This Row],[Date]],'DB Details'!$A:$L,2)</f>
        <v/>
      </c>
      <c r="C144" s="55" t="n"/>
      <c r="D144" s="55" t="n"/>
      <c r="E144" s="90">
        <f>VLOOKUP(Table91213[[#This Row],[Date]],'DB Details'!$A:$L,5)</f>
        <v/>
      </c>
      <c r="F144" s="90">
        <f>VLOOKUP(Table91213[[#This Row],[Date]],'DB Details'!$A:$L,6)</f>
        <v/>
      </c>
      <c r="G144" s="123" t="n"/>
      <c r="H144" s="90">
        <f>VLOOKUP(Table91213[[#This Row],[Date]],'DB Details'!$A:$L,8)</f>
        <v/>
      </c>
      <c r="I144" s="90">
        <f>VLOOKUP(Table91213[[#This Row],[Date]],'DB Details'!$A:$L,9)</f>
        <v/>
      </c>
      <c r="J144" s="90">
        <f>VLOOKUP(Table91213[[#This Row],[Date]],'DB Details'!$A:$L,10)</f>
        <v/>
      </c>
      <c r="K144" s="123" t="n"/>
      <c r="L144" s="90">
        <f>VLOOKUP(Table91213[[#This Row],[Date]],'DB Details'!$A:$L,12)</f>
        <v/>
      </c>
    </row>
    <row r="145">
      <c r="A145" s="39" t="n">
        <v>21763</v>
      </c>
      <c r="B145" s="57">
        <f>VLOOKUP(Table91213[[#This Row],[Date]],'DB Details'!$A:$L,2)</f>
        <v/>
      </c>
      <c r="C145" s="55" t="n"/>
      <c r="D145" s="55" t="n"/>
      <c r="E145" s="90">
        <f>VLOOKUP(Table91213[[#This Row],[Date]],'DB Details'!$A:$L,5)</f>
        <v/>
      </c>
      <c r="F145" s="90">
        <f>VLOOKUP(Table91213[[#This Row],[Date]],'DB Details'!$A:$L,6)</f>
        <v/>
      </c>
      <c r="G145" s="123" t="n"/>
      <c r="H145" s="90">
        <f>VLOOKUP(Table91213[[#This Row],[Date]],'DB Details'!$A:$L,8)</f>
        <v/>
      </c>
      <c r="I145" s="90">
        <f>VLOOKUP(Table91213[[#This Row],[Date]],'DB Details'!$A:$L,9)</f>
        <v/>
      </c>
      <c r="J145" s="90">
        <f>VLOOKUP(Table91213[[#This Row],[Date]],'DB Details'!$A:$L,10)</f>
        <v/>
      </c>
      <c r="K145" s="123" t="n"/>
      <c r="L145" s="90">
        <f>VLOOKUP(Table91213[[#This Row],[Date]],'DB Details'!$A:$L,12)</f>
        <v/>
      </c>
    </row>
    <row r="146">
      <c r="A146" s="39" t="n">
        <v>21794</v>
      </c>
      <c r="B146" s="57">
        <f>VLOOKUP(Table91213[[#This Row],[Date]],'DB Details'!$A:$L,2)</f>
        <v/>
      </c>
      <c r="C146" s="55" t="n"/>
      <c r="D146" s="55" t="n"/>
      <c r="E146" s="90">
        <f>VLOOKUP(Table91213[[#This Row],[Date]],'DB Details'!$A:$L,5)</f>
        <v/>
      </c>
      <c r="F146" s="90">
        <f>VLOOKUP(Table91213[[#This Row],[Date]],'DB Details'!$A:$L,6)</f>
        <v/>
      </c>
      <c r="G146" s="123" t="n"/>
      <c r="H146" s="90">
        <f>VLOOKUP(Table91213[[#This Row],[Date]],'DB Details'!$A:$L,8)</f>
        <v/>
      </c>
      <c r="I146" s="90">
        <f>VLOOKUP(Table91213[[#This Row],[Date]],'DB Details'!$A:$L,9)</f>
        <v/>
      </c>
      <c r="J146" s="90">
        <f>VLOOKUP(Table91213[[#This Row],[Date]],'DB Details'!$A:$L,10)</f>
        <v/>
      </c>
      <c r="K146" s="123" t="n"/>
      <c r="L146" s="90">
        <f>VLOOKUP(Table91213[[#This Row],[Date]],'DB Details'!$A:$L,12)</f>
        <v/>
      </c>
    </row>
    <row r="147">
      <c r="A147" s="39" t="n">
        <v>21824</v>
      </c>
      <c r="B147" s="57">
        <f>VLOOKUP(Table91213[[#This Row],[Date]],'DB Details'!$A:$L,2)</f>
        <v/>
      </c>
      <c r="C147" s="55" t="n"/>
      <c r="D147" s="55" t="n"/>
      <c r="E147" s="90">
        <f>VLOOKUP(Table91213[[#This Row],[Date]],'DB Details'!$A:$L,5)</f>
        <v/>
      </c>
      <c r="F147" s="90">
        <f>VLOOKUP(Table91213[[#This Row],[Date]],'DB Details'!$A:$L,6)</f>
        <v/>
      </c>
      <c r="G147" s="123" t="n"/>
      <c r="H147" s="90">
        <f>VLOOKUP(Table91213[[#This Row],[Date]],'DB Details'!$A:$L,8)</f>
        <v/>
      </c>
      <c r="I147" s="90">
        <f>VLOOKUP(Table91213[[#This Row],[Date]],'DB Details'!$A:$L,9)</f>
        <v/>
      </c>
      <c r="J147" s="90">
        <f>VLOOKUP(Table91213[[#This Row],[Date]],'DB Details'!$A:$L,10)</f>
        <v/>
      </c>
      <c r="K147" s="123" t="n"/>
      <c r="L147" s="90">
        <f>VLOOKUP(Table91213[[#This Row],[Date]],'DB Details'!$A:$L,12)</f>
        <v/>
      </c>
    </row>
    <row r="148">
      <c r="A148" s="39" t="n">
        <v>21855</v>
      </c>
      <c r="B148" s="57">
        <f>VLOOKUP(Table91213[[#This Row],[Date]],'DB Details'!$A:$L,2)</f>
        <v/>
      </c>
      <c r="C148" s="55" t="n"/>
      <c r="D148" s="55" t="n"/>
      <c r="E148" s="90">
        <f>VLOOKUP(Table91213[[#This Row],[Date]],'DB Details'!$A:$L,5)</f>
        <v/>
      </c>
      <c r="F148" s="90">
        <f>VLOOKUP(Table91213[[#This Row],[Date]],'DB Details'!$A:$L,6)</f>
        <v/>
      </c>
      <c r="G148" s="123" t="n"/>
      <c r="H148" s="90">
        <f>VLOOKUP(Table91213[[#This Row],[Date]],'DB Details'!$A:$L,8)</f>
        <v/>
      </c>
      <c r="I148" s="90">
        <f>VLOOKUP(Table91213[[#This Row],[Date]],'DB Details'!$A:$L,9)</f>
        <v/>
      </c>
      <c r="J148" s="90">
        <f>VLOOKUP(Table91213[[#This Row],[Date]],'DB Details'!$A:$L,10)</f>
        <v/>
      </c>
      <c r="K148" s="123" t="n"/>
      <c r="L148" s="90">
        <f>VLOOKUP(Table91213[[#This Row],[Date]],'DB Details'!$A:$L,12)</f>
        <v/>
      </c>
    </row>
    <row r="149">
      <c r="A149" s="39" t="n">
        <v>21885</v>
      </c>
      <c r="B149" s="57">
        <f>VLOOKUP(Table91213[[#This Row],[Date]],'DB Details'!$A:$L,2)</f>
        <v/>
      </c>
      <c r="C149" s="55" t="n"/>
      <c r="D149" s="55" t="n"/>
      <c r="E149" s="90">
        <f>VLOOKUP(Table91213[[#This Row],[Date]],'DB Details'!$A:$L,5)</f>
        <v/>
      </c>
      <c r="F149" s="90">
        <f>VLOOKUP(Table91213[[#This Row],[Date]],'DB Details'!$A:$L,6)</f>
        <v/>
      </c>
      <c r="G149" s="123" t="n"/>
      <c r="H149" s="90">
        <f>VLOOKUP(Table91213[[#This Row],[Date]],'DB Details'!$A:$L,8)</f>
        <v/>
      </c>
      <c r="I149" s="90">
        <f>VLOOKUP(Table91213[[#This Row],[Date]],'DB Details'!$A:$L,9)</f>
        <v/>
      </c>
      <c r="J149" s="90">
        <f>VLOOKUP(Table91213[[#This Row],[Date]],'DB Details'!$A:$L,10)</f>
        <v/>
      </c>
      <c r="K149" s="123" t="n"/>
      <c r="L149" s="90">
        <f>VLOOKUP(Table91213[[#This Row],[Date]],'DB Details'!$A:$L,12)</f>
        <v/>
      </c>
    </row>
    <row r="150">
      <c r="A150" s="39" t="n">
        <v>21916</v>
      </c>
      <c r="B150" s="57">
        <f>VLOOKUP(Table91213[[#This Row],[Date]],'DB Details'!$A:$L,2)</f>
        <v/>
      </c>
      <c r="C150" s="55" t="n"/>
      <c r="D150" s="55" t="n"/>
      <c r="E150" s="90">
        <f>VLOOKUP(Table91213[[#This Row],[Date]],'DB Details'!$A:$L,5)</f>
        <v/>
      </c>
      <c r="F150" s="90">
        <f>VLOOKUP(Table91213[[#This Row],[Date]],'DB Details'!$A:$L,6)</f>
        <v/>
      </c>
      <c r="G150" s="123" t="n"/>
      <c r="H150" s="90">
        <f>VLOOKUP(Table91213[[#This Row],[Date]],'DB Details'!$A:$L,8)</f>
        <v/>
      </c>
      <c r="I150" s="90">
        <f>VLOOKUP(Table91213[[#This Row],[Date]],'DB Details'!$A:$L,9)</f>
        <v/>
      </c>
      <c r="J150" s="90">
        <f>VLOOKUP(Table91213[[#This Row],[Date]],'DB Details'!$A:$L,10)</f>
        <v/>
      </c>
      <c r="K150" s="123" t="n"/>
      <c r="L150" s="90">
        <f>VLOOKUP(Table91213[[#This Row],[Date]],'DB Details'!$A:$L,12)</f>
        <v/>
      </c>
    </row>
    <row r="151">
      <c r="A151" s="39" t="n">
        <v>21947</v>
      </c>
      <c r="B151" s="57">
        <f>VLOOKUP(Table91213[[#This Row],[Date]],'DB Details'!$A:$L,2)</f>
        <v/>
      </c>
      <c r="C151" s="55" t="n"/>
      <c r="D151" s="55" t="n"/>
      <c r="E151" s="90">
        <f>VLOOKUP(Table91213[[#This Row],[Date]],'DB Details'!$A:$L,5)</f>
        <v/>
      </c>
      <c r="F151" s="90">
        <f>VLOOKUP(Table91213[[#This Row],[Date]],'DB Details'!$A:$L,6)</f>
        <v/>
      </c>
      <c r="G151" s="123" t="n"/>
      <c r="H151" s="90">
        <f>VLOOKUP(Table91213[[#This Row],[Date]],'DB Details'!$A:$L,8)</f>
        <v/>
      </c>
      <c r="I151" s="90">
        <f>VLOOKUP(Table91213[[#This Row],[Date]],'DB Details'!$A:$L,9)</f>
        <v/>
      </c>
      <c r="J151" s="90">
        <f>VLOOKUP(Table91213[[#This Row],[Date]],'DB Details'!$A:$L,10)</f>
        <v/>
      </c>
      <c r="K151" s="123" t="n"/>
      <c r="L151" s="90">
        <f>VLOOKUP(Table91213[[#This Row],[Date]],'DB Details'!$A:$L,12)</f>
        <v/>
      </c>
    </row>
    <row r="152">
      <c r="A152" s="39" t="n">
        <v>21976</v>
      </c>
      <c r="B152" s="57">
        <f>VLOOKUP(Table91213[[#This Row],[Date]],'DB Details'!$A:$L,2)</f>
        <v/>
      </c>
      <c r="C152" s="55" t="n"/>
      <c r="D152" s="55" t="n"/>
      <c r="E152" s="90">
        <f>VLOOKUP(Table91213[[#This Row],[Date]],'DB Details'!$A:$L,5)</f>
        <v/>
      </c>
      <c r="F152" s="90">
        <f>VLOOKUP(Table91213[[#This Row],[Date]],'DB Details'!$A:$L,6)</f>
        <v/>
      </c>
      <c r="G152" s="123" t="n"/>
      <c r="H152" s="90">
        <f>VLOOKUP(Table91213[[#This Row],[Date]],'DB Details'!$A:$L,8)</f>
        <v/>
      </c>
      <c r="I152" s="90">
        <f>VLOOKUP(Table91213[[#This Row],[Date]],'DB Details'!$A:$L,9)</f>
        <v/>
      </c>
      <c r="J152" s="90">
        <f>VLOOKUP(Table91213[[#This Row],[Date]],'DB Details'!$A:$L,10)</f>
        <v/>
      </c>
      <c r="K152" s="123" t="n"/>
      <c r="L152" s="90">
        <f>VLOOKUP(Table91213[[#This Row],[Date]],'DB Details'!$A:$L,12)</f>
        <v/>
      </c>
    </row>
    <row r="153">
      <c r="A153" s="39" t="n">
        <v>22007</v>
      </c>
      <c r="B153" s="57">
        <f>VLOOKUP(Table91213[[#This Row],[Date]],'DB Details'!$A:$L,2)</f>
        <v/>
      </c>
      <c r="C153" s="55" t="n"/>
      <c r="D153" s="55" t="n"/>
      <c r="E153" s="90">
        <f>VLOOKUP(Table91213[[#This Row],[Date]],'DB Details'!$A:$L,5)</f>
        <v/>
      </c>
      <c r="F153" s="90">
        <f>VLOOKUP(Table91213[[#This Row],[Date]],'DB Details'!$A:$L,6)</f>
        <v/>
      </c>
      <c r="G153" s="123" t="n"/>
      <c r="H153" s="90">
        <f>VLOOKUP(Table91213[[#This Row],[Date]],'DB Details'!$A:$L,8)</f>
        <v/>
      </c>
      <c r="I153" s="90">
        <f>VLOOKUP(Table91213[[#This Row],[Date]],'DB Details'!$A:$L,9)</f>
        <v/>
      </c>
      <c r="J153" s="90">
        <f>VLOOKUP(Table91213[[#This Row],[Date]],'DB Details'!$A:$L,10)</f>
        <v/>
      </c>
      <c r="K153" s="123" t="n"/>
      <c r="L153" s="90">
        <f>VLOOKUP(Table91213[[#This Row],[Date]],'DB Details'!$A:$L,12)</f>
        <v/>
      </c>
    </row>
    <row r="154">
      <c r="A154" s="39" t="n">
        <v>22037</v>
      </c>
      <c r="B154" s="57">
        <f>VLOOKUP(Table91213[[#This Row],[Date]],'DB Details'!$A:$L,2)</f>
        <v/>
      </c>
      <c r="C154" s="55" t="n"/>
      <c r="D154" s="55" t="n"/>
      <c r="E154" s="90">
        <f>VLOOKUP(Table91213[[#This Row],[Date]],'DB Details'!$A:$L,5)</f>
        <v/>
      </c>
      <c r="F154" s="90">
        <f>VLOOKUP(Table91213[[#This Row],[Date]],'DB Details'!$A:$L,6)</f>
        <v/>
      </c>
      <c r="G154" s="123" t="n"/>
      <c r="H154" s="90">
        <f>VLOOKUP(Table91213[[#This Row],[Date]],'DB Details'!$A:$L,8)</f>
        <v/>
      </c>
      <c r="I154" s="90">
        <f>VLOOKUP(Table91213[[#This Row],[Date]],'DB Details'!$A:$L,9)</f>
        <v/>
      </c>
      <c r="J154" s="90">
        <f>VLOOKUP(Table91213[[#This Row],[Date]],'DB Details'!$A:$L,10)</f>
        <v/>
      </c>
      <c r="K154" s="123" t="n"/>
      <c r="L154" s="90">
        <f>VLOOKUP(Table91213[[#This Row],[Date]],'DB Details'!$A:$L,12)</f>
        <v/>
      </c>
    </row>
    <row r="155">
      <c r="A155" s="39" t="n">
        <v>22068</v>
      </c>
      <c r="B155" s="57">
        <f>VLOOKUP(Table91213[[#This Row],[Date]],'DB Details'!$A:$L,2)</f>
        <v/>
      </c>
      <c r="C155" s="55" t="n"/>
      <c r="D155" s="55" t="n"/>
      <c r="E155" s="90">
        <f>VLOOKUP(Table91213[[#This Row],[Date]],'DB Details'!$A:$L,5)</f>
        <v/>
      </c>
      <c r="F155" s="90">
        <f>VLOOKUP(Table91213[[#This Row],[Date]],'DB Details'!$A:$L,6)</f>
        <v/>
      </c>
      <c r="G155" s="123" t="n"/>
      <c r="H155" s="90">
        <f>VLOOKUP(Table91213[[#This Row],[Date]],'DB Details'!$A:$L,8)</f>
        <v/>
      </c>
      <c r="I155" s="90">
        <f>VLOOKUP(Table91213[[#This Row],[Date]],'DB Details'!$A:$L,9)</f>
        <v/>
      </c>
      <c r="J155" s="90">
        <f>VLOOKUP(Table91213[[#This Row],[Date]],'DB Details'!$A:$L,10)</f>
        <v/>
      </c>
      <c r="K155" s="123" t="n"/>
      <c r="L155" s="90">
        <f>VLOOKUP(Table91213[[#This Row],[Date]],'DB Details'!$A:$L,12)</f>
        <v/>
      </c>
    </row>
    <row r="156">
      <c r="A156" s="39" t="n">
        <v>22098</v>
      </c>
      <c r="B156" s="57">
        <f>VLOOKUP(Table91213[[#This Row],[Date]],'DB Details'!$A:$L,2)</f>
        <v/>
      </c>
      <c r="C156" s="55" t="n"/>
      <c r="D156" s="55" t="n"/>
      <c r="E156" s="90">
        <f>VLOOKUP(Table91213[[#This Row],[Date]],'DB Details'!$A:$L,5)</f>
        <v/>
      </c>
      <c r="F156" s="90">
        <f>VLOOKUP(Table91213[[#This Row],[Date]],'DB Details'!$A:$L,6)</f>
        <v/>
      </c>
      <c r="G156" s="123" t="n"/>
      <c r="H156" s="90">
        <f>VLOOKUP(Table91213[[#This Row],[Date]],'DB Details'!$A:$L,8)</f>
        <v/>
      </c>
      <c r="I156" s="90">
        <f>VLOOKUP(Table91213[[#This Row],[Date]],'DB Details'!$A:$L,9)</f>
        <v/>
      </c>
      <c r="J156" s="90">
        <f>VLOOKUP(Table91213[[#This Row],[Date]],'DB Details'!$A:$L,10)</f>
        <v/>
      </c>
      <c r="K156" s="123" t="n"/>
      <c r="L156" s="90">
        <f>VLOOKUP(Table91213[[#This Row],[Date]],'DB Details'!$A:$L,12)</f>
        <v/>
      </c>
    </row>
    <row r="157">
      <c r="A157" s="39" t="n">
        <v>22129</v>
      </c>
      <c r="B157" s="57">
        <f>VLOOKUP(Table91213[[#This Row],[Date]],'DB Details'!$A:$L,2)</f>
        <v/>
      </c>
      <c r="C157" s="55" t="n"/>
      <c r="D157" s="55" t="n"/>
      <c r="E157" s="90">
        <f>VLOOKUP(Table91213[[#This Row],[Date]],'DB Details'!$A:$L,5)</f>
        <v/>
      </c>
      <c r="F157" s="90">
        <f>VLOOKUP(Table91213[[#This Row],[Date]],'DB Details'!$A:$L,6)</f>
        <v/>
      </c>
      <c r="G157" s="123" t="n"/>
      <c r="H157" s="90">
        <f>VLOOKUP(Table91213[[#This Row],[Date]],'DB Details'!$A:$L,8)</f>
        <v/>
      </c>
      <c r="I157" s="90">
        <f>VLOOKUP(Table91213[[#This Row],[Date]],'DB Details'!$A:$L,9)</f>
        <v/>
      </c>
      <c r="J157" s="90">
        <f>VLOOKUP(Table91213[[#This Row],[Date]],'DB Details'!$A:$L,10)</f>
        <v/>
      </c>
      <c r="K157" s="123" t="n"/>
      <c r="L157" s="90">
        <f>VLOOKUP(Table91213[[#This Row],[Date]],'DB Details'!$A:$L,12)</f>
        <v/>
      </c>
    </row>
    <row r="158">
      <c r="A158" s="39" t="n">
        <v>22160</v>
      </c>
      <c r="B158" s="57">
        <f>VLOOKUP(Table91213[[#This Row],[Date]],'DB Details'!$A:$L,2)</f>
        <v/>
      </c>
      <c r="C158" s="55" t="n"/>
      <c r="D158" s="55" t="n"/>
      <c r="E158" s="90">
        <f>VLOOKUP(Table91213[[#This Row],[Date]],'DB Details'!$A:$L,5)</f>
        <v/>
      </c>
      <c r="F158" s="90">
        <f>VLOOKUP(Table91213[[#This Row],[Date]],'DB Details'!$A:$L,6)</f>
        <v/>
      </c>
      <c r="G158" s="123" t="n"/>
      <c r="H158" s="90">
        <f>VLOOKUP(Table91213[[#This Row],[Date]],'DB Details'!$A:$L,8)</f>
        <v/>
      </c>
      <c r="I158" s="90">
        <f>VLOOKUP(Table91213[[#This Row],[Date]],'DB Details'!$A:$L,9)</f>
        <v/>
      </c>
      <c r="J158" s="90">
        <f>VLOOKUP(Table91213[[#This Row],[Date]],'DB Details'!$A:$L,10)</f>
        <v/>
      </c>
      <c r="K158" s="123" t="n"/>
      <c r="L158" s="90">
        <f>VLOOKUP(Table91213[[#This Row],[Date]],'DB Details'!$A:$L,12)</f>
        <v/>
      </c>
    </row>
    <row r="159">
      <c r="A159" s="39" t="n">
        <v>22190</v>
      </c>
      <c r="B159" s="57">
        <f>VLOOKUP(Table91213[[#This Row],[Date]],'DB Details'!$A:$L,2)</f>
        <v/>
      </c>
      <c r="C159" s="55" t="n"/>
      <c r="D159" s="55" t="n"/>
      <c r="E159" s="90">
        <f>VLOOKUP(Table91213[[#This Row],[Date]],'DB Details'!$A:$L,5)</f>
        <v/>
      </c>
      <c r="F159" s="90">
        <f>VLOOKUP(Table91213[[#This Row],[Date]],'DB Details'!$A:$L,6)</f>
        <v/>
      </c>
      <c r="G159" s="123" t="n"/>
      <c r="H159" s="90">
        <f>VLOOKUP(Table91213[[#This Row],[Date]],'DB Details'!$A:$L,8)</f>
        <v/>
      </c>
      <c r="I159" s="90">
        <f>VLOOKUP(Table91213[[#This Row],[Date]],'DB Details'!$A:$L,9)</f>
        <v/>
      </c>
      <c r="J159" s="90">
        <f>VLOOKUP(Table91213[[#This Row],[Date]],'DB Details'!$A:$L,10)</f>
        <v/>
      </c>
      <c r="K159" s="123" t="n"/>
      <c r="L159" s="90">
        <f>VLOOKUP(Table91213[[#This Row],[Date]],'DB Details'!$A:$L,12)</f>
        <v/>
      </c>
    </row>
    <row r="160">
      <c r="A160" s="39" t="n">
        <v>22221</v>
      </c>
      <c r="B160" s="57">
        <f>VLOOKUP(Table91213[[#This Row],[Date]],'DB Details'!$A:$L,2)</f>
        <v/>
      </c>
      <c r="C160" s="55" t="n"/>
      <c r="D160" s="55" t="n"/>
      <c r="E160" s="90">
        <f>VLOOKUP(Table91213[[#This Row],[Date]],'DB Details'!$A:$L,5)</f>
        <v/>
      </c>
      <c r="F160" s="90">
        <f>VLOOKUP(Table91213[[#This Row],[Date]],'DB Details'!$A:$L,6)</f>
        <v/>
      </c>
      <c r="G160" s="123" t="n"/>
      <c r="H160" s="90">
        <f>VLOOKUP(Table91213[[#This Row],[Date]],'DB Details'!$A:$L,8)</f>
        <v/>
      </c>
      <c r="I160" s="90">
        <f>VLOOKUP(Table91213[[#This Row],[Date]],'DB Details'!$A:$L,9)</f>
        <v/>
      </c>
      <c r="J160" s="90">
        <f>VLOOKUP(Table91213[[#This Row],[Date]],'DB Details'!$A:$L,10)</f>
        <v/>
      </c>
      <c r="K160" s="123" t="n"/>
      <c r="L160" s="90">
        <f>VLOOKUP(Table91213[[#This Row],[Date]],'DB Details'!$A:$L,12)</f>
        <v/>
      </c>
    </row>
    <row r="161">
      <c r="A161" s="39" t="n">
        <v>22251</v>
      </c>
      <c r="B161" s="57">
        <f>VLOOKUP(Table91213[[#This Row],[Date]],'DB Details'!$A:$L,2)</f>
        <v/>
      </c>
      <c r="C161" s="55" t="n"/>
      <c r="D161" s="55" t="n"/>
      <c r="E161" s="90">
        <f>VLOOKUP(Table91213[[#This Row],[Date]],'DB Details'!$A:$L,5)</f>
        <v/>
      </c>
      <c r="F161" s="90">
        <f>VLOOKUP(Table91213[[#This Row],[Date]],'DB Details'!$A:$L,6)</f>
        <v/>
      </c>
      <c r="G161" s="123" t="n"/>
      <c r="H161" s="90">
        <f>VLOOKUP(Table91213[[#This Row],[Date]],'DB Details'!$A:$L,8)</f>
        <v/>
      </c>
      <c r="I161" s="90">
        <f>VLOOKUP(Table91213[[#This Row],[Date]],'DB Details'!$A:$L,9)</f>
        <v/>
      </c>
      <c r="J161" s="90">
        <f>VLOOKUP(Table91213[[#This Row],[Date]],'DB Details'!$A:$L,10)</f>
        <v/>
      </c>
      <c r="K161" s="123" t="n"/>
      <c r="L161" s="90">
        <f>VLOOKUP(Table91213[[#This Row],[Date]],'DB Details'!$A:$L,12)</f>
        <v/>
      </c>
    </row>
    <row r="162">
      <c r="A162" s="39" t="n">
        <v>22282</v>
      </c>
      <c r="B162" s="57">
        <f>VLOOKUP(Table91213[[#This Row],[Date]],'DB Details'!$A:$L,2)</f>
        <v/>
      </c>
      <c r="C162" s="55" t="n"/>
      <c r="D162" s="55" t="n"/>
      <c r="E162" s="90">
        <f>VLOOKUP(Table91213[[#This Row],[Date]],'DB Details'!$A:$L,5)</f>
        <v/>
      </c>
      <c r="F162" s="90">
        <f>VLOOKUP(Table91213[[#This Row],[Date]],'DB Details'!$A:$L,6)</f>
        <v/>
      </c>
      <c r="G162" s="123" t="n"/>
      <c r="H162" s="90">
        <f>VLOOKUP(Table91213[[#This Row],[Date]],'DB Details'!$A:$L,8)</f>
        <v/>
      </c>
      <c r="I162" s="90">
        <f>VLOOKUP(Table91213[[#This Row],[Date]],'DB Details'!$A:$L,9)</f>
        <v/>
      </c>
      <c r="J162" s="90">
        <f>VLOOKUP(Table91213[[#This Row],[Date]],'DB Details'!$A:$L,10)</f>
        <v/>
      </c>
      <c r="K162" s="123" t="n"/>
      <c r="L162" s="90">
        <f>VLOOKUP(Table91213[[#This Row],[Date]],'DB Details'!$A:$L,12)</f>
        <v/>
      </c>
    </row>
    <row r="163">
      <c r="A163" s="39" t="n">
        <v>22313</v>
      </c>
      <c r="B163" s="57">
        <f>VLOOKUP(Table91213[[#This Row],[Date]],'DB Details'!$A:$L,2)</f>
        <v/>
      </c>
      <c r="C163" s="55" t="n"/>
      <c r="D163" s="55" t="n"/>
      <c r="E163" s="90">
        <f>VLOOKUP(Table91213[[#This Row],[Date]],'DB Details'!$A:$L,5)</f>
        <v/>
      </c>
      <c r="F163" s="90">
        <f>VLOOKUP(Table91213[[#This Row],[Date]],'DB Details'!$A:$L,6)</f>
        <v/>
      </c>
      <c r="G163" s="123" t="n"/>
      <c r="H163" s="90">
        <f>VLOOKUP(Table91213[[#This Row],[Date]],'DB Details'!$A:$L,8)</f>
        <v/>
      </c>
      <c r="I163" s="90">
        <f>VLOOKUP(Table91213[[#This Row],[Date]],'DB Details'!$A:$L,9)</f>
        <v/>
      </c>
      <c r="J163" s="90">
        <f>VLOOKUP(Table91213[[#This Row],[Date]],'DB Details'!$A:$L,10)</f>
        <v/>
      </c>
      <c r="K163" s="123" t="n"/>
      <c r="L163" s="90">
        <f>VLOOKUP(Table91213[[#This Row],[Date]],'DB Details'!$A:$L,12)</f>
        <v/>
      </c>
    </row>
    <row r="164">
      <c r="A164" s="39" t="n">
        <v>22341</v>
      </c>
      <c r="B164" s="57">
        <f>VLOOKUP(Table91213[[#This Row],[Date]],'DB Details'!$A:$L,2)</f>
        <v/>
      </c>
      <c r="C164" s="55" t="n"/>
      <c r="D164" s="55" t="n"/>
      <c r="E164" s="90">
        <f>VLOOKUP(Table91213[[#This Row],[Date]],'DB Details'!$A:$L,5)</f>
        <v/>
      </c>
      <c r="F164" s="90">
        <f>VLOOKUP(Table91213[[#This Row],[Date]],'DB Details'!$A:$L,6)</f>
        <v/>
      </c>
      <c r="G164" s="123" t="n"/>
      <c r="H164" s="90">
        <f>VLOOKUP(Table91213[[#This Row],[Date]],'DB Details'!$A:$L,8)</f>
        <v/>
      </c>
      <c r="I164" s="90">
        <f>VLOOKUP(Table91213[[#This Row],[Date]],'DB Details'!$A:$L,9)</f>
        <v/>
      </c>
      <c r="J164" s="90">
        <f>VLOOKUP(Table91213[[#This Row],[Date]],'DB Details'!$A:$L,10)</f>
        <v/>
      </c>
      <c r="K164" s="123" t="n"/>
      <c r="L164" s="90">
        <f>VLOOKUP(Table91213[[#This Row],[Date]],'DB Details'!$A:$L,12)</f>
        <v/>
      </c>
    </row>
    <row r="165">
      <c r="A165" s="39" t="n">
        <v>22372</v>
      </c>
      <c r="B165" s="57">
        <f>VLOOKUP(Table91213[[#This Row],[Date]],'DB Details'!$A:$L,2)</f>
        <v/>
      </c>
      <c r="C165" s="55" t="n"/>
      <c r="D165" s="55" t="n"/>
      <c r="E165" s="90">
        <f>VLOOKUP(Table91213[[#This Row],[Date]],'DB Details'!$A:$L,5)</f>
        <v/>
      </c>
      <c r="F165" s="90">
        <f>VLOOKUP(Table91213[[#This Row],[Date]],'DB Details'!$A:$L,6)</f>
        <v/>
      </c>
      <c r="G165" s="123" t="n"/>
      <c r="H165" s="90">
        <f>VLOOKUP(Table91213[[#This Row],[Date]],'DB Details'!$A:$L,8)</f>
        <v/>
      </c>
      <c r="I165" s="90">
        <f>VLOOKUP(Table91213[[#This Row],[Date]],'DB Details'!$A:$L,9)</f>
        <v/>
      </c>
      <c r="J165" s="90">
        <f>VLOOKUP(Table91213[[#This Row],[Date]],'DB Details'!$A:$L,10)</f>
        <v/>
      </c>
      <c r="K165" s="123" t="n"/>
      <c r="L165" s="90">
        <f>VLOOKUP(Table91213[[#This Row],[Date]],'DB Details'!$A:$L,12)</f>
        <v/>
      </c>
    </row>
    <row r="166">
      <c r="A166" s="39" t="n">
        <v>22402</v>
      </c>
      <c r="B166" s="57">
        <f>VLOOKUP(Table91213[[#This Row],[Date]],'DB Details'!$A:$L,2)</f>
        <v/>
      </c>
      <c r="C166" s="55" t="n"/>
      <c r="D166" s="55" t="n"/>
      <c r="E166" s="90">
        <f>VLOOKUP(Table91213[[#This Row],[Date]],'DB Details'!$A:$L,5)</f>
        <v/>
      </c>
      <c r="F166" s="90">
        <f>VLOOKUP(Table91213[[#This Row],[Date]],'DB Details'!$A:$L,6)</f>
        <v/>
      </c>
      <c r="G166" s="123" t="n"/>
      <c r="H166" s="90">
        <f>VLOOKUP(Table91213[[#This Row],[Date]],'DB Details'!$A:$L,8)</f>
        <v/>
      </c>
      <c r="I166" s="90">
        <f>VLOOKUP(Table91213[[#This Row],[Date]],'DB Details'!$A:$L,9)</f>
        <v/>
      </c>
      <c r="J166" s="90">
        <f>VLOOKUP(Table91213[[#This Row],[Date]],'DB Details'!$A:$L,10)</f>
        <v/>
      </c>
      <c r="K166" s="123" t="n"/>
      <c r="L166" s="90">
        <f>VLOOKUP(Table91213[[#This Row],[Date]],'DB Details'!$A:$L,12)</f>
        <v/>
      </c>
    </row>
    <row r="167">
      <c r="A167" s="39" t="n">
        <v>22433</v>
      </c>
      <c r="B167" s="57">
        <f>VLOOKUP(Table91213[[#This Row],[Date]],'DB Details'!$A:$L,2)</f>
        <v/>
      </c>
      <c r="C167" s="55" t="n"/>
      <c r="D167" s="55" t="n"/>
      <c r="E167" s="90">
        <f>VLOOKUP(Table91213[[#This Row],[Date]],'DB Details'!$A:$L,5)</f>
        <v/>
      </c>
      <c r="F167" s="90">
        <f>VLOOKUP(Table91213[[#This Row],[Date]],'DB Details'!$A:$L,6)</f>
        <v/>
      </c>
      <c r="G167" s="123" t="n"/>
      <c r="H167" s="90">
        <f>VLOOKUP(Table91213[[#This Row],[Date]],'DB Details'!$A:$L,8)</f>
        <v/>
      </c>
      <c r="I167" s="90">
        <f>VLOOKUP(Table91213[[#This Row],[Date]],'DB Details'!$A:$L,9)</f>
        <v/>
      </c>
      <c r="J167" s="90">
        <f>VLOOKUP(Table91213[[#This Row],[Date]],'DB Details'!$A:$L,10)</f>
        <v/>
      </c>
      <c r="K167" s="123" t="n"/>
      <c r="L167" s="90">
        <f>VLOOKUP(Table91213[[#This Row],[Date]],'DB Details'!$A:$L,12)</f>
        <v/>
      </c>
    </row>
    <row r="168">
      <c r="A168" s="39" t="n">
        <v>22463</v>
      </c>
      <c r="B168" s="57">
        <f>VLOOKUP(Table91213[[#This Row],[Date]],'DB Details'!$A:$L,2)</f>
        <v/>
      </c>
      <c r="C168" s="55" t="n"/>
      <c r="D168" s="55" t="n"/>
      <c r="E168" s="90">
        <f>VLOOKUP(Table91213[[#This Row],[Date]],'DB Details'!$A:$L,5)</f>
        <v/>
      </c>
      <c r="F168" s="90">
        <f>VLOOKUP(Table91213[[#This Row],[Date]],'DB Details'!$A:$L,6)</f>
        <v/>
      </c>
      <c r="G168" s="123" t="n"/>
      <c r="H168" s="90">
        <f>VLOOKUP(Table91213[[#This Row],[Date]],'DB Details'!$A:$L,8)</f>
        <v/>
      </c>
      <c r="I168" s="90">
        <f>VLOOKUP(Table91213[[#This Row],[Date]],'DB Details'!$A:$L,9)</f>
        <v/>
      </c>
      <c r="J168" s="90">
        <f>VLOOKUP(Table91213[[#This Row],[Date]],'DB Details'!$A:$L,10)</f>
        <v/>
      </c>
      <c r="K168" s="123" t="n"/>
      <c r="L168" s="90">
        <f>VLOOKUP(Table91213[[#This Row],[Date]],'DB Details'!$A:$L,12)</f>
        <v/>
      </c>
    </row>
    <row r="169">
      <c r="A169" s="39" t="n">
        <v>22494</v>
      </c>
      <c r="B169" s="57">
        <f>VLOOKUP(Table91213[[#This Row],[Date]],'DB Details'!$A:$L,2)</f>
        <v/>
      </c>
      <c r="C169" s="55" t="n"/>
      <c r="D169" s="55" t="n"/>
      <c r="E169" s="90">
        <f>VLOOKUP(Table91213[[#This Row],[Date]],'DB Details'!$A:$L,5)</f>
        <v/>
      </c>
      <c r="F169" s="90">
        <f>VLOOKUP(Table91213[[#This Row],[Date]],'DB Details'!$A:$L,6)</f>
        <v/>
      </c>
      <c r="G169" s="123" t="n"/>
      <c r="H169" s="90">
        <f>VLOOKUP(Table91213[[#This Row],[Date]],'DB Details'!$A:$L,8)</f>
        <v/>
      </c>
      <c r="I169" s="90">
        <f>VLOOKUP(Table91213[[#This Row],[Date]],'DB Details'!$A:$L,9)</f>
        <v/>
      </c>
      <c r="J169" s="90">
        <f>VLOOKUP(Table91213[[#This Row],[Date]],'DB Details'!$A:$L,10)</f>
        <v/>
      </c>
      <c r="K169" s="123" t="n"/>
      <c r="L169" s="90">
        <f>VLOOKUP(Table91213[[#This Row],[Date]],'DB Details'!$A:$L,12)</f>
        <v/>
      </c>
    </row>
    <row r="170">
      <c r="A170" s="39" t="n">
        <v>22525</v>
      </c>
      <c r="B170" s="57">
        <f>VLOOKUP(Table91213[[#This Row],[Date]],'DB Details'!$A:$L,2)</f>
        <v/>
      </c>
      <c r="C170" s="55" t="n"/>
      <c r="D170" s="55" t="n"/>
      <c r="E170" s="90">
        <f>VLOOKUP(Table91213[[#This Row],[Date]],'DB Details'!$A:$L,5)</f>
        <v/>
      </c>
      <c r="F170" s="90">
        <f>VLOOKUP(Table91213[[#This Row],[Date]],'DB Details'!$A:$L,6)</f>
        <v/>
      </c>
      <c r="G170" s="123" t="n"/>
      <c r="H170" s="90">
        <f>VLOOKUP(Table91213[[#This Row],[Date]],'DB Details'!$A:$L,8)</f>
        <v/>
      </c>
      <c r="I170" s="90">
        <f>VLOOKUP(Table91213[[#This Row],[Date]],'DB Details'!$A:$L,9)</f>
        <v/>
      </c>
      <c r="J170" s="90">
        <f>VLOOKUP(Table91213[[#This Row],[Date]],'DB Details'!$A:$L,10)</f>
        <v/>
      </c>
      <c r="K170" s="123" t="n"/>
      <c r="L170" s="90">
        <f>VLOOKUP(Table91213[[#This Row],[Date]],'DB Details'!$A:$L,12)</f>
        <v/>
      </c>
    </row>
    <row r="171">
      <c r="A171" s="39" t="n">
        <v>22555</v>
      </c>
      <c r="B171" s="57">
        <f>VLOOKUP(Table91213[[#This Row],[Date]],'DB Details'!$A:$L,2)</f>
        <v/>
      </c>
      <c r="C171" s="55" t="n"/>
      <c r="D171" s="55" t="n"/>
      <c r="E171" s="90">
        <f>VLOOKUP(Table91213[[#This Row],[Date]],'DB Details'!$A:$L,5)</f>
        <v/>
      </c>
      <c r="F171" s="90">
        <f>VLOOKUP(Table91213[[#This Row],[Date]],'DB Details'!$A:$L,6)</f>
        <v/>
      </c>
      <c r="G171" s="123" t="n"/>
      <c r="H171" s="90">
        <f>VLOOKUP(Table91213[[#This Row],[Date]],'DB Details'!$A:$L,8)</f>
        <v/>
      </c>
      <c r="I171" s="90">
        <f>VLOOKUP(Table91213[[#This Row],[Date]],'DB Details'!$A:$L,9)</f>
        <v/>
      </c>
      <c r="J171" s="90">
        <f>VLOOKUP(Table91213[[#This Row],[Date]],'DB Details'!$A:$L,10)</f>
        <v/>
      </c>
      <c r="K171" s="123" t="n"/>
      <c r="L171" s="90">
        <f>VLOOKUP(Table91213[[#This Row],[Date]],'DB Details'!$A:$L,12)</f>
        <v/>
      </c>
    </row>
    <row r="172">
      <c r="A172" s="39" t="n">
        <v>22586</v>
      </c>
      <c r="B172" s="57">
        <f>VLOOKUP(Table91213[[#This Row],[Date]],'DB Details'!$A:$L,2)</f>
        <v/>
      </c>
      <c r="C172" s="55" t="n"/>
      <c r="D172" s="55" t="n"/>
      <c r="E172" s="90">
        <f>VLOOKUP(Table91213[[#This Row],[Date]],'DB Details'!$A:$L,5)</f>
        <v/>
      </c>
      <c r="F172" s="90">
        <f>VLOOKUP(Table91213[[#This Row],[Date]],'DB Details'!$A:$L,6)</f>
        <v/>
      </c>
      <c r="G172" s="123" t="n"/>
      <c r="H172" s="90">
        <f>VLOOKUP(Table91213[[#This Row],[Date]],'DB Details'!$A:$L,8)</f>
        <v/>
      </c>
      <c r="I172" s="90">
        <f>VLOOKUP(Table91213[[#This Row],[Date]],'DB Details'!$A:$L,9)</f>
        <v/>
      </c>
      <c r="J172" s="90">
        <f>VLOOKUP(Table91213[[#This Row],[Date]],'DB Details'!$A:$L,10)</f>
        <v/>
      </c>
      <c r="K172" s="123" t="n"/>
      <c r="L172" s="90">
        <f>VLOOKUP(Table91213[[#This Row],[Date]],'DB Details'!$A:$L,12)</f>
        <v/>
      </c>
    </row>
    <row r="173">
      <c r="A173" s="39" t="n">
        <v>22616</v>
      </c>
      <c r="B173" s="57">
        <f>VLOOKUP(Table91213[[#This Row],[Date]],'DB Details'!$A:$L,2)</f>
        <v/>
      </c>
      <c r="C173" s="55" t="n"/>
      <c r="D173" s="55" t="n"/>
      <c r="E173" s="90">
        <f>VLOOKUP(Table91213[[#This Row],[Date]],'DB Details'!$A:$L,5)</f>
        <v/>
      </c>
      <c r="F173" s="90">
        <f>VLOOKUP(Table91213[[#This Row],[Date]],'DB Details'!$A:$L,6)</f>
        <v/>
      </c>
      <c r="G173" s="123" t="n"/>
      <c r="H173" s="90">
        <f>VLOOKUP(Table91213[[#This Row],[Date]],'DB Details'!$A:$L,8)</f>
        <v/>
      </c>
      <c r="I173" s="90">
        <f>VLOOKUP(Table91213[[#This Row],[Date]],'DB Details'!$A:$L,9)</f>
        <v/>
      </c>
      <c r="J173" s="90">
        <f>VLOOKUP(Table91213[[#This Row],[Date]],'DB Details'!$A:$L,10)</f>
        <v/>
      </c>
      <c r="K173" s="123" t="n"/>
      <c r="L173" s="90">
        <f>VLOOKUP(Table91213[[#This Row],[Date]],'DB Details'!$A:$L,12)</f>
        <v/>
      </c>
    </row>
    <row r="174">
      <c r="A174" s="39" t="n">
        <v>22647</v>
      </c>
      <c r="B174" s="57">
        <f>VLOOKUP(Table91213[[#This Row],[Date]],'DB Details'!$A:$L,2)</f>
        <v/>
      </c>
      <c r="C174" s="55" t="n"/>
      <c r="D174" s="55" t="n"/>
      <c r="E174" s="90">
        <f>VLOOKUP(Table91213[[#This Row],[Date]],'DB Details'!$A:$L,5)</f>
        <v/>
      </c>
      <c r="F174" s="90">
        <f>VLOOKUP(Table91213[[#This Row],[Date]],'DB Details'!$A:$L,6)</f>
        <v/>
      </c>
      <c r="G174" s="123" t="n"/>
      <c r="H174" s="90">
        <f>VLOOKUP(Table91213[[#This Row],[Date]],'DB Details'!$A:$L,8)</f>
        <v/>
      </c>
      <c r="I174" s="90">
        <f>VLOOKUP(Table91213[[#This Row],[Date]],'DB Details'!$A:$L,9)</f>
        <v/>
      </c>
      <c r="J174" s="90">
        <f>VLOOKUP(Table91213[[#This Row],[Date]],'DB Details'!$A:$L,10)</f>
        <v/>
      </c>
      <c r="K174" s="123" t="n"/>
      <c r="L174" s="90">
        <f>VLOOKUP(Table91213[[#This Row],[Date]],'DB Details'!$A:$L,12)</f>
        <v/>
      </c>
    </row>
    <row r="175">
      <c r="A175" s="39" t="n">
        <v>22678</v>
      </c>
      <c r="B175" s="57">
        <f>VLOOKUP(Table91213[[#This Row],[Date]],'DB Details'!$A:$L,2)</f>
        <v/>
      </c>
      <c r="C175" s="55" t="n"/>
      <c r="D175" s="55" t="n"/>
      <c r="E175" s="90">
        <f>VLOOKUP(Table91213[[#This Row],[Date]],'DB Details'!$A:$L,5)</f>
        <v/>
      </c>
      <c r="F175" s="90">
        <f>VLOOKUP(Table91213[[#This Row],[Date]],'DB Details'!$A:$L,6)</f>
        <v/>
      </c>
      <c r="G175" s="123" t="n"/>
      <c r="H175" s="90">
        <f>VLOOKUP(Table91213[[#This Row],[Date]],'DB Details'!$A:$L,8)</f>
        <v/>
      </c>
      <c r="I175" s="90">
        <f>VLOOKUP(Table91213[[#This Row],[Date]],'DB Details'!$A:$L,9)</f>
        <v/>
      </c>
      <c r="J175" s="90">
        <f>VLOOKUP(Table91213[[#This Row],[Date]],'DB Details'!$A:$L,10)</f>
        <v/>
      </c>
      <c r="K175" s="123" t="n"/>
      <c r="L175" s="90">
        <f>VLOOKUP(Table91213[[#This Row],[Date]],'DB Details'!$A:$L,12)</f>
        <v/>
      </c>
    </row>
    <row r="176">
      <c r="A176" s="39" t="n">
        <v>22706</v>
      </c>
      <c r="B176" s="57">
        <f>VLOOKUP(Table91213[[#This Row],[Date]],'DB Details'!$A:$L,2)</f>
        <v/>
      </c>
      <c r="C176" s="55" t="n"/>
      <c r="D176" s="55" t="n"/>
      <c r="E176" s="90">
        <f>VLOOKUP(Table91213[[#This Row],[Date]],'DB Details'!$A:$L,5)</f>
        <v/>
      </c>
      <c r="F176" s="90">
        <f>VLOOKUP(Table91213[[#This Row],[Date]],'DB Details'!$A:$L,6)</f>
        <v/>
      </c>
      <c r="G176" s="123" t="n"/>
      <c r="H176" s="90">
        <f>VLOOKUP(Table91213[[#This Row],[Date]],'DB Details'!$A:$L,8)</f>
        <v/>
      </c>
      <c r="I176" s="90">
        <f>VLOOKUP(Table91213[[#This Row],[Date]],'DB Details'!$A:$L,9)</f>
        <v/>
      </c>
      <c r="J176" s="90">
        <f>VLOOKUP(Table91213[[#This Row],[Date]],'DB Details'!$A:$L,10)</f>
        <v/>
      </c>
      <c r="K176" s="123" t="n"/>
      <c r="L176" s="90">
        <f>VLOOKUP(Table91213[[#This Row],[Date]],'DB Details'!$A:$L,12)</f>
        <v/>
      </c>
    </row>
    <row r="177">
      <c r="A177" s="39" t="n">
        <v>22737</v>
      </c>
      <c r="B177" s="57">
        <f>VLOOKUP(Table91213[[#This Row],[Date]],'DB Details'!$A:$L,2)</f>
        <v/>
      </c>
      <c r="C177" s="55" t="n"/>
      <c r="D177" s="55" t="n"/>
      <c r="E177" s="90">
        <f>VLOOKUP(Table91213[[#This Row],[Date]],'DB Details'!$A:$L,5)</f>
        <v/>
      </c>
      <c r="F177" s="90">
        <f>VLOOKUP(Table91213[[#This Row],[Date]],'DB Details'!$A:$L,6)</f>
        <v/>
      </c>
      <c r="G177" s="123" t="n"/>
      <c r="H177" s="90">
        <f>VLOOKUP(Table91213[[#This Row],[Date]],'DB Details'!$A:$L,8)</f>
        <v/>
      </c>
      <c r="I177" s="90">
        <f>VLOOKUP(Table91213[[#This Row],[Date]],'DB Details'!$A:$L,9)</f>
        <v/>
      </c>
      <c r="J177" s="90">
        <f>VLOOKUP(Table91213[[#This Row],[Date]],'DB Details'!$A:$L,10)</f>
        <v/>
      </c>
      <c r="K177" s="123" t="n"/>
      <c r="L177" s="90">
        <f>VLOOKUP(Table91213[[#This Row],[Date]],'DB Details'!$A:$L,12)</f>
        <v/>
      </c>
    </row>
    <row r="178">
      <c r="A178" s="39" t="n">
        <v>22767</v>
      </c>
      <c r="B178" s="57">
        <f>VLOOKUP(Table91213[[#This Row],[Date]],'DB Details'!$A:$L,2)</f>
        <v/>
      </c>
      <c r="C178" s="55" t="n"/>
      <c r="D178" s="55" t="n"/>
      <c r="E178" s="90">
        <f>VLOOKUP(Table91213[[#This Row],[Date]],'DB Details'!$A:$L,5)</f>
        <v/>
      </c>
      <c r="F178" s="90">
        <f>VLOOKUP(Table91213[[#This Row],[Date]],'DB Details'!$A:$L,6)</f>
        <v/>
      </c>
      <c r="G178" s="123" t="n"/>
      <c r="H178" s="90">
        <f>VLOOKUP(Table91213[[#This Row],[Date]],'DB Details'!$A:$L,8)</f>
        <v/>
      </c>
      <c r="I178" s="90">
        <f>VLOOKUP(Table91213[[#This Row],[Date]],'DB Details'!$A:$L,9)</f>
        <v/>
      </c>
      <c r="J178" s="90">
        <f>VLOOKUP(Table91213[[#This Row],[Date]],'DB Details'!$A:$L,10)</f>
        <v/>
      </c>
      <c r="K178" s="123" t="n"/>
      <c r="L178" s="90">
        <f>VLOOKUP(Table91213[[#This Row],[Date]],'DB Details'!$A:$L,12)</f>
        <v/>
      </c>
    </row>
    <row r="179">
      <c r="A179" s="39" t="n">
        <v>22798</v>
      </c>
      <c r="B179" s="57">
        <f>VLOOKUP(Table91213[[#This Row],[Date]],'DB Details'!$A:$L,2)</f>
        <v/>
      </c>
      <c r="C179" s="55" t="n"/>
      <c r="D179" s="55" t="n"/>
      <c r="E179" s="90">
        <f>VLOOKUP(Table91213[[#This Row],[Date]],'DB Details'!$A:$L,5)</f>
        <v/>
      </c>
      <c r="F179" s="90">
        <f>VLOOKUP(Table91213[[#This Row],[Date]],'DB Details'!$A:$L,6)</f>
        <v/>
      </c>
      <c r="G179" s="123" t="n"/>
      <c r="H179" s="90">
        <f>VLOOKUP(Table91213[[#This Row],[Date]],'DB Details'!$A:$L,8)</f>
        <v/>
      </c>
      <c r="I179" s="90">
        <f>VLOOKUP(Table91213[[#This Row],[Date]],'DB Details'!$A:$L,9)</f>
        <v/>
      </c>
      <c r="J179" s="90">
        <f>VLOOKUP(Table91213[[#This Row],[Date]],'DB Details'!$A:$L,10)</f>
        <v/>
      </c>
      <c r="K179" s="123" t="n"/>
      <c r="L179" s="90">
        <f>VLOOKUP(Table91213[[#This Row],[Date]],'DB Details'!$A:$L,12)</f>
        <v/>
      </c>
    </row>
    <row r="180">
      <c r="A180" s="39" t="n">
        <v>22828</v>
      </c>
      <c r="B180" s="57">
        <f>VLOOKUP(Table91213[[#This Row],[Date]],'DB Details'!$A:$L,2)</f>
        <v/>
      </c>
      <c r="C180" s="55" t="n"/>
      <c r="D180" s="55" t="n"/>
      <c r="E180" s="90">
        <f>VLOOKUP(Table91213[[#This Row],[Date]],'DB Details'!$A:$L,5)</f>
        <v/>
      </c>
      <c r="F180" s="90">
        <f>VLOOKUP(Table91213[[#This Row],[Date]],'DB Details'!$A:$L,6)</f>
        <v/>
      </c>
      <c r="G180" s="123" t="n"/>
      <c r="H180" s="90">
        <f>VLOOKUP(Table91213[[#This Row],[Date]],'DB Details'!$A:$L,8)</f>
        <v/>
      </c>
      <c r="I180" s="90">
        <f>VLOOKUP(Table91213[[#This Row],[Date]],'DB Details'!$A:$L,9)</f>
        <v/>
      </c>
      <c r="J180" s="90">
        <f>VLOOKUP(Table91213[[#This Row],[Date]],'DB Details'!$A:$L,10)</f>
        <v/>
      </c>
      <c r="K180" s="123" t="n"/>
      <c r="L180" s="90">
        <f>VLOOKUP(Table91213[[#This Row],[Date]],'DB Details'!$A:$L,12)</f>
        <v/>
      </c>
    </row>
    <row r="181">
      <c r="A181" s="39" t="n">
        <v>22859</v>
      </c>
      <c r="B181" s="57">
        <f>VLOOKUP(Table91213[[#This Row],[Date]],'DB Details'!$A:$L,2)</f>
        <v/>
      </c>
      <c r="C181" s="55" t="n"/>
      <c r="D181" s="55" t="n"/>
      <c r="E181" s="90">
        <f>VLOOKUP(Table91213[[#This Row],[Date]],'DB Details'!$A:$L,5)</f>
        <v/>
      </c>
      <c r="F181" s="90">
        <f>VLOOKUP(Table91213[[#This Row],[Date]],'DB Details'!$A:$L,6)</f>
        <v/>
      </c>
      <c r="G181" s="123" t="n"/>
      <c r="H181" s="90">
        <f>VLOOKUP(Table91213[[#This Row],[Date]],'DB Details'!$A:$L,8)</f>
        <v/>
      </c>
      <c r="I181" s="90">
        <f>VLOOKUP(Table91213[[#This Row],[Date]],'DB Details'!$A:$L,9)</f>
        <v/>
      </c>
      <c r="J181" s="90">
        <f>VLOOKUP(Table91213[[#This Row],[Date]],'DB Details'!$A:$L,10)</f>
        <v/>
      </c>
      <c r="K181" s="123" t="n"/>
      <c r="L181" s="90">
        <f>VLOOKUP(Table91213[[#This Row],[Date]],'DB Details'!$A:$L,12)</f>
        <v/>
      </c>
    </row>
    <row r="182">
      <c r="A182" s="39" t="n">
        <v>22890</v>
      </c>
      <c r="B182" s="57">
        <f>VLOOKUP(Table91213[[#This Row],[Date]],'DB Details'!$A:$L,2)</f>
        <v/>
      </c>
      <c r="C182" s="55" t="n"/>
      <c r="D182" s="55" t="n"/>
      <c r="E182" s="90">
        <f>VLOOKUP(Table91213[[#This Row],[Date]],'DB Details'!$A:$L,5)</f>
        <v/>
      </c>
      <c r="F182" s="90">
        <f>VLOOKUP(Table91213[[#This Row],[Date]],'DB Details'!$A:$L,6)</f>
        <v/>
      </c>
      <c r="G182" s="123" t="n"/>
      <c r="H182" s="90">
        <f>VLOOKUP(Table91213[[#This Row],[Date]],'DB Details'!$A:$L,8)</f>
        <v/>
      </c>
      <c r="I182" s="90">
        <f>VLOOKUP(Table91213[[#This Row],[Date]],'DB Details'!$A:$L,9)</f>
        <v/>
      </c>
      <c r="J182" s="90">
        <f>VLOOKUP(Table91213[[#This Row],[Date]],'DB Details'!$A:$L,10)</f>
        <v/>
      </c>
      <c r="K182" s="123" t="n"/>
      <c r="L182" s="90">
        <f>VLOOKUP(Table91213[[#This Row],[Date]],'DB Details'!$A:$L,12)</f>
        <v/>
      </c>
    </row>
    <row r="183">
      <c r="A183" s="39" t="n">
        <v>22920</v>
      </c>
      <c r="B183" s="57">
        <f>VLOOKUP(Table91213[[#This Row],[Date]],'DB Details'!$A:$L,2)</f>
        <v/>
      </c>
      <c r="C183" s="55" t="n"/>
      <c r="D183" s="55" t="n"/>
      <c r="E183" s="90">
        <f>VLOOKUP(Table91213[[#This Row],[Date]],'DB Details'!$A:$L,5)</f>
        <v/>
      </c>
      <c r="F183" s="90">
        <f>VLOOKUP(Table91213[[#This Row],[Date]],'DB Details'!$A:$L,6)</f>
        <v/>
      </c>
      <c r="G183" s="123" t="n"/>
      <c r="H183" s="90">
        <f>VLOOKUP(Table91213[[#This Row],[Date]],'DB Details'!$A:$L,8)</f>
        <v/>
      </c>
      <c r="I183" s="90">
        <f>VLOOKUP(Table91213[[#This Row],[Date]],'DB Details'!$A:$L,9)</f>
        <v/>
      </c>
      <c r="J183" s="90">
        <f>VLOOKUP(Table91213[[#This Row],[Date]],'DB Details'!$A:$L,10)</f>
        <v/>
      </c>
      <c r="K183" s="123" t="n"/>
      <c r="L183" s="90">
        <f>VLOOKUP(Table91213[[#This Row],[Date]],'DB Details'!$A:$L,12)</f>
        <v/>
      </c>
    </row>
    <row r="184">
      <c r="A184" s="39" t="n">
        <v>22951</v>
      </c>
      <c r="B184" s="57">
        <f>VLOOKUP(Table91213[[#This Row],[Date]],'DB Details'!$A:$L,2)</f>
        <v/>
      </c>
      <c r="C184" s="55" t="n"/>
      <c r="D184" s="55" t="n"/>
      <c r="E184" s="90">
        <f>VLOOKUP(Table91213[[#This Row],[Date]],'DB Details'!$A:$L,5)</f>
        <v/>
      </c>
      <c r="F184" s="90">
        <f>VLOOKUP(Table91213[[#This Row],[Date]],'DB Details'!$A:$L,6)</f>
        <v/>
      </c>
      <c r="G184" s="123" t="n"/>
      <c r="H184" s="90">
        <f>VLOOKUP(Table91213[[#This Row],[Date]],'DB Details'!$A:$L,8)</f>
        <v/>
      </c>
      <c r="I184" s="90">
        <f>VLOOKUP(Table91213[[#This Row],[Date]],'DB Details'!$A:$L,9)</f>
        <v/>
      </c>
      <c r="J184" s="90">
        <f>VLOOKUP(Table91213[[#This Row],[Date]],'DB Details'!$A:$L,10)</f>
        <v/>
      </c>
      <c r="K184" s="123" t="n"/>
      <c r="L184" s="90">
        <f>VLOOKUP(Table91213[[#This Row],[Date]],'DB Details'!$A:$L,12)</f>
        <v/>
      </c>
    </row>
    <row r="185">
      <c r="A185" s="39" t="n">
        <v>22981</v>
      </c>
      <c r="B185" s="57">
        <f>VLOOKUP(Table91213[[#This Row],[Date]],'DB Details'!$A:$L,2)</f>
        <v/>
      </c>
      <c r="C185" s="55" t="n"/>
      <c r="D185" s="55" t="n"/>
      <c r="E185" s="90">
        <f>VLOOKUP(Table91213[[#This Row],[Date]],'DB Details'!$A:$L,5)</f>
        <v/>
      </c>
      <c r="F185" s="90">
        <f>VLOOKUP(Table91213[[#This Row],[Date]],'DB Details'!$A:$L,6)</f>
        <v/>
      </c>
      <c r="G185" s="123" t="n"/>
      <c r="H185" s="90">
        <f>VLOOKUP(Table91213[[#This Row],[Date]],'DB Details'!$A:$L,8)</f>
        <v/>
      </c>
      <c r="I185" s="90">
        <f>VLOOKUP(Table91213[[#This Row],[Date]],'DB Details'!$A:$L,9)</f>
        <v/>
      </c>
      <c r="J185" s="90">
        <f>VLOOKUP(Table91213[[#This Row],[Date]],'DB Details'!$A:$L,10)</f>
        <v/>
      </c>
      <c r="K185" s="123" t="n"/>
      <c r="L185" s="90">
        <f>VLOOKUP(Table91213[[#This Row],[Date]],'DB Details'!$A:$L,12)</f>
        <v/>
      </c>
    </row>
    <row r="186">
      <c r="A186" s="39" t="n">
        <v>23012</v>
      </c>
      <c r="B186" s="57">
        <f>VLOOKUP(Table91213[[#This Row],[Date]],'DB Details'!$A:$L,2)</f>
        <v/>
      </c>
      <c r="C186" s="55" t="n"/>
      <c r="D186" s="55" t="n"/>
      <c r="E186" s="90">
        <f>VLOOKUP(Table91213[[#This Row],[Date]],'DB Details'!$A:$L,5)</f>
        <v/>
      </c>
      <c r="F186" s="90">
        <f>VLOOKUP(Table91213[[#This Row],[Date]],'DB Details'!$A:$L,6)</f>
        <v/>
      </c>
      <c r="G186" s="123" t="n"/>
      <c r="H186" s="90">
        <f>VLOOKUP(Table91213[[#This Row],[Date]],'DB Details'!$A:$L,8)</f>
        <v/>
      </c>
      <c r="I186" s="90">
        <f>VLOOKUP(Table91213[[#This Row],[Date]],'DB Details'!$A:$L,9)</f>
        <v/>
      </c>
      <c r="J186" s="90">
        <f>VLOOKUP(Table91213[[#This Row],[Date]],'DB Details'!$A:$L,10)</f>
        <v/>
      </c>
      <c r="K186" s="123" t="n"/>
      <c r="L186" s="90">
        <f>VLOOKUP(Table91213[[#This Row],[Date]],'DB Details'!$A:$L,12)</f>
        <v/>
      </c>
    </row>
    <row r="187">
      <c r="A187" s="39" t="n">
        <v>23043</v>
      </c>
      <c r="B187" s="57">
        <f>VLOOKUP(Table91213[[#This Row],[Date]],'DB Details'!$A:$L,2)</f>
        <v/>
      </c>
      <c r="C187" s="55" t="n"/>
      <c r="D187" s="55" t="n"/>
      <c r="E187" s="90">
        <f>VLOOKUP(Table91213[[#This Row],[Date]],'DB Details'!$A:$L,5)</f>
        <v/>
      </c>
      <c r="F187" s="90">
        <f>VLOOKUP(Table91213[[#This Row],[Date]],'DB Details'!$A:$L,6)</f>
        <v/>
      </c>
      <c r="G187" s="123" t="n"/>
      <c r="H187" s="90">
        <f>VLOOKUP(Table91213[[#This Row],[Date]],'DB Details'!$A:$L,8)</f>
        <v/>
      </c>
      <c r="I187" s="90">
        <f>VLOOKUP(Table91213[[#This Row],[Date]],'DB Details'!$A:$L,9)</f>
        <v/>
      </c>
      <c r="J187" s="90">
        <f>VLOOKUP(Table91213[[#This Row],[Date]],'DB Details'!$A:$L,10)</f>
        <v/>
      </c>
      <c r="K187" s="123" t="n"/>
      <c r="L187" s="90">
        <f>VLOOKUP(Table91213[[#This Row],[Date]],'DB Details'!$A:$L,12)</f>
        <v/>
      </c>
    </row>
    <row r="188">
      <c r="A188" s="39" t="n">
        <v>23071</v>
      </c>
      <c r="B188" s="57">
        <f>VLOOKUP(Table91213[[#This Row],[Date]],'DB Details'!$A:$L,2)</f>
        <v/>
      </c>
      <c r="C188" s="55" t="n"/>
      <c r="D188" s="55" t="n"/>
      <c r="E188" s="90">
        <f>VLOOKUP(Table91213[[#This Row],[Date]],'DB Details'!$A:$L,5)</f>
        <v/>
      </c>
      <c r="F188" s="90">
        <f>VLOOKUP(Table91213[[#This Row],[Date]],'DB Details'!$A:$L,6)</f>
        <v/>
      </c>
      <c r="G188" s="123" t="n"/>
      <c r="H188" s="90">
        <f>VLOOKUP(Table91213[[#This Row],[Date]],'DB Details'!$A:$L,8)</f>
        <v/>
      </c>
      <c r="I188" s="90">
        <f>VLOOKUP(Table91213[[#This Row],[Date]],'DB Details'!$A:$L,9)</f>
        <v/>
      </c>
      <c r="J188" s="90">
        <f>VLOOKUP(Table91213[[#This Row],[Date]],'DB Details'!$A:$L,10)</f>
        <v/>
      </c>
      <c r="K188" s="123" t="n"/>
      <c r="L188" s="90">
        <f>VLOOKUP(Table91213[[#This Row],[Date]],'DB Details'!$A:$L,12)</f>
        <v/>
      </c>
    </row>
    <row r="189">
      <c r="A189" s="39" t="n">
        <v>23102</v>
      </c>
      <c r="B189" s="57">
        <f>VLOOKUP(Table91213[[#This Row],[Date]],'DB Details'!$A:$L,2)</f>
        <v/>
      </c>
      <c r="C189" s="55" t="n"/>
      <c r="D189" s="55" t="n"/>
      <c r="E189" s="90">
        <f>VLOOKUP(Table91213[[#This Row],[Date]],'DB Details'!$A:$L,5)</f>
        <v/>
      </c>
      <c r="F189" s="90">
        <f>VLOOKUP(Table91213[[#This Row],[Date]],'DB Details'!$A:$L,6)</f>
        <v/>
      </c>
      <c r="G189" s="123" t="n"/>
      <c r="H189" s="90">
        <f>VLOOKUP(Table91213[[#This Row],[Date]],'DB Details'!$A:$L,8)</f>
        <v/>
      </c>
      <c r="I189" s="90">
        <f>VLOOKUP(Table91213[[#This Row],[Date]],'DB Details'!$A:$L,9)</f>
        <v/>
      </c>
      <c r="J189" s="90">
        <f>VLOOKUP(Table91213[[#This Row],[Date]],'DB Details'!$A:$L,10)</f>
        <v/>
      </c>
      <c r="K189" s="123" t="n"/>
      <c r="L189" s="90">
        <f>VLOOKUP(Table91213[[#This Row],[Date]],'DB Details'!$A:$L,12)</f>
        <v/>
      </c>
    </row>
    <row r="190">
      <c r="A190" s="39" t="n">
        <v>23132</v>
      </c>
      <c r="B190" s="57">
        <f>VLOOKUP(Table91213[[#This Row],[Date]],'DB Details'!$A:$L,2)</f>
        <v/>
      </c>
      <c r="C190" s="55" t="n"/>
      <c r="D190" s="55" t="n"/>
      <c r="E190" s="90">
        <f>VLOOKUP(Table91213[[#This Row],[Date]],'DB Details'!$A:$L,5)</f>
        <v/>
      </c>
      <c r="F190" s="90">
        <f>VLOOKUP(Table91213[[#This Row],[Date]],'DB Details'!$A:$L,6)</f>
        <v/>
      </c>
      <c r="G190" s="123" t="n"/>
      <c r="H190" s="90">
        <f>VLOOKUP(Table91213[[#This Row],[Date]],'DB Details'!$A:$L,8)</f>
        <v/>
      </c>
      <c r="I190" s="90">
        <f>VLOOKUP(Table91213[[#This Row],[Date]],'DB Details'!$A:$L,9)</f>
        <v/>
      </c>
      <c r="J190" s="90">
        <f>VLOOKUP(Table91213[[#This Row],[Date]],'DB Details'!$A:$L,10)</f>
        <v/>
      </c>
      <c r="K190" s="123" t="n"/>
      <c r="L190" s="90">
        <f>VLOOKUP(Table91213[[#This Row],[Date]],'DB Details'!$A:$L,12)</f>
        <v/>
      </c>
    </row>
    <row r="191">
      <c r="A191" s="39" t="n">
        <v>23163</v>
      </c>
      <c r="B191" s="57">
        <f>VLOOKUP(Table91213[[#This Row],[Date]],'DB Details'!$A:$L,2)</f>
        <v/>
      </c>
      <c r="C191" s="55" t="n"/>
      <c r="D191" s="55" t="n"/>
      <c r="E191" s="90">
        <f>VLOOKUP(Table91213[[#This Row],[Date]],'DB Details'!$A:$L,5)</f>
        <v/>
      </c>
      <c r="F191" s="90">
        <f>VLOOKUP(Table91213[[#This Row],[Date]],'DB Details'!$A:$L,6)</f>
        <v/>
      </c>
      <c r="G191" s="123" t="n"/>
      <c r="H191" s="90">
        <f>VLOOKUP(Table91213[[#This Row],[Date]],'DB Details'!$A:$L,8)</f>
        <v/>
      </c>
      <c r="I191" s="90">
        <f>VLOOKUP(Table91213[[#This Row],[Date]],'DB Details'!$A:$L,9)</f>
        <v/>
      </c>
      <c r="J191" s="90">
        <f>VLOOKUP(Table91213[[#This Row],[Date]],'DB Details'!$A:$L,10)</f>
        <v/>
      </c>
      <c r="K191" s="123" t="n"/>
      <c r="L191" s="90">
        <f>VLOOKUP(Table91213[[#This Row],[Date]],'DB Details'!$A:$L,12)</f>
        <v/>
      </c>
    </row>
    <row r="192">
      <c r="A192" s="39" t="n">
        <v>23193</v>
      </c>
      <c r="B192" s="57">
        <f>VLOOKUP(Table91213[[#This Row],[Date]],'DB Details'!$A:$L,2)</f>
        <v/>
      </c>
      <c r="C192" s="55" t="n"/>
      <c r="D192" s="55" t="n"/>
      <c r="E192" s="90">
        <f>VLOOKUP(Table91213[[#This Row],[Date]],'DB Details'!$A:$L,5)</f>
        <v/>
      </c>
      <c r="F192" s="90">
        <f>VLOOKUP(Table91213[[#This Row],[Date]],'DB Details'!$A:$L,6)</f>
        <v/>
      </c>
      <c r="G192" s="123" t="n"/>
      <c r="H192" s="90">
        <f>VLOOKUP(Table91213[[#This Row],[Date]],'DB Details'!$A:$L,8)</f>
        <v/>
      </c>
      <c r="I192" s="90">
        <f>VLOOKUP(Table91213[[#This Row],[Date]],'DB Details'!$A:$L,9)</f>
        <v/>
      </c>
      <c r="J192" s="90">
        <f>VLOOKUP(Table91213[[#This Row],[Date]],'DB Details'!$A:$L,10)</f>
        <v/>
      </c>
      <c r="K192" s="123" t="n"/>
      <c r="L192" s="90">
        <f>VLOOKUP(Table91213[[#This Row],[Date]],'DB Details'!$A:$L,12)</f>
        <v/>
      </c>
    </row>
    <row r="193">
      <c r="A193" s="39" t="n">
        <v>23224</v>
      </c>
      <c r="B193" s="57">
        <f>VLOOKUP(Table91213[[#This Row],[Date]],'DB Details'!$A:$L,2)</f>
        <v/>
      </c>
      <c r="C193" s="55" t="n"/>
      <c r="D193" s="55" t="n"/>
      <c r="E193" s="90">
        <f>VLOOKUP(Table91213[[#This Row],[Date]],'DB Details'!$A:$L,5)</f>
        <v/>
      </c>
      <c r="F193" s="90">
        <f>VLOOKUP(Table91213[[#This Row],[Date]],'DB Details'!$A:$L,6)</f>
        <v/>
      </c>
      <c r="G193" s="123" t="n"/>
      <c r="H193" s="90">
        <f>VLOOKUP(Table91213[[#This Row],[Date]],'DB Details'!$A:$L,8)</f>
        <v/>
      </c>
      <c r="I193" s="90">
        <f>VLOOKUP(Table91213[[#This Row],[Date]],'DB Details'!$A:$L,9)</f>
        <v/>
      </c>
      <c r="J193" s="90">
        <f>VLOOKUP(Table91213[[#This Row],[Date]],'DB Details'!$A:$L,10)</f>
        <v/>
      </c>
      <c r="K193" s="123" t="n"/>
      <c r="L193" s="90">
        <f>VLOOKUP(Table91213[[#This Row],[Date]],'DB Details'!$A:$L,12)</f>
        <v/>
      </c>
    </row>
    <row r="194">
      <c r="A194" s="39" t="n">
        <v>23255</v>
      </c>
      <c r="B194" s="57">
        <f>VLOOKUP(Table91213[[#This Row],[Date]],'DB Details'!$A:$L,2)</f>
        <v/>
      </c>
      <c r="C194" s="55" t="n"/>
      <c r="D194" s="55" t="n"/>
      <c r="E194" s="90">
        <f>VLOOKUP(Table91213[[#This Row],[Date]],'DB Details'!$A:$L,5)</f>
        <v/>
      </c>
      <c r="F194" s="90">
        <f>VLOOKUP(Table91213[[#This Row],[Date]],'DB Details'!$A:$L,6)</f>
        <v/>
      </c>
      <c r="G194" s="123" t="n"/>
      <c r="H194" s="90">
        <f>VLOOKUP(Table91213[[#This Row],[Date]],'DB Details'!$A:$L,8)</f>
        <v/>
      </c>
      <c r="I194" s="90">
        <f>VLOOKUP(Table91213[[#This Row],[Date]],'DB Details'!$A:$L,9)</f>
        <v/>
      </c>
      <c r="J194" s="90">
        <f>VLOOKUP(Table91213[[#This Row],[Date]],'DB Details'!$A:$L,10)</f>
        <v/>
      </c>
      <c r="K194" s="123" t="n"/>
      <c r="L194" s="90">
        <f>VLOOKUP(Table91213[[#This Row],[Date]],'DB Details'!$A:$L,12)</f>
        <v/>
      </c>
    </row>
    <row r="195">
      <c r="A195" s="39" t="n">
        <v>23285</v>
      </c>
      <c r="B195" s="57">
        <f>VLOOKUP(Table91213[[#This Row],[Date]],'DB Details'!$A:$L,2)</f>
        <v/>
      </c>
      <c r="C195" s="55" t="n"/>
      <c r="D195" s="55" t="n"/>
      <c r="E195" s="90">
        <f>VLOOKUP(Table91213[[#This Row],[Date]],'DB Details'!$A:$L,5)</f>
        <v/>
      </c>
      <c r="F195" s="90">
        <f>VLOOKUP(Table91213[[#This Row],[Date]],'DB Details'!$A:$L,6)</f>
        <v/>
      </c>
      <c r="G195" s="123" t="n"/>
      <c r="H195" s="90">
        <f>VLOOKUP(Table91213[[#This Row],[Date]],'DB Details'!$A:$L,8)</f>
        <v/>
      </c>
      <c r="I195" s="90">
        <f>VLOOKUP(Table91213[[#This Row],[Date]],'DB Details'!$A:$L,9)</f>
        <v/>
      </c>
      <c r="J195" s="90">
        <f>VLOOKUP(Table91213[[#This Row],[Date]],'DB Details'!$A:$L,10)</f>
        <v/>
      </c>
      <c r="K195" s="123" t="n"/>
      <c r="L195" s="90">
        <f>VLOOKUP(Table91213[[#This Row],[Date]],'DB Details'!$A:$L,12)</f>
        <v/>
      </c>
    </row>
    <row r="196">
      <c r="A196" s="39" t="n">
        <v>23316</v>
      </c>
      <c r="B196" s="57">
        <f>VLOOKUP(Table91213[[#This Row],[Date]],'DB Details'!$A:$L,2)</f>
        <v/>
      </c>
      <c r="C196" s="55" t="n"/>
      <c r="D196" s="55" t="n"/>
      <c r="E196" s="90">
        <f>VLOOKUP(Table91213[[#This Row],[Date]],'DB Details'!$A:$L,5)</f>
        <v/>
      </c>
      <c r="F196" s="90">
        <f>VLOOKUP(Table91213[[#This Row],[Date]],'DB Details'!$A:$L,6)</f>
        <v/>
      </c>
      <c r="G196" s="123" t="n"/>
      <c r="H196" s="90">
        <f>VLOOKUP(Table91213[[#This Row],[Date]],'DB Details'!$A:$L,8)</f>
        <v/>
      </c>
      <c r="I196" s="90">
        <f>VLOOKUP(Table91213[[#This Row],[Date]],'DB Details'!$A:$L,9)</f>
        <v/>
      </c>
      <c r="J196" s="90">
        <f>VLOOKUP(Table91213[[#This Row],[Date]],'DB Details'!$A:$L,10)</f>
        <v/>
      </c>
      <c r="K196" s="123" t="n"/>
      <c r="L196" s="90">
        <f>VLOOKUP(Table91213[[#This Row],[Date]],'DB Details'!$A:$L,12)</f>
        <v/>
      </c>
    </row>
    <row r="197">
      <c r="A197" s="39" t="n">
        <v>23346</v>
      </c>
      <c r="B197" s="57">
        <f>VLOOKUP(Table91213[[#This Row],[Date]],'DB Details'!$A:$L,2)</f>
        <v/>
      </c>
      <c r="C197" s="55" t="n"/>
      <c r="D197" s="55" t="n"/>
      <c r="E197" s="90">
        <f>VLOOKUP(Table91213[[#This Row],[Date]],'DB Details'!$A:$L,5)</f>
        <v/>
      </c>
      <c r="F197" s="90">
        <f>VLOOKUP(Table91213[[#This Row],[Date]],'DB Details'!$A:$L,6)</f>
        <v/>
      </c>
      <c r="G197" s="123" t="n"/>
      <c r="H197" s="90">
        <f>VLOOKUP(Table91213[[#This Row],[Date]],'DB Details'!$A:$L,8)</f>
        <v/>
      </c>
      <c r="I197" s="90">
        <f>VLOOKUP(Table91213[[#This Row],[Date]],'DB Details'!$A:$L,9)</f>
        <v/>
      </c>
      <c r="J197" s="90">
        <f>VLOOKUP(Table91213[[#This Row],[Date]],'DB Details'!$A:$L,10)</f>
        <v/>
      </c>
      <c r="K197" s="123" t="n"/>
      <c r="L197" s="90">
        <f>VLOOKUP(Table91213[[#This Row],[Date]],'DB Details'!$A:$L,12)</f>
        <v/>
      </c>
    </row>
    <row r="198">
      <c r="A198" s="39" t="n">
        <v>23377</v>
      </c>
      <c r="B198" s="57">
        <f>VLOOKUP(Table91213[[#This Row],[Date]],'DB Details'!$A:$L,2)</f>
        <v/>
      </c>
      <c r="C198" s="55" t="n"/>
      <c r="D198" s="55" t="n"/>
      <c r="E198" s="90">
        <f>VLOOKUP(Table91213[[#This Row],[Date]],'DB Details'!$A:$L,5)</f>
        <v/>
      </c>
      <c r="F198" s="90">
        <f>VLOOKUP(Table91213[[#This Row],[Date]],'DB Details'!$A:$L,6)</f>
        <v/>
      </c>
      <c r="G198" s="123" t="n"/>
      <c r="H198" s="90">
        <f>VLOOKUP(Table91213[[#This Row],[Date]],'DB Details'!$A:$L,8)</f>
        <v/>
      </c>
      <c r="I198" s="90">
        <f>VLOOKUP(Table91213[[#This Row],[Date]],'DB Details'!$A:$L,9)</f>
        <v/>
      </c>
      <c r="J198" s="90">
        <f>VLOOKUP(Table91213[[#This Row],[Date]],'DB Details'!$A:$L,10)</f>
        <v/>
      </c>
      <c r="K198" s="123" t="n"/>
      <c r="L198" s="90">
        <f>VLOOKUP(Table91213[[#This Row],[Date]],'DB Details'!$A:$L,12)</f>
        <v/>
      </c>
    </row>
    <row r="199">
      <c r="A199" s="39" t="n">
        <v>23408</v>
      </c>
      <c r="B199" s="57">
        <f>VLOOKUP(Table91213[[#This Row],[Date]],'DB Details'!$A:$L,2)</f>
        <v/>
      </c>
      <c r="C199" s="55" t="n"/>
      <c r="D199" s="55" t="n"/>
      <c r="E199" s="90">
        <f>VLOOKUP(Table91213[[#This Row],[Date]],'DB Details'!$A:$L,5)</f>
        <v/>
      </c>
      <c r="F199" s="90">
        <f>VLOOKUP(Table91213[[#This Row],[Date]],'DB Details'!$A:$L,6)</f>
        <v/>
      </c>
      <c r="G199" s="123" t="n"/>
      <c r="H199" s="90">
        <f>VLOOKUP(Table91213[[#This Row],[Date]],'DB Details'!$A:$L,8)</f>
        <v/>
      </c>
      <c r="I199" s="90">
        <f>VLOOKUP(Table91213[[#This Row],[Date]],'DB Details'!$A:$L,9)</f>
        <v/>
      </c>
      <c r="J199" s="90">
        <f>VLOOKUP(Table91213[[#This Row],[Date]],'DB Details'!$A:$L,10)</f>
        <v/>
      </c>
      <c r="K199" s="123" t="n"/>
      <c r="L199" s="90">
        <f>VLOOKUP(Table91213[[#This Row],[Date]],'DB Details'!$A:$L,12)</f>
        <v/>
      </c>
    </row>
    <row r="200">
      <c r="A200" s="39" t="n">
        <v>23437</v>
      </c>
      <c r="B200" s="57">
        <f>VLOOKUP(Table91213[[#This Row],[Date]],'DB Details'!$A:$L,2)</f>
        <v/>
      </c>
      <c r="C200" s="55" t="n"/>
      <c r="D200" s="55" t="n"/>
      <c r="E200" s="90">
        <f>VLOOKUP(Table91213[[#This Row],[Date]],'DB Details'!$A:$L,5)</f>
        <v/>
      </c>
      <c r="F200" s="90">
        <f>VLOOKUP(Table91213[[#This Row],[Date]],'DB Details'!$A:$L,6)</f>
        <v/>
      </c>
      <c r="G200" s="123" t="n"/>
      <c r="H200" s="90">
        <f>VLOOKUP(Table91213[[#This Row],[Date]],'DB Details'!$A:$L,8)</f>
        <v/>
      </c>
      <c r="I200" s="90">
        <f>VLOOKUP(Table91213[[#This Row],[Date]],'DB Details'!$A:$L,9)</f>
        <v/>
      </c>
      <c r="J200" s="90">
        <f>VLOOKUP(Table91213[[#This Row],[Date]],'DB Details'!$A:$L,10)</f>
        <v/>
      </c>
      <c r="K200" s="123" t="n"/>
      <c r="L200" s="90">
        <f>VLOOKUP(Table91213[[#This Row],[Date]],'DB Details'!$A:$L,12)</f>
        <v/>
      </c>
    </row>
    <row r="201">
      <c r="A201" s="39" t="n">
        <v>23468</v>
      </c>
      <c r="B201" s="57">
        <f>VLOOKUP(Table91213[[#This Row],[Date]],'DB Details'!$A:$L,2)</f>
        <v/>
      </c>
      <c r="C201" s="55" t="n"/>
      <c r="D201" s="55" t="n"/>
      <c r="E201" s="90">
        <f>VLOOKUP(Table91213[[#This Row],[Date]],'DB Details'!$A:$L,5)</f>
        <v/>
      </c>
      <c r="F201" s="90">
        <f>VLOOKUP(Table91213[[#This Row],[Date]],'DB Details'!$A:$L,6)</f>
        <v/>
      </c>
      <c r="G201" s="123" t="n"/>
      <c r="H201" s="90">
        <f>VLOOKUP(Table91213[[#This Row],[Date]],'DB Details'!$A:$L,8)</f>
        <v/>
      </c>
      <c r="I201" s="90">
        <f>VLOOKUP(Table91213[[#This Row],[Date]],'DB Details'!$A:$L,9)</f>
        <v/>
      </c>
      <c r="J201" s="90">
        <f>VLOOKUP(Table91213[[#This Row],[Date]],'DB Details'!$A:$L,10)</f>
        <v/>
      </c>
      <c r="K201" s="123" t="n"/>
      <c r="L201" s="90">
        <f>VLOOKUP(Table91213[[#This Row],[Date]],'DB Details'!$A:$L,12)</f>
        <v/>
      </c>
    </row>
    <row r="202">
      <c r="A202" s="39" t="n">
        <v>23498</v>
      </c>
      <c r="B202" s="57">
        <f>VLOOKUP(Table91213[[#This Row],[Date]],'DB Details'!$A:$L,2)</f>
        <v/>
      </c>
      <c r="C202" s="55" t="n"/>
      <c r="D202" s="55" t="n"/>
      <c r="E202" s="90">
        <f>VLOOKUP(Table91213[[#This Row],[Date]],'DB Details'!$A:$L,5)</f>
        <v/>
      </c>
      <c r="F202" s="90">
        <f>VLOOKUP(Table91213[[#This Row],[Date]],'DB Details'!$A:$L,6)</f>
        <v/>
      </c>
      <c r="G202" s="123" t="n"/>
      <c r="H202" s="90">
        <f>VLOOKUP(Table91213[[#This Row],[Date]],'DB Details'!$A:$L,8)</f>
        <v/>
      </c>
      <c r="I202" s="90">
        <f>VLOOKUP(Table91213[[#This Row],[Date]],'DB Details'!$A:$L,9)</f>
        <v/>
      </c>
      <c r="J202" s="90">
        <f>VLOOKUP(Table91213[[#This Row],[Date]],'DB Details'!$A:$L,10)</f>
        <v/>
      </c>
      <c r="K202" s="123" t="n"/>
      <c r="L202" s="90">
        <f>VLOOKUP(Table91213[[#This Row],[Date]],'DB Details'!$A:$L,12)</f>
        <v/>
      </c>
    </row>
    <row r="203">
      <c r="A203" s="39" t="n">
        <v>23529</v>
      </c>
      <c r="B203" s="57">
        <f>VLOOKUP(Table91213[[#This Row],[Date]],'DB Details'!$A:$L,2)</f>
        <v/>
      </c>
      <c r="C203" s="55" t="n"/>
      <c r="D203" s="55" t="n"/>
      <c r="E203" s="90">
        <f>VLOOKUP(Table91213[[#This Row],[Date]],'DB Details'!$A:$L,5)</f>
        <v/>
      </c>
      <c r="F203" s="90">
        <f>VLOOKUP(Table91213[[#This Row],[Date]],'DB Details'!$A:$L,6)</f>
        <v/>
      </c>
      <c r="G203" s="123" t="n"/>
      <c r="H203" s="90">
        <f>VLOOKUP(Table91213[[#This Row],[Date]],'DB Details'!$A:$L,8)</f>
        <v/>
      </c>
      <c r="I203" s="90">
        <f>VLOOKUP(Table91213[[#This Row],[Date]],'DB Details'!$A:$L,9)</f>
        <v/>
      </c>
      <c r="J203" s="90">
        <f>VLOOKUP(Table91213[[#This Row],[Date]],'DB Details'!$A:$L,10)</f>
        <v/>
      </c>
      <c r="K203" s="123" t="n"/>
      <c r="L203" s="90">
        <f>VLOOKUP(Table91213[[#This Row],[Date]],'DB Details'!$A:$L,12)</f>
        <v/>
      </c>
    </row>
    <row r="204">
      <c r="A204" s="39" t="n">
        <v>23559</v>
      </c>
      <c r="B204" s="57">
        <f>VLOOKUP(Table91213[[#This Row],[Date]],'DB Details'!$A:$L,2)</f>
        <v/>
      </c>
      <c r="C204" s="55" t="n"/>
      <c r="D204" s="55" t="n"/>
      <c r="E204" s="90">
        <f>VLOOKUP(Table91213[[#This Row],[Date]],'DB Details'!$A:$L,5)</f>
        <v/>
      </c>
      <c r="F204" s="90">
        <f>VLOOKUP(Table91213[[#This Row],[Date]],'DB Details'!$A:$L,6)</f>
        <v/>
      </c>
      <c r="G204" s="123" t="n"/>
      <c r="H204" s="90">
        <f>VLOOKUP(Table91213[[#This Row],[Date]],'DB Details'!$A:$L,8)</f>
        <v/>
      </c>
      <c r="I204" s="90">
        <f>VLOOKUP(Table91213[[#This Row],[Date]],'DB Details'!$A:$L,9)</f>
        <v/>
      </c>
      <c r="J204" s="90">
        <f>VLOOKUP(Table91213[[#This Row],[Date]],'DB Details'!$A:$L,10)</f>
        <v/>
      </c>
      <c r="K204" s="123" t="n"/>
      <c r="L204" s="90">
        <f>VLOOKUP(Table91213[[#This Row],[Date]],'DB Details'!$A:$L,12)</f>
        <v/>
      </c>
    </row>
    <row r="205">
      <c r="A205" s="39" t="n">
        <v>23590</v>
      </c>
      <c r="B205" s="57">
        <f>VLOOKUP(Table91213[[#This Row],[Date]],'DB Details'!$A:$L,2)</f>
        <v/>
      </c>
      <c r="C205" s="55" t="n"/>
      <c r="D205" s="55" t="n"/>
      <c r="E205" s="90">
        <f>VLOOKUP(Table91213[[#This Row],[Date]],'DB Details'!$A:$L,5)</f>
        <v/>
      </c>
      <c r="F205" s="90">
        <f>VLOOKUP(Table91213[[#This Row],[Date]],'DB Details'!$A:$L,6)</f>
        <v/>
      </c>
      <c r="G205" s="123" t="n"/>
      <c r="H205" s="90">
        <f>VLOOKUP(Table91213[[#This Row],[Date]],'DB Details'!$A:$L,8)</f>
        <v/>
      </c>
      <c r="I205" s="90">
        <f>VLOOKUP(Table91213[[#This Row],[Date]],'DB Details'!$A:$L,9)</f>
        <v/>
      </c>
      <c r="J205" s="90">
        <f>VLOOKUP(Table91213[[#This Row],[Date]],'DB Details'!$A:$L,10)</f>
        <v/>
      </c>
      <c r="K205" s="123" t="n"/>
      <c r="L205" s="90">
        <f>VLOOKUP(Table91213[[#This Row],[Date]],'DB Details'!$A:$L,12)</f>
        <v/>
      </c>
    </row>
    <row r="206">
      <c r="A206" s="39" t="n">
        <v>23621</v>
      </c>
      <c r="B206" s="57">
        <f>VLOOKUP(Table91213[[#This Row],[Date]],'DB Details'!$A:$L,2)</f>
        <v/>
      </c>
      <c r="C206" s="55" t="n"/>
      <c r="D206" s="55" t="n"/>
      <c r="E206" s="90">
        <f>VLOOKUP(Table91213[[#This Row],[Date]],'DB Details'!$A:$L,5)</f>
        <v/>
      </c>
      <c r="F206" s="90">
        <f>VLOOKUP(Table91213[[#This Row],[Date]],'DB Details'!$A:$L,6)</f>
        <v/>
      </c>
      <c r="G206" s="123" t="n"/>
      <c r="H206" s="90">
        <f>VLOOKUP(Table91213[[#This Row],[Date]],'DB Details'!$A:$L,8)</f>
        <v/>
      </c>
      <c r="I206" s="90">
        <f>VLOOKUP(Table91213[[#This Row],[Date]],'DB Details'!$A:$L,9)</f>
        <v/>
      </c>
      <c r="J206" s="90">
        <f>VLOOKUP(Table91213[[#This Row],[Date]],'DB Details'!$A:$L,10)</f>
        <v/>
      </c>
      <c r="K206" s="123" t="n"/>
      <c r="L206" s="90">
        <f>VLOOKUP(Table91213[[#This Row],[Date]],'DB Details'!$A:$L,12)</f>
        <v/>
      </c>
    </row>
    <row r="207">
      <c r="A207" s="39" t="n">
        <v>23651</v>
      </c>
      <c r="B207" s="57">
        <f>VLOOKUP(Table91213[[#This Row],[Date]],'DB Details'!$A:$L,2)</f>
        <v/>
      </c>
      <c r="C207" s="55" t="n"/>
      <c r="D207" s="55" t="n"/>
      <c r="E207" s="90">
        <f>VLOOKUP(Table91213[[#This Row],[Date]],'DB Details'!$A:$L,5)</f>
        <v/>
      </c>
      <c r="F207" s="90">
        <f>VLOOKUP(Table91213[[#This Row],[Date]],'DB Details'!$A:$L,6)</f>
        <v/>
      </c>
      <c r="G207" s="123" t="n"/>
      <c r="H207" s="90">
        <f>VLOOKUP(Table91213[[#This Row],[Date]],'DB Details'!$A:$L,8)</f>
        <v/>
      </c>
      <c r="I207" s="90">
        <f>VLOOKUP(Table91213[[#This Row],[Date]],'DB Details'!$A:$L,9)</f>
        <v/>
      </c>
      <c r="J207" s="90">
        <f>VLOOKUP(Table91213[[#This Row],[Date]],'DB Details'!$A:$L,10)</f>
        <v/>
      </c>
      <c r="K207" s="123" t="n"/>
      <c r="L207" s="90">
        <f>VLOOKUP(Table91213[[#This Row],[Date]],'DB Details'!$A:$L,12)</f>
        <v/>
      </c>
    </row>
    <row r="208">
      <c r="A208" s="39" t="n">
        <v>23682</v>
      </c>
      <c r="B208" s="57">
        <f>VLOOKUP(Table91213[[#This Row],[Date]],'DB Details'!$A:$L,2)</f>
        <v/>
      </c>
      <c r="C208" s="55" t="n"/>
      <c r="D208" s="55" t="n"/>
      <c r="E208" s="90">
        <f>VLOOKUP(Table91213[[#This Row],[Date]],'DB Details'!$A:$L,5)</f>
        <v/>
      </c>
      <c r="F208" s="90">
        <f>VLOOKUP(Table91213[[#This Row],[Date]],'DB Details'!$A:$L,6)</f>
        <v/>
      </c>
      <c r="G208" s="123" t="n"/>
      <c r="H208" s="90">
        <f>VLOOKUP(Table91213[[#This Row],[Date]],'DB Details'!$A:$L,8)</f>
        <v/>
      </c>
      <c r="I208" s="90">
        <f>VLOOKUP(Table91213[[#This Row],[Date]],'DB Details'!$A:$L,9)</f>
        <v/>
      </c>
      <c r="J208" s="90">
        <f>VLOOKUP(Table91213[[#This Row],[Date]],'DB Details'!$A:$L,10)</f>
        <v/>
      </c>
      <c r="K208" s="123" t="n"/>
      <c r="L208" s="90">
        <f>VLOOKUP(Table91213[[#This Row],[Date]],'DB Details'!$A:$L,12)</f>
        <v/>
      </c>
    </row>
    <row r="209">
      <c r="A209" s="39" t="n">
        <v>23712</v>
      </c>
      <c r="B209" s="57">
        <f>VLOOKUP(Table91213[[#This Row],[Date]],'DB Details'!$A:$L,2)</f>
        <v/>
      </c>
      <c r="C209" s="55" t="n"/>
      <c r="D209" s="55" t="n"/>
      <c r="E209" s="90">
        <f>VLOOKUP(Table91213[[#This Row],[Date]],'DB Details'!$A:$L,5)</f>
        <v/>
      </c>
      <c r="F209" s="90">
        <f>VLOOKUP(Table91213[[#This Row],[Date]],'DB Details'!$A:$L,6)</f>
        <v/>
      </c>
      <c r="G209" s="123" t="n"/>
      <c r="H209" s="90">
        <f>VLOOKUP(Table91213[[#This Row],[Date]],'DB Details'!$A:$L,8)</f>
        <v/>
      </c>
      <c r="I209" s="90">
        <f>VLOOKUP(Table91213[[#This Row],[Date]],'DB Details'!$A:$L,9)</f>
        <v/>
      </c>
      <c r="J209" s="90">
        <f>VLOOKUP(Table91213[[#This Row],[Date]],'DB Details'!$A:$L,10)</f>
        <v/>
      </c>
      <c r="K209" s="123" t="n"/>
      <c r="L209" s="90">
        <f>VLOOKUP(Table91213[[#This Row],[Date]],'DB Details'!$A:$L,12)</f>
        <v/>
      </c>
    </row>
    <row r="210">
      <c r="A210" s="39" t="n">
        <v>23743</v>
      </c>
      <c r="B210" s="57">
        <f>VLOOKUP(Table91213[[#This Row],[Date]],'DB Details'!$A:$L,2)</f>
        <v/>
      </c>
      <c r="C210" s="55" t="n"/>
      <c r="D210" s="55" t="n"/>
      <c r="E210" s="90">
        <f>VLOOKUP(Table91213[[#This Row],[Date]],'DB Details'!$A:$L,5)</f>
        <v/>
      </c>
      <c r="F210" s="90">
        <f>VLOOKUP(Table91213[[#This Row],[Date]],'DB Details'!$A:$L,6)</f>
        <v/>
      </c>
      <c r="G210" s="123" t="n"/>
      <c r="H210" s="90">
        <f>VLOOKUP(Table91213[[#This Row],[Date]],'DB Details'!$A:$L,8)</f>
        <v/>
      </c>
      <c r="I210" s="90">
        <f>VLOOKUP(Table91213[[#This Row],[Date]],'DB Details'!$A:$L,9)</f>
        <v/>
      </c>
      <c r="J210" s="90">
        <f>VLOOKUP(Table91213[[#This Row],[Date]],'DB Details'!$A:$L,10)</f>
        <v/>
      </c>
      <c r="K210" s="123" t="n"/>
      <c r="L210" s="90">
        <f>VLOOKUP(Table91213[[#This Row],[Date]],'DB Details'!$A:$L,12)</f>
        <v/>
      </c>
    </row>
    <row r="211">
      <c r="A211" s="39" t="n">
        <v>23774</v>
      </c>
      <c r="B211" s="57">
        <f>VLOOKUP(Table91213[[#This Row],[Date]],'DB Details'!$A:$L,2)</f>
        <v/>
      </c>
      <c r="C211" s="55" t="n"/>
      <c r="D211" s="55" t="n"/>
      <c r="E211" s="90">
        <f>VLOOKUP(Table91213[[#This Row],[Date]],'DB Details'!$A:$L,5)</f>
        <v/>
      </c>
      <c r="F211" s="90">
        <f>VLOOKUP(Table91213[[#This Row],[Date]],'DB Details'!$A:$L,6)</f>
        <v/>
      </c>
      <c r="G211" s="123" t="n"/>
      <c r="H211" s="90">
        <f>VLOOKUP(Table91213[[#This Row],[Date]],'DB Details'!$A:$L,8)</f>
        <v/>
      </c>
      <c r="I211" s="90">
        <f>VLOOKUP(Table91213[[#This Row],[Date]],'DB Details'!$A:$L,9)</f>
        <v/>
      </c>
      <c r="J211" s="90">
        <f>VLOOKUP(Table91213[[#This Row],[Date]],'DB Details'!$A:$L,10)</f>
        <v/>
      </c>
      <c r="K211" s="123" t="n"/>
      <c r="L211" s="90">
        <f>VLOOKUP(Table91213[[#This Row],[Date]],'DB Details'!$A:$L,12)</f>
        <v/>
      </c>
    </row>
    <row r="212">
      <c r="A212" s="39" t="n">
        <v>23802</v>
      </c>
      <c r="B212" s="57">
        <f>VLOOKUP(Table91213[[#This Row],[Date]],'DB Details'!$A:$L,2)</f>
        <v/>
      </c>
      <c r="C212" s="55" t="n"/>
      <c r="D212" s="55" t="n"/>
      <c r="E212" s="90">
        <f>VLOOKUP(Table91213[[#This Row],[Date]],'DB Details'!$A:$L,5)</f>
        <v/>
      </c>
      <c r="F212" s="90">
        <f>VLOOKUP(Table91213[[#This Row],[Date]],'DB Details'!$A:$L,6)</f>
        <v/>
      </c>
      <c r="G212" s="123" t="n"/>
      <c r="H212" s="90">
        <f>VLOOKUP(Table91213[[#This Row],[Date]],'DB Details'!$A:$L,8)</f>
        <v/>
      </c>
      <c r="I212" s="90">
        <f>VLOOKUP(Table91213[[#This Row],[Date]],'DB Details'!$A:$L,9)</f>
        <v/>
      </c>
      <c r="J212" s="90">
        <f>VLOOKUP(Table91213[[#This Row],[Date]],'DB Details'!$A:$L,10)</f>
        <v/>
      </c>
      <c r="K212" s="123" t="n"/>
      <c r="L212" s="90">
        <f>VLOOKUP(Table91213[[#This Row],[Date]],'DB Details'!$A:$L,12)</f>
        <v/>
      </c>
    </row>
    <row r="213">
      <c r="A213" s="39" t="n">
        <v>23833</v>
      </c>
      <c r="B213" s="57">
        <f>VLOOKUP(Table91213[[#This Row],[Date]],'DB Details'!$A:$L,2)</f>
        <v/>
      </c>
      <c r="C213" s="41" t="n"/>
      <c r="D213" s="55" t="n"/>
      <c r="E213" s="90">
        <f>VLOOKUP(Table91213[[#This Row],[Date]],'DB Details'!$A:$L,5)</f>
        <v/>
      </c>
      <c r="F213" s="90">
        <f>VLOOKUP(Table91213[[#This Row],[Date]],'DB Details'!$A:$L,6)</f>
        <v/>
      </c>
      <c r="G213" s="123" t="n"/>
      <c r="H213" s="90">
        <f>VLOOKUP(Table91213[[#This Row],[Date]],'DB Details'!$A:$L,8)</f>
        <v/>
      </c>
      <c r="I213" s="90">
        <f>VLOOKUP(Table91213[[#This Row],[Date]],'DB Details'!$A:$L,9)</f>
        <v/>
      </c>
      <c r="J213" s="90">
        <f>VLOOKUP(Table91213[[#This Row],[Date]],'DB Details'!$A:$L,10)</f>
        <v/>
      </c>
      <c r="K213" s="123" t="n"/>
      <c r="L213" s="90">
        <f>VLOOKUP(Table91213[[#This Row],[Date]],'DB Details'!$A:$L,12)</f>
        <v/>
      </c>
    </row>
    <row r="214">
      <c r="A214" s="39" t="n">
        <v>23863</v>
      </c>
      <c r="B214" s="57">
        <f>VLOOKUP(Table91213[[#This Row],[Date]],'DB Details'!$A:$L,2)</f>
        <v/>
      </c>
      <c r="C214" s="41" t="n"/>
      <c r="D214" s="55" t="n"/>
      <c r="E214" s="90">
        <f>VLOOKUP(Table91213[[#This Row],[Date]],'DB Details'!$A:$L,5)</f>
        <v/>
      </c>
      <c r="F214" s="90">
        <f>VLOOKUP(Table91213[[#This Row],[Date]],'DB Details'!$A:$L,6)</f>
        <v/>
      </c>
      <c r="G214" s="123" t="n"/>
      <c r="H214" s="90">
        <f>VLOOKUP(Table91213[[#This Row],[Date]],'DB Details'!$A:$L,8)</f>
        <v/>
      </c>
      <c r="I214" s="90">
        <f>VLOOKUP(Table91213[[#This Row],[Date]],'DB Details'!$A:$L,9)</f>
        <v/>
      </c>
      <c r="J214" s="90">
        <f>VLOOKUP(Table91213[[#This Row],[Date]],'DB Details'!$A:$L,10)</f>
        <v/>
      </c>
      <c r="K214" s="123" t="n"/>
      <c r="L214" s="90">
        <f>VLOOKUP(Table91213[[#This Row],[Date]],'DB Details'!$A:$L,12)</f>
        <v/>
      </c>
    </row>
    <row r="215">
      <c r="A215" s="39" t="n">
        <v>23894</v>
      </c>
      <c r="B215" s="57">
        <f>VLOOKUP(Table91213[[#This Row],[Date]],'DB Details'!$A:$L,2)</f>
        <v/>
      </c>
      <c r="C215" s="41" t="n"/>
      <c r="D215" s="55" t="n"/>
      <c r="E215" s="90">
        <f>VLOOKUP(Table91213[[#This Row],[Date]],'DB Details'!$A:$L,5)</f>
        <v/>
      </c>
      <c r="F215" s="90">
        <f>VLOOKUP(Table91213[[#This Row],[Date]],'DB Details'!$A:$L,6)</f>
        <v/>
      </c>
      <c r="G215" s="123" t="n"/>
      <c r="H215" s="90">
        <f>VLOOKUP(Table91213[[#This Row],[Date]],'DB Details'!$A:$L,8)</f>
        <v/>
      </c>
      <c r="I215" s="90">
        <f>VLOOKUP(Table91213[[#This Row],[Date]],'DB Details'!$A:$L,9)</f>
        <v/>
      </c>
      <c r="J215" s="90">
        <f>VLOOKUP(Table91213[[#This Row],[Date]],'DB Details'!$A:$L,10)</f>
        <v/>
      </c>
      <c r="K215" s="123" t="n"/>
      <c r="L215" s="90">
        <f>VLOOKUP(Table91213[[#This Row],[Date]],'DB Details'!$A:$L,12)</f>
        <v/>
      </c>
    </row>
    <row r="216">
      <c r="A216" s="39" t="n">
        <v>23924</v>
      </c>
      <c r="B216" s="57">
        <f>VLOOKUP(Table91213[[#This Row],[Date]],'DB Details'!$A:$L,2)</f>
        <v/>
      </c>
      <c r="C216" s="41" t="n"/>
      <c r="D216" s="55" t="n"/>
      <c r="E216" s="90">
        <f>VLOOKUP(Table91213[[#This Row],[Date]],'DB Details'!$A:$L,5)</f>
        <v/>
      </c>
      <c r="F216" s="90">
        <f>VLOOKUP(Table91213[[#This Row],[Date]],'DB Details'!$A:$L,6)</f>
        <v/>
      </c>
      <c r="G216" s="123" t="n"/>
      <c r="H216" s="90">
        <f>VLOOKUP(Table91213[[#This Row],[Date]],'DB Details'!$A:$L,8)</f>
        <v/>
      </c>
      <c r="I216" s="90">
        <f>VLOOKUP(Table91213[[#This Row],[Date]],'DB Details'!$A:$L,9)</f>
        <v/>
      </c>
      <c r="J216" s="90">
        <f>VLOOKUP(Table91213[[#This Row],[Date]],'DB Details'!$A:$L,10)</f>
        <v/>
      </c>
      <c r="K216" s="123" t="n"/>
      <c r="L216" s="90">
        <f>VLOOKUP(Table91213[[#This Row],[Date]],'DB Details'!$A:$L,12)</f>
        <v/>
      </c>
    </row>
    <row r="217">
      <c r="A217" s="39" t="n">
        <v>23955</v>
      </c>
      <c r="B217" s="57">
        <f>VLOOKUP(Table91213[[#This Row],[Date]],'DB Details'!$A:$L,2)</f>
        <v/>
      </c>
      <c r="C217" s="41" t="n"/>
      <c r="D217" s="55" t="n"/>
      <c r="E217" s="90">
        <f>VLOOKUP(Table91213[[#This Row],[Date]],'DB Details'!$A:$L,5)</f>
        <v/>
      </c>
      <c r="F217" s="90">
        <f>VLOOKUP(Table91213[[#This Row],[Date]],'DB Details'!$A:$L,6)</f>
        <v/>
      </c>
      <c r="G217" s="123" t="n"/>
      <c r="H217" s="90">
        <f>VLOOKUP(Table91213[[#This Row],[Date]],'DB Details'!$A:$L,8)</f>
        <v/>
      </c>
      <c r="I217" s="90">
        <f>VLOOKUP(Table91213[[#This Row],[Date]],'DB Details'!$A:$L,9)</f>
        <v/>
      </c>
      <c r="J217" s="90">
        <f>VLOOKUP(Table91213[[#This Row],[Date]],'DB Details'!$A:$L,10)</f>
        <v/>
      </c>
      <c r="K217" s="123" t="n"/>
      <c r="L217" s="90">
        <f>VLOOKUP(Table91213[[#This Row],[Date]],'DB Details'!$A:$L,12)</f>
        <v/>
      </c>
    </row>
    <row r="218">
      <c r="A218" s="39" t="n">
        <v>23986</v>
      </c>
      <c r="B218" s="57">
        <f>VLOOKUP(Table91213[[#This Row],[Date]],'DB Details'!$A:$L,2)</f>
        <v/>
      </c>
      <c r="C218" s="41" t="n"/>
      <c r="D218" s="55" t="n"/>
      <c r="E218" s="90">
        <f>VLOOKUP(Table91213[[#This Row],[Date]],'DB Details'!$A:$L,5)</f>
        <v/>
      </c>
      <c r="F218" s="90">
        <f>VLOOKUP(Table91213[[#This Row],[Date]],'DB Details'!$A:$L,6)</f>
        <v/>
      </c>
      <c r="G218" s="123" t="n"/>
      <c r="H218" s="90">
        <f>VLOOKUP(Table91213[[#This Row],[Date]],'DB Details'!$A:$L,8)</f>
        <v/>
      </c>
      <c r="I218" s="90">
        <f>VLOOKUP(Table91213[[#This Row],[Date]],'DB Details'!$A:$L,9)</f>
        <v/>
      </c>
      <c r="J218" s="90">
        <f>VLOOKUP(Table91213[[#This Row],[Date]],'DB Details'!$A:$L,10)</f>
        <v/>
      </c>
      <c r="K218" s="123" t="n"/>
      <c r="L218" s="90">
        <f>VLOOKUP(Table91213[[#This Row],[Date]],'DB Details'!$A:$L,12)</f>
        <v/>
      </c>
    </row>
    <row r="219">
      <c r="A219" s="39" t="n">
        <v>24016</v>
      </c>
      <c r="B219" s="57">
        <f>VLOOKUP(Table91213[[#This Row],[Date]],'DB Details'!$A:$L,2)</f>
        <v/>
      </c>
      <c r="C219" s="41" t="n"/>
      <c r="D219" s="55" t="n"/>
      <c r="E219" s="90">
        <f>VLOOKUP(Table91213[[#This Row],[Date]],'DB Details'!$A:$L,5)</f>
        <v/>
      </c>
      <c r="F219" s="90">
        <f>VLOOKUP(Table91213[[#This Row],[Date]],'DB Details'!$A:$L,6)</f>
        <v/>
      </c>
      <c r="G219" s="123" t="n"/>
      <c r="H219" s="90">
        <f>VLOOKUP(Table91213[[#This Row],[Date]],'DB Details'!$A:$L,8)</f>
        <v/>
      </c>
      <c r="I219" s="90">
        <f>VLOOKUP(Table91213[[#This Row],[Date]],'DB Details'!$A:$L,9)</f>
        <v/>
      </c>
      <c r="J219" s="90">
        <f>VLOOKUP(Table91213[[#This Row],[Date]],'DB Details'!$A:$L,10)</f>
        <v/>
      </c>
      <c r="K219" s="123" t="n"/>
      <c r="L219" s="90">
        <f>VLOOKUP(Table91213[[#This Row],[Date]],'DB Details'!$A:$L,12)</f>
        <v/>
      </c>
    </row>
    <row r="220">
      <c r="A220" s="39" t="n">
        <v>24047</v>
      </c>
      <c r="B220" s="57">
        <f>VLOOKUP(Table91213[[#This Row],[Date]],'DB Details'!$A:$L,2)</f>
        <v/>
      </c>
      <c r="C220" s="41" t="n"/>
      <c r="D220" s="55" t="n"/>
      <c r="E220" s="90">
        <f>VLOOKUP(Table91213[[#This Row],[Date]],'DB Details'!$A:$L,5)</f>
        <v/>
      </c>
      <c r="F220" s="90">
        <f>VLOOKUP(Table91213[[#This Row],[Date]],'DB Details'!$A:$L,6)</f>
        <v/>
      </c>
      <c r="G220" s="123" t="n"/>
      <c r="H220" s="90">
        <f>VLOOKUP(Table91213[[#This Row],[Date]],'DB Details'!$A:$L,8)</f>
        <v/>
      </c>
      <c r="I220" s="90">
        <f>VLOOKUP(Table91213[[#This Row],[Date]],'DB Details'!$A:$L,9)</f>
        <v/>
      </c>
      <c r="J220" s="90">
        <f>VLOOKUP(Table91213[[#This Row],[Date]],'DB Details'!$A:$L,10)</f>
        <v/>
      </c>
      <c r="K220" s="123" t="n"/>
      <c r="L220" s="90">
        <f>VLOOKUP(Table91213[[#This Row],[Date]],'DB Details'!$A:$L,12)</f>
        <v/>
      </c>
    </row>
    <row r="221">
      <c r="A221" s="39" t="n">
        <v>24077</v>
      </c>
      <c r="B221" s="57">
        <f>VLOOKUP(Table91213[[#This Row],[Date]],'DB Details'!$A:$L,2)</f>
        <v/>
      </c>
      <c r="C221" s="41" t="n"/>
      <c r="D221" s="55" t="n"/>
      <c r="E221" s="90">
        <f>VLOOKUP(Table91213[[#This Row],[Date]],'DB Details'!$A:$L,5)</f>
        <v/>
      </c>
      <c r="F221" s="90">
        <f>VLOOKUP(Table91213[[#This Row],[Date]],'DB Details'!$A:$L,6)</f>
        <v/>
      </c>
      <c r="G221" s="123" t="n"/>
      <c r="H221" s="90">
        <f>VLOOKUP(Table91213[[#This Row],[Date]],'DB Details'!$A:$L,8)</f>
        <v/>
      </c>
      <c r="I221" s="90">
        <f>VLOOKUP(Table91213[[#This Row],[Date]],'DB Details'!$A:$L,9)</f>
        <v/>
      </c>
      <c r="J221" s="90">
        <f>VLOOKUP(Table91213[[#This Row],[Date]],'DB Details'!$A:$L,10)</f>
        <v/>
      </c>
      <c r="K221" s="123" t="n"/>
      <c r="L221" s="90">
        <f>VLOOKUP(Table91213[[#This Row],[Date]],'DB Details'!$A:$L,12)</f>
        <v/>
      </c>
    </row>
    <row r="222">
      <c r="A222" s="39" t="n">
        <v>24108</v>
      </c>
      <c r="B222" s="57">
        <f>VLOOKUP(Table91213[[#This Row],[Date]],'DB Details'!$A:$L,2)</f>
        <v/>
      </c>
      <c r="C222" s="41" t="n"/>
      <c r="D222" s="55" t="n"/>
      <c r="E222" s="90">
        <f>VLOOKUP(Table91213[[#This Row],[Date]],'DB Details'!$A:$L,5)</f>
        <v/>
      </c>
      <c r="F222" s="90">
        <f>VLOOKUP(Table91213[[#This Row],[Date]],'DB Details'!$A:$L,6)</f>
        <v/>
      </c>
      <c r="G222" s="123" t="n"/>
      <c r="H222" s="90">
        <f>VLOOKUP(Table91213[[#This Row],[Date]],'DB Details'!$A:$L,8)</f>
        <v/>
      </c>
      <c r="I222" s="90">
        <f>VLOOKUP(Table91213[[#This Row],[Date]],'DB Details'!$A:$L,9)</f>
        <v/>
      </c>
      <c r="J222" s="90">
        <f>VLOOKUP(Table91213[[#This Row],[Date]],'DB Details'!$A:$L,10)</f>
        <v/>
      </c>
      <c r="K222" s="123" t="n"/>
      <c r="L222" s="90">
        <f>VLOOKUP(Table91213[[#This Row],[Date]],'DB Details'!$A:$L,12)</f>
        <v/>
      </c>
    </row>
    <row r="223">
      <c r="A223" s="39" t="n">
        <v>24139</v>
      </c>
      <c r="B223" s="57">
        <f>VLOOKUP(Table91213[[#This Row],[Date]],'DB Details'!$A:$L,2)</f>
        <v/>
      </c>
      <c r="C223" s="41" t="n"/>
      <c r="D223" s="55" t="n"/>
      <c r="E223" s="90">
        <f>VLOOKUP(Table91213[[#This Row],[Date]],'DB Details'!$A:$L,5)</f>
        <v/>
      </c>
      <c r="F223" s="90">
        <f>VLOOKUP(Table91213[[#This Row],[Date]],'DB Details'!$A:$L,6)</f>
        <v/>
      </c>
      <c r="G223" s="123" t="n"/>
      <c r="H223" s="90">
        <f>VLOOKUP(Table91213[[#This Row],[Date]],'DB Details'!$A:$L,8)</f>
        <v/>
      </c>
      <c r="I223" s="90">
        <f>VLOOKUP(Table91213[[#This Row],[Date]],'DB Details'!$A:$L,9)</f>
        <v/>
      </c>
      <c r="J223" s="90">
        <f>VLOOKUP(Table91213[[#This Row],[Date]],'DB Details'!$A:$L,10)</f>
        <v/>
      </c>
      <c r="K223" s="123" t="n"/>
      <c r="L223" s="90">
        <f>VLOOKUP(Table91213[[#This Row],[Date]],'DB Details'!$A:$L,12)</f>
        <v/>
      </c>
    </row>
    <row r="224">
      <c r="A224" s="39" t="n">
        <v>24167</v>
      </c>
      <c r="B224" s="57">
        <f>VLOOKUP(Table91213[[#This Row],[Date]],'DB Details'!$A:$L,2)</f>
        <v/>
      </c>
      <c r="C224" s="41" t="n"/>
      <c r="D224" s="55" t="n"/>
      <c r="E224" s="90">
        <f>VLOOKUP(Table91213[[#This Row],[Date]],'DB Details'!$A:$L,5)</f>
        <v/>
      </c>
      <c r="F224" s="90">
        <f>VLOOKUP(Table91213[[#This Row],[Date]],'DB Details'!$A:$L,6)</f>
        <v/>
      </c>
      <c r="G224" s="123" t="n"/>
      <c r="H224" s="90">
        <f>VLOOKUP(Table91213[[#This Row],[Date]],'DB Details'!$A:$L,8)</f>
        <v/>
      </c>
      <c r="I224" s="90">
        <f>VLOOKUP(Table91213[[#This Row],[Date]],'DB Details'!$A:$L,9)</f>
        <v/>
      </c>
      <c r="J224" s="90">
        <f>VLOOKUP(Table91213[[#This Row],[Date]],'DB Details'!$A:$L,10)</f>
        <v/>
      </c>
      <c r="K224" s="123" t="n"/>
      <c r="L224" s="90">
        <f>VLOOKUP(Table91213[[#This Row],[Date]],'DB Details'!$A:$L,12)</f>
        <v/>
      </c>
    </row>
    <row r="225">
      <c r="A225" s="39" t="n">
        <v>24198</v>
      </c>
      <c r="B225" s="57">
        <f>VLOOKUP(Table91213[[#This Row],[Date]],'DB Details'!$A:$L,2)</f>
        <v/>
      </c>
      <c r="C225" s="41" t="n"/>
      <c r="D225" s="55" t="n"/>
      <c r="E225" s="90">
        <f>VLOOKUP(Table91213[[#This Row],[Date]],'DB Details'!$A:$L,5)</f>
        <v/>
      </c>
      <c r="F225" s="90">
        <f>VLOOKUP(Table91213[[#This Row],[Date]],'DB Details'!$A:$L,6)</f>
        <v/>
      </c>
      <c r="G225" s="123" t="n"/>
      <c r="H225" s="90">
        <f>VLOOKUP(Table91213[[#This Row],[Date]],'DB Details'!$A:$L,8)</f>
        <v/>
      </c>
      <c r="I225" s="90">
        <f>VLOOKUP(Table91213[[#This Row],[Date]],'DB Details'!$A:$L,9)</f>
        <v/>
      </c>
      <c r="J225" s="90">
        <f>VLOOKUP(Table91213[[#This Row],[Date]],'DB Details'!$A:$L,10)</f>
        <v/>
      </c>
      <c r="K225" s="123" t="n"/>
      <c r="L225" s="90">
        <f>VLOOKUP(Table91213[[#This Row],[Date]],'DB Details'!$A:$L,12)</f>
        <v/>
      </c>
    </row>
    <row r="226">
      <c r="A226" s="39" t="n">
        <v>24228</v>
      </c>
      <c r="B226" s="57">
        <f>VLOOKUP(Table91213[[#This Row],[Date]],'DB Details'!$A:$L,2)</f>
        <v/>
      </c>
      <c r="C226" s="41" t="n"/>
      <c r="D226" s="55" t="n"/>
      <c r="E226" s="90">
        <f>VLOOKUP(Table91213[[#This Row],[Date]],'DB Details'!$A:$L,5)</f>
        <v/>
      </c>
      <c r="F226" s="90">
        <f>VLOOKUP(Table91213[[#This Row],[Date]],'DB Details'!$A:$L,6)</f>
        <v/>
      </c>
      <c r="G226" s="123" t="n"/>
      <c r="H226" s="90">
        <f>VLOOKUP(Table91213[[#This Row],[Date]],'DB Details'!$A:$L,8)</f>
        <v/>
      </c>
      <c r="I226" s="90">
        <f>VLOOKUP(Table91213[[#This Row],[Date]],'DB Details'!$A:$L,9)</f>
        <v/>
      </c>
      <c r="J226" s="90">
        <f>VLOOKUP(Table91213[[#This Row],[Date]],'DB Details'!$A:$L,10)</f>
        <v/>
      </c>
      <c r="K226" s="123" t="n"/>
      <c r="L226" s="90">
        <f>VLOOKUP(Table91213[[#This Row],[Date]],'DB Details'!$A:$L,12)</f>
        <v/>
      </c>
    </row>
    <row r="227">
      <c r="A227" s="39" t="n">
        <v>24259</v>
      </c>
      <c r="B227" s="57">
        <f>VLOOKUP(Table91213[[#This Row],[Date]],'DB Details'!$A:$L,2)</f>
        <v/>
      </c>
      <c r="C227" s="41" t="n"/>
      <c r="D227" s="55" t="n"/>
      <c r="E227" s="90">
        <f>VLOOKUP(Table91213[[#This Row],[Date]],'DB Details'!$A:$L,5)</f>
        <v/>
      </c>
      <c r="F227" s="90">
        <f>VLOOKUP(Table91213[[#This Row],[Date]],'DB Details'!$A:$L,6)</f>
        <v/>
      </c>
      <c r="G227" s="123" t="n"/>
      <c r="H227" s="90">
        <f>VLOOKUP(Table91213[[#This Row],[Date]],'DB Details'!$A:$L,8)</f>
        <v/>
      </c>
      <c r="I227" s="90">
        <f>VLOOKUP(Table91213[[#This Row],[Date]],'DB Details'!$A:$L,9)</f>
        <v/>
      </c>
      <c r="J227" s="90">
        <f>VLOOKUP(Table91213[[#This Row],[Date]],'DB Details'!$A:$L,10)</f>
        <v/>
      </c>
      <c r="K227" s="123" t="n"/>
      <c r="L227" s="90">
        <f>VLOOKUP(Table91213[[#This Row],[Date]],'DB Details'!$A:$L,12)</f>
        <v/>
      </c>
    </row>
    <row r="228">
      <c r="A228" s="39" t="n">
        <v>24289</v>
      </c>
      <c r="B228" s="57">
        <f>VLOOKUP(Table91213[[#This Row],[Date]],'DB Details'!$A:$L,2)</f>
        <v/>
      </c>
      <c r="C228" s="41" t="n"/>
      <c r="D228" s="55" t="n"/>
      <c r="E228" s="90">
        <f>VLOOKUP(Table91213[[#This Row],[Date]],'DB Details'!$A:$L,5)</f>
        <v/>
      </c>
      <c r="F228" s="90">
        <f>VLOOKUP(Table91213[[#This Row],[Date]],'DB Details'!$A:$L,6)</f>
        <v/>
      </c>
      <c r="G228" s="123" t="n"/>
      <c r="H228" s="90">
        <f>VLOOKUP(Table91213[[#This Row],[Date]],'DB Details'!$A:$L,8)</f>
        <v/>
      </c>
      <c r="I228" s="90">
        <f>VLOOKUP(Table91213[[#This Row],[Date]],'DB Details'!$A:$L,9)</f>
        <v/>
      </c>
      <c r="J228" s="90">
        <f>VLOOKUP(Table91213[[#This Row],[Date]],'DB Details'!$A:$L,10)</f>
        <v/>
      </c>
      <c r="K228" s="123" t="n"/>
      <c r="L228" s="90">
        <f>VLOOKUP(Table91213[[#This Row],[Date]],'DB Details'!$A:$L,12)</f>
        <v/>
      </c>
    </row>
    <row r="229">
      <c r="A229" s="39" t="n">
        <v>24320</v>
      </c>
      <c r="B229" s="57">
        <f>VLOOKUP(Table91213[[#This Row],[Date]],'DB Details'!$A:$L,2)</f>
        <v/>
      </c>
      <c r="C229" s="41" t="n"/>
      <c r="D229" s="55" t="n"/>
      <c r="E229" s="90">
        <f>VLOOKUP(Table91213[[#This Row],[Date]],'DB Details'!$A:$L,5)</f>
        <v/>
      </c>
      <c r="F229" s="90">
        <f>VLOOKUP(Table91213[[#This Row],[Date]],'DB Details'!$A:$L,6)</f>
        <v/>
      </c>
      <c r="G229" s="123" t="n"/>
      <c r="H229" s="90">
        <f>VLOOKUP(Table91213[[#This Row],[Date]],'DB Details'!$A:$L,8)</f>
        <v/>
      </c>
      <c r="I229" s="90">
        <f>VLOOKUP(Table91213[[#This Row],[Date]],'DB Details'!$A:$L,9)</f>
        <v/>
      </c>
      <c r="J229" s="90">
        <f>VLOOKUP(Table91213[[#This Row],[Date]],'DB Details'!$A:$L,10)</f>
        <v/>
      </c>
      <c r="K229" s="123" t="n"/>
      <c r="L229" s="90">
        <f>VLOOKUP(Table91213[[#This Row],[Date]],'DB Details'!$A:$L,12)</f>
        <v/>
      </c>
    </row>
    <row r="230">
      <c r="A230" s="39" t="n">
        <v>24351</v>
      </c>
      <c r="B230" s="57">
        <f>VLOOKUP(Table91213[[#This Row],[Date]],'DB Details'!$A:$L,2)</f>
        <v/>
      </c>
      <c r="C230" s="41" t="n"/>
      <c r="D230" s="55" t="n"/>
      <c r="E230" s="90">
        <f>VLOOKUP(Table91213[[#This Row],[Date]],'DB Details'!$A:$L,5)</f>
        <v/>
      </c>
      <c r="F230" s="90">
        <f>VLOOKUP(Table91213[[#This Row],[Date]],'DB Details'!$A:$L,6)</f>
        <v/>
      </c>
      <c r="G230" s="123" t="n"/>
      <c r="H230" s="90">
        <f>VLOOKUP(Table91213[[#This Row],[Date]],'DB Details'!$A:$L,8)</f>
        <v/>
      </c>
      <c r="I230" s="90">
        <f>VLOOKUP(Table91213[[#This Row],[Date]],'DB Details'!$A:$L,9)</f>
        <v/>
      </c>
      <c r="J230" s="90">
        <f>VLOOKUP(Table91213[[#This Row],[Date]],'DB Details'!$A:$L,10)</f>
        <v/>
      </c>
      <c r="K230" s="123" t="n"/>
      <c r="L230" s="90">
        <f>VLOOKUP(Table91213[[#This Row],[Date]],'DB Details'!$A:$L,12)</f>
        <v/>
      </c>
    </row>
    <row r="231">
      <c r="A231" s="39" t="n">
        <v>24381</v>
      </c>
      <c r="B231" s="57">
        <f>VLOOKUP(Table91213[[#This Row],[Date]],'DB Details'!$A:$L,2)</f>
        <v/>
      </c>
      <c r="C231" s="41" t="n"/>
      <c r="D231" s="55" t="n"/>
      <c r="E231" s="90">
        <f>VLOOKUP(Table91213[[#This Row],[Date]],'DB Details'!$A:$L,5)</f>
        <v/>
      </c>
      <c r="F231" s="90">
        <f>VLOOKUP(Table91213[[#This Row],[Date]],'DB Details'!$A:$L,6)</f>
        <v/>
      </c>
      <c r="G231" s="123" t="n"/>
      <c r="H231" s="90">
        <f>VLOOKUP(Table91213[[#This Row],[Date]],'DB Details'!$A:$L,8)</f>
        <v/>
      </c>
      <c r="I231" s="90">
        <f>VLOOKUP(Table91213[[#This Row],[Date]],'DB Details'!$A:$L,9)</f>
        <v/>
      </c>
      <c r="J231" s="90">
        <f>VLOOKUP(Table91213[[#This Row],[Date]],'DB Details'!$A:$L,10)</f>
        <v/>
      </c>
      <c r="K231" s="123" t="n"/>
      <c r="L231" s="90">
        <f>VLOOKUP(Table91213[[#This Row],[Date]],'DB Details'!$A:$L,12)</f>
        <v/>
      </c>
    </row>
    <row r="232">
      <c r="A232" s="39" t="n">
        <v>24412</v>
      </c>
      <c r="B232" s="57">
        <f>VLOOKUP(Table91213[[#This Row],[Date]],'DB Details'!$A:$L,2)</f>
        <v/>
      </c>
      <c r="C232" s="41" t="n"/>
      <c r="D232" s="55" t="n"/>
      <c r="E232" s="90">
        <f>VLOOKUP(Table91213[[#This Row],[Date]],'DB Details'!$A:$L,5)</f>
        <v/>
      </c>
      <c r="F232" s="90">
        <f>VLOOKUP(Table91213[[#This Row],[Date]],'DB Details'!$A:$L,6)</f>
        <v/>
      </c>
      <c r="G232" s="123" t="n"/>
      <c r="H232" s="90">
        <f>VLOOKUP(Table91213[[#This Row],[Date]],'DB Details'!$A:$L,8)</f>
        <v/>
      </c>
      <c r="I232" s="90">
        <f>VLOOKUP(Table91213[[#This Row],[Date]],'DB Details'!$A:$L,9)</f>
        <v/>
      </c>
      <c r="J232" s="90">
        <f>VLOOKUP(Table91213[[#This Row],[Date]],'DB Details'!$A:$L,10)</f>
        <v/>
      </c>
      <c r="K232" s="123" t="n"/>
      <c r="L232" s="90">
        <f>VLOOKUP(Table91213[[#This Row],[Date]],'DB Details'!$A:$L,12)</f>
        <v/>
      </c>
    </row>
    <row r="233">
      <c r="A233" s="39" t="n">
        <v>24442</v>
      </c>
      <c r="B233" s="57">
        <f>VLOOKUP(Table91213[[#This Row],[Date]],'DB Details'!$A:$L,2)</f>
        <v/>
      </c>
      <c r="C233" s="41" t="n"/>
      <c r="D233" s="55" t="n"/>
      <c r="E233" s="90">
        <f>VLOOKUP(Table91213[[#This Row],[Date]],'DB Details'!$A:$L,5)</f>
        <v/>
      </c>
      <c r="F233" s="90">
        <f>VLOOKUP(Table91213[[#This Row],[Date]],'DB Details'!$A:$L,6)</f>
        <v/>
      </c>
      <c r="G233" s="123" t="n"/>
      <c r="H233" s="90">
        <f>VLOOKUP(Table91213[[#This Row],[Date]],'DB Details'!$A:$L,8)</f>
        <v/>
      </c>
      <c r="I233" s="90">
        <f>VLOOKUP(Table91213[[#This Row],[Date]],'DB Details'!$A:$L,9)</f>
        <v/>
      </c>
      <c r="J233" s="90">
        <f>VLOOKUP(Table91213[[#This Row],[Date]],'DB Details'!$A:$L,10)</f>
        <v/>
      </c>
      <c r="K233" s="123" t="n"/>
      <c r="L233" s="90">
        <f>VLOOKUP(Table91213[[#This Row],[Date]],'DB Details'!$A:$L,12)</f>
        <v/>
      </c>
    </row>
    <row r="234">
      <c r="A234" s="39" t="n">
        <v>24473</v>
      </c>
      <c r="B234" s="57">
        <f>VLOOKUP(Table91213[[#This Row],[Date]],'DB Details'!$A:$L,2)</f>
        <v/>
      </c>
      <c r="C234" s="41" t="n"/>
      <c r="D234" s="55" t="n"/>
      <c r="E234" s="90">
        <f>VLOOKUP(Table91213[[#This Row],[Date]],'DB Details'!$A:$L,5)</f>
        <v/>
      </c>
      <c r="F234" s="90">
        <f>VLOOKUP(Table91213[[#This Row],[Date]],'DB Details'!$A:$L,6)</f>
        <v/>
      </c>
      <c r="G234" s="123" t="n"/>
      <c r="H234" s="90">
        <f>VLOOKUP(Table91213[[#This Row],[Date]],'DB Details'!$A:$L,8)</f>
        <v/>
      </c>
      <c r="I234" s="90">
        <f>VLOOKUP(Table91213[[#This Row],[Date]],'DB Details'!$A:$L,9)</f>
        <v/>
      </c>
      <c r="J234" s="90">
        <f>VLOOKUP(Table91213[[#This Row],[Date]],'DB Details'!$A:$L,10)</f>
        <v/>
      </c>
      <c r="K234" s="123" t="n"/>
      <c r="L234" s="90">
        <f>VLOOKUP(Table91213[[#This Row],[Date]],'DB Details'!$A:$L,12)</f>
        <v/>
      </c>
    </row>
    <row r="235">
      <c r="A235" s="39" t="n">
        <v>24504</v>
      </c>
      <c r="B235" s="57">
        <f>VLOOKUP(Table91213[[#This Row],[Date]],'DB Details'!$A:$L,2)</f>
        <v/>
      </c>
      <c r="C235" s="41" t="n"/>
      <c r="D235" s="55" t="n"/>
      <c r="E235" s="90">
        <f>VLOOKUP(Table91213[[#This Row],[Date]],'DB Details'!$A:$L,5)</f>
        <v/>
      </c>
      <c r="F235" s="90">
        <f>VLOOKUP(Table91213[[#This Row],[Date]],'DB Details'!$A:$L,6)</f>
        <v/>
      </c>
      <c r="G235" s="123" t="n"/>
      <c r="H235" s="90">
        <f>VLOOKUP(Table91213[[#This Row],[Date]],'DB Details'!$A:$L,8)</f>
        <v/>
      </c>
      <c r="I235" s="90">
        <f>VLOOKUP(Table91213[[#This Row],[Date]],'DB Details'!$A:$L,9)</f>
        <v/>
      </c>
      <c r="J235" s="90">
        <f>VLOOKUP(Table91213[[#This Row],[Date]],'DB Details'!$A:$L,10)</f>
        <v/>
      </c>
      <c r="K235" s="123" t="n"/>
      <c r="L235" s="90">
        <f>VLOOKUP(Table91213[[#This Row],[Date]],'DB Details'!$A:$L,12)</f>
        <v/>
      </c>
    </row>
    <row r="236">
      <c r="A236" s="39" t="n">
        <v>24532</v>
      </c>
      <c r="B236" s="57">
        <f>VLOOKUP(Table91213[[#This Row],[Date]],'DB Details'!$A:$L,2)</f>
        <v/>
      </c>
      <c r="C236" s="41" t="n"/>
      <c r="D236" s="55" t="n"/>
      <c r="E236" s="90">
        <f>VLOOKUP(Table91213[[#This Row],[Date]],'DB Details'!$A:$L,5)</f>
        <v/>
      </c>
      <c r="F236" s="90">
        <f>VLOOKUP(Table91213[[#This Row],[Date]],'DB Details'!$A:$L,6)</f>
        <v/>
      </c>
      <c r="G236" s="123" t="n"/>
      <c r="H236" s="90">
        <f>VLOOKUP(Table91213[[#This Row],[Date]],'DB Details'!$A:$L,8)</f>
        <v/>
      </c>
      <c r="I236" s="90">
        <f>VLOOKUP(Table91213[[#This Row],[Date]],'DB Details'!$A:$L,9)</f>
        <v/>
      </c>
      <c r="J236" s="90">
        <f>VLOOKUP(Table91213[[#This Row],[Date]],'DB Details'!$A:$L,10)</f>
        <v/>
      </c>
      <c r="K236" s="123" t="n"/>
      <c r="L236" s="90">
        <f>VLOOKUP(Table91213[[#This Row],[Date]],'DB Details'!$A:$L,12)</f>
        <v/>
      </c>
    </row>
    <row r="237">
      <c r="A237" s="39" t="n">
        <v>24563</v>
      </c>
      <c r="B237" s="57">
        <f>VLOOKUP(Table91213[[#This Row],[Date]],'DB Details'!$A:$L,2)</f>
        <v/>
      </c>
      <c r="C237" s="41" t="n"/>
      <c r="D237" s="55" t="n"/>
      <c r="E237" s="90">
        <f>VLOOKUP(Table91213[[#This Row],[Date]],'DB Details'!$A:$L,5)</f>
        <v/>
      </c>
      <c r="F237" s="90">
        <f>VLOOKUP(Table91213[[#This Row],[Date]],'DB Details'!$A:$L,6)</f>
        <v/>
      </c>
      <c r="G237" s="123" t="n"/>
      <c r="H237" s="90">
        <f>VLOOKUP(Table91213[[#This Row],[Date]],'DB Details'!$A:$L,8)</f>
        <v/>
      </c>
      <c r="I237" s="90">
        <f>VLOOKUP(Table91213[[#This Row],[Date]],'DB Details'!$A:$L,9)</f>
        <v/>
      </c>
      <c r="J237" s="90">
        <f>VLOOKUP(Table91213[[#This Row],[Date]],'DB Details'!$A:$L,10)</f>
        <v/>
      </c>
      <c r="K237" s="123" t="n"/>
      <c r="L237" s="90">
        <f>VLOOKUP(Table91213[[#This Row],[Date]],'DB Details'!$A:$L,12)</f>
        <v/>
      </c>
    </row>
    <row r="238">
      <c r="A238" s="39" t="n">
        <v>24593</v>
      </c>
      <c r="B238" s="57">
        <f>VLOOKUP(Table91213[[#This Row],[Date]],'DB Details'!$A:$L,2)</f>
        <v/>
      </c>
      <c r="C238" s="41" t="n"/>
      <c r="D238" s="55" t="n"/>
      <c r="E238" s="90">
        <f>VLOOKUP(Table91213[[#This Row],[Date]],'DB Details'!$A:$L,5)</f>
        <v/>
      </c>
      <c r="F238" s="90">
        <f>VLOOKUP(Table91213[[#This Row],[Date]],'DB Details'!$A:$L,6)</f>
        <v/>
      </c>
      <c r="G238" s="123" t="n"/>
      <c r="H238" s="90">
        <f>VLOOKUP(Table91213[[#This Row],[Date]],'DB Details'!$A:$L,8)</f>
        <v/>
      </c>
      <c r="I238" s="90">
        <f>VLOOKUP(Table91213[[#This Row],[Date]],'DB Details'!$A:$L,9)</f>
        <v/>
      </c>
      <c r="J238" s="90">
        <f>VLOOKUP(Table91213[[#This Row],[Date]],'DB Details'!$A:$L,10)</f>
        <v/>
      </c>
      <c r="K238" s="123" t="n"/>
      <c r="L238" s="90">
        <f>VLOOKUP(Table91213[[#This Row],[Date]],'DB Details'!$A:$L,12)</f>
        <v/>
      </c>
    </row>
    <row r="239">
      <c r="A239" s="39" t="n">
        <v>24624</v>
      </c>
      <c r="B239" s="57">
        <f>VLOOKUP(Table91213[[#This Row],[Date]],'DB Details'!$A:$L,2)</f>
        <v/>
      </c>
      <c r="C239" s="41" t="n"/>
      <c r="D239" s="55" t="n"/>
      <c r="E239" s="90">
        <f>VLOOKUP(Table91213[[#This Row],[Date]],'DB Details'!$A:$L,5)</f>
        <v/>
      </c>
      <c r="F239" s="90">
        <f>VLOOKUP(Table91213[[#This Row],[Date]],'DB Details'!$A:$L,6)</f>
        <v/>
      </c>
      <c r="G239" s="123" t="n"/>
      <c r="H239" s="90">
        <f>VLOOKUP(Table91213[[#This Row],[Date]],'DB Details'!$A:$L,8)</f>
        <v/>
      </c>
      <c r="I239" s="90">
        <f>VLOOKUP(Table91213[[#This Row],[Date]],'DB Details'!$A:$L,9)</f>
        <v/>
      </c>
      <c r="J239" s="90">
        <f>VLOOKUP(Table91213[[#This Row],[Date]],'DB Details'!$A:$L,10)</f>
        <v/>
      </c>
      <c r="K239" s="123" t="n"/>
      <c r="L239" s="90">
        <f>VLOOKUP(Table91213[[#This Row],[Date]],'DB Details'!$A:$L,12)</f>
        <v/>
      </c>
    </row>
    <row r="240">
      <c r="A240" s="39" t="n">
        <v>24654</v>
      </c>
      <c r="B240" s="57">
        <f>VLOOKUP(Table91213[[#This Row],[Date]],'DB Details'!$A:$L,2)</f>
        <v/>
      </c>
      <c r="C240" s="41" t="n"/>
      <c r="D240" s="55" t="n"/>
      <c r="E240" s="90">
        <f>VLOOKUP(Table91213[[#This Row],[Date]],'DB Details'!$A:$L,5)</f>
        <v/>
      </c>
      <c r="F240" s="90">
        <f>VLOOKUP(Table91213[[#This Row],[Date]],'DB Details'!$A:$L,6)</f>
        <v/>
      </c>
      <c r="G240" s="123" t="n"/>
      <c r="H240" s="90">
        <f>VLOOKUP(Table91213[[#This Row],[Date]],'DB Details'!$A:$L,8)</f>
        <v/>
      </c>
      <c r="I240" s="90">
        <f>VLOOKUP(Table91213[[#This Row],[Date]],'DB Details'!$A:$L,9)</f>
        <v/>
      </c>
      <c r="J240" s="90">
        <f>VLOOKUP(Table91213[[#This Row],[Date]],'DB Details'!$A:$L,10)</f>
        <v/>
      </c>
      <c r="K240" s="123" t="n"/>
      <c r="L240" s="90">
        <f>VLOOKUP(Table91213[[#This Row],[Date]],'DB Details'!$A:$L,12)</f>
        <v/>
      </c>
    </row>
    <row r="241">
      <c r="A241" s="39" t="n">
        <v>24685</v>
      </c>
      <c r="B241" s="57">
        <f>VLOOKUP(Table91213[[#This Row],[Date]],'DB Details'!$A:$L,2)</f>
        <v/>
      </c>
      <c r="C241" s="41" t="n"/>
      <c r="D241" s="55" t="n"/>
      <c r="E241" s="90">
        <f>VLOOKUP(Table91213[[#This Row],[Date]],'DB Details'!$A:$L,5)</f>
        <v/>
      </c>
      <c r="F241" s="90">
        <f>VLOOKUP(Table91213[[#This Row],[Date]],'DB Details'!$A:$L,6)</f>
        <v/>
      </c>
      <c r="G241" s="123" t="n"/>
      <c r="H241" s="90">
        <f>VLOOKUP(Table91213[[#This Row],[Date]],'DB Details'!$A:$L,8)</f>
        <v/>
      </c>
      <c r="I241" s="90">
        <f>VLOOKUP(Table91213[[#This Row],[Date]],'DB Details'!$A:$L,9)</f>
        <v/>
      </c>
      <c r="J241" s="90">
        <f>VLOOKUP(Table91213[[#This Row],[Date]],'DB Details'!$A:$L,10)</f>
        <v/>
      </c>
      <c r="K241" s="123" t="n"/>
      <c r="L241" s="90">
        <f>VLOOKUP(Table91213[[#This Row],[Date]],'DB Details'!$A:$L,12)</f>
        <v/>
      </c>
    </row>
    <row r="242">
      <c r="A242" s="39" t="n">
        <v>24716</v>
      </c>
      <c r="B242" s="57">
        <f>VLOOKUP(Table91213[[#This Row],[Date]],'DB Details'!$A:$L,2)</f>
        <v/>
      </c>
      <c r="C242" s="41" t="n"/>
      <c r="D242" s="55" t="n"/>
      <c r="E242" s="90">
        <f>VLOOKUP(Table91213[[#This Row],[Date]],'DB Details'!$A:$L,5)</f>
        <v/>
      </c>
      <c r="F242" s="90">
        <f>VLOOKUP(Table91213[[#This Row],[Date]],'DB Details'!$A:$L,6)</f>
        <v/>
      </c>
      <c r="G242" s="123" t="n"/>
      <c r="H242" s="90">
        <f>VLOOKUP(Table91213[[#This Row],[Date]],'DB Details'!$A:$L,8)</f>
        <v/>
      </c>
      <c r="I242" s="90">
        <f>VLOOKUP(Table91213[[#This Row],[Date]],'DB Details'!$A:$L,9)</f>
        <v/>
      </c>
      <c r="J242" s="90">
        <f>VLOOKUP(Table91213[[#This Row],[Date]],'DB Details'!$A:$L,10)</f>
        <v/>
      </c>
      <c r="K242" s="123" t="n"/>
      <c r="L242" s="90">
        <f>VLOOKUP(Table91213[[#This Row],[Date]],'DB Details'!$A:$L,12)</f>
        <v/>
      </c>
    </row>
    <row r="243">
      <c r="A243" s="39" t="n">
        <v>24746</v>
      </c>
      <c r="B243" s="57">
        <f>VLOOKUP(Table91213[[#This Row],[Date]],'DB Details'!$A:$L,2)</f>
        <v/>
      </c>
      <c r="C243" s="41" t="n"/>
      <c r="D243" s="55" t="n"/>
      <c r="E243" s="90">
        <f>VLOOKUP(Table91213[[#This Row],[Date]],'DB Details'!$A:$L,5)</f>
        <v/>
      </c>
      <c r="F243" s="90">
        <f>VLOOKUP(Table91213[[#This Row],[Date]],'DB Details'!$A:$L,6)</f>
        <v/>
      </c>
      <c r="G243" s="123" t="n"/>
      <c r="H243" s="90">
        <f>VLOOKUP(Table91213[[#This Row],[Date]],'DB Details'!$A:$L,8)</f>
        <v/>
      </c>
      <c r="I243" s="90">
        <f>VLOOKUP(Table91213[[#This Row],[Date]],'DB Details'!$A:$L,9)</f>
        <v/>
      </c>
      <c r="J243" s="90">
        <f>VLOOKUP(Table91213[[#This Row],[Date]],'DB Details'!$A:$L,10)</f>
        <v/>
      </c>
      <c r="K243" s="123" t="n"/>
      <c r="L243" s="90">
        <f>VLOOKUP(Table91213[[#This Row],[Date]],'DB Details'!$A:$L,12)</f>
        <v/>
      </c>
    </row>
    <row r="244">
      <c r="A244" s="39" t="n">
        <v>24777</v>
      </c>
      <c r="B244" s="57">
        <f>VLOOKUP(Table91213[[#This Row],[Date]],'DB Details'!$A:$L,2)</f>
        <v/>
      </c>
      <c r="C244" s="41" t="n"/>
      <c r="D244" s="55" t="n"/>
      <c r="E244" s="90">
        <f>VLOOKUP(Table91213[[#This Row],[Date]],'DB Details'!$A:$L,5)</f>
        <v/>
      </c>
      <c r="F244" s="90">
        <f>VLOOKUP(Table91213[[#This Row],[Date]],'DB Details'!$A:$L,6)</f>
        <v/>
      </c>
      <c r="G244" s="123" t="n"/>
      <c r="H244" s="90">
        <f>VLOOKUP(Table91213[[#This Row],[Date]],'DB Details'!$A:$L,8)</f>
        <v/>
      </c>
      <c r="I244" s="90">
        <f>VLOOKUP(Table91213[[#This Row],[Date]],'DB Details'!$A:$L,9)</f>
        <v/>
      </c>
      <c r="J244" s="90">
        <f>VLOOKUP(Table91213[[#This Row],[Date]],'DB Details'!$A:$L,10)</f>
        <v/>
      </c>
      <c r="K244" s="123" t="n"/>
      <c r="L244" s="90">
        <f>VLOOKUP(Table91213[[#This Row],[Date]],'DB Details'!$A:$L,12)</f>
        <v/>
      </c>
    </row>
    <row r="245">
      <c r="A245" s="39" t="n">
        <v>24807</v>
      </c>
      <c r="B245" s="57">
        <f>VLOOKUP(Table91213[[#This Row],[Date]],'DB Details'!$A:$L,2)</f>
        <v/>
      </c>
      <c r="C245" s="41" t="n"/>
      <c r="D245" s="55" t="n"/>
      <c r="E245" s="90">
        <f>VLOOKUP(Table91213[[#This Row],[Date]],'DB Details'!$A:$L,5)</f>
        <v/>
      </c>
      <c r="F245" s="90">
        <f>VLOOKUP(Table91213[[#This Row],[Date]],'DB Details'!$A:$L,6)</f>
        <v/>
      </c>
      <c r="G245" s="123" t="n"/>
      <c r="H245" s="90">
        <f>VLOOKUP(Table91213[[#This Row],[Date]],'DB Details'!$A:$L,8)</f>
        <v/>
      </c>
      <c r="I245" s="90">
        <f>VLOOKUP(Table91213[[#This Row],[Date]],'DB Details'!$A:$L,9)</f>
        <v/>
      </c>
      <c r="J245" s="90">
        <f>VLOOKUP(Table91213[[#This Row],[Date]],'DB Details'!$A:$L,10)</f>
        <v/>
      </c>
      <c r="K245" s="123" t="n"/>
      <c r="L245" s="90">
        <f>VLOOKUP(Table91213[[#This Row],[Date]],'DB Details'!$A:$L,12)</f>
        <v/>
      </c>
    </row>
    <row r="246">
      <c r="A246" s="39" t="n">
        <v>24838</v>
      </c>
      <c r="B246" s="57">
        <f>VLOOKUP(Table91213[[#This Row],[Date]],'DB Details'!$A:$L,2)</f>
        <v/>
      </c>
      <c r="C246" s="41" t="n"/>
      <c r="D246" s="55" t="n"/>
      <c r="E246" s="90">
        <f>VLOOKUP(Table91213[[#This Row],[Date]],'DB Details'!$A:$L,5)</f>
        <v/>
      </c>
      <c r="F246" s="90">
        <f>VLOOKUP(Table91213[[#This Row],[Date]],'DB Details'!$A:$L,6)</f>
        <v/>
      </c>
      <c r="G246" s="123" t="n"/>
      <c r="H246" s="90">
        <f>VLOOKUP(Table91213[[#This Row],[Date]],'DB Details'!$A:$L,8)</f>
        <v/>
      </c>
      <c r="I246" s="90">
        <f>VLOOKUP(Table91213[[#This Row],[Date]],'DB Details'!$A:$L,9)</f>
        <v/>
      </c>
      <c r="J246" s="90">
        <f>VLOOKUP(Table91213[[#This Row],[Date]],'DB Details'!$A:$L,10)</f>
        <v/>
      </c>
      <c r="K246" s="123" t="n"/>
      <c r="L246" s="90">
        <f>VLOOKUP(Table91213[[#This Row],[Date]],'DB Details'!$A:$L,12)</f>
        <v/>
      </c>
    </row>
    <row r="247">
      <c r="A247" s="39" t="n">
        <v>24869</v>
      </c>
      <c r="B247" s="57">
        <f>VLOOKUP(Table91213[[#This Row],[Date]],'DB Details'!$A:$L,2)</f>
        <v/>
      </c>
      <c r="C247" s="41" t="n"/>
      <c r="D247" s="55" t="n"/>
      <c r="E247" s="90">
        <f>VLOOKUP(Table91213[[#This Row],[Date]],'DB Details'!$A:$L,5)</f>
        <v/>
      </c>
      <c r="F247" s="90">
        <f>VLOOKUP(Table91213[[#This Row],[Date]],'DB Details'!$A:$L,6)</f>
        <v/>
      </c>
      <c r="G247" s="123" t="n"/>
      <c r="H247" s="90">
        <f>VLOOKUP(Table91213[[#This Row],[Date]],'DB Details'!$A:$L,8)</f>
        <v/>
      </c>
      <c r="I247" s="90">
        <f>VLOOKUP(Table91213[[#This Row],[Date]],'DB Details'!$A:$L,9)</f>
        <v/>
      </c>
      <c r="J247" s="90">
        <f>VLOOKUP(Table91213[[#This Row],[Date]],'DB Details'!$A:$L,10)</f>
        <v/>
      </c>
      <c r="K247" s="123" t="n"/>
      <c r="L247" s="90">
        <f>VLOOKUP(Table91213[[#This Row],[Date]],'DB Details'!$A:$L,12)</f>
        <v/>
      </c>
    </row>
    <row r="248">
      <c r="A248" s="39" t="n">
        <v>24898</v>
      </c>
      <c r="B248" s="57">
        <f>VLOOKUP(Table91213[[#This Row],[Date]],'DB Details'!$A:$L,2)</f>
        <v/>
      </c>
      <c r="C248" s="41" t="n"/>
      <c r="D248" s="55" t="n"/>
      <c r="E248" s="90">
        <f>VLOOKUP(Table91213[[#This Row],[Date]],'DB Details'!$A:$L,5)</f>
        <v/>
      </c>
      <c r="F248" s="90">
        <f>VLOOKUP(Table91213[[#This Row],[Date]],'DB Details'!$A:$L,6)</f>
        <v/>
      </c>
      <c r="G248" s="123" t="n"/>
      <c r="H248" s="90">
        <f>VLOOKUP(Table91213[[#This Row],[Date]],'DB Details'!$A:$L,8)</f>
        <v/>
      </c>
      <c r="I248" s="90">
        <f>VLOOKUP(Table91213[[#This Row],[Date]],'DB Details'!$A:$L,9)</f>
        <v/>
      </c>
      <c r="J248" s="90">
        <f>VLOOKUP(Table91213[[#This Row],[Date]],'DB Details'!$A:$L,10)</f>
        <v/>
      </c>
      <c r="K248" s="123" t="n"/>
      <c r="L248" s="90">
        <f>VLOOKUP(Table91213[[#This Row],[Date]],'DB Details'!$A:$L,12)</f>
        <v/>
      </c>
    </row>
    <row r="249">
      <c r="A249" s="39" t="n">
        <v>24929</v>
      </c>
      <c r="B249" s="57">
        <f>VLOOKUP(Table91213[[#This Row],[Date]],'DB Details'!$A:$L,2)</f>
        <v/>
      </c>
      <c r="C249" s="41" t="n"/>
      <c r="D249" s="55" t="n"/>
      <c r="E249" s="90">
        <f>VLOOKUP(Table91213[[#This Row],[Date]],'DB Details'!$A:$L,5)</f>
        <v/>
      </c>
      <c r="F249" s="90">
        <f>VLOOKUP(Table91213[[#This Row],[Date]],'DB Details'!$A:$L,6)</f>
        <v/>
      </c>
      <c r="G249" s="123" t="n"/>
      <c r="H249" s="90">
        <f>VLOOKUP(Table91213[[#This Row],[Date]],'DB Details'!$A:$L,8)</f>
        <v/>
      </c>
      <c r="I249" s="90">
        <f>VLOOKUP(Table91213[[#This Row],[Date]],'DB Details'!$A:$L,9)</f>
        <v/>
      </c>
      <c r="J249" s="90">
        <f>VLOOKUP(Table91213[[#This Row],[Date]],'DB Details'!$A:$L,10)</f>
        <v/>
      </c>
      <c r="K249" s="123" t="n"/>
      <c r="L249" s="90">
        <f>VLOOKUP(Table91213[[#This Row],[Date]],'DB Details'!$A:$L,12)</f>
        <v/>
      </c>
    </row>
    <row r="250">
      <c r="A250" s="39" t="n">
        <v>24959</v>
      </c>
      <c r="B250" s="57">
        <f>VLOOKUP(Table91213[[#This Row],[Date]],'DB Details'!$A:$L,2)</f>
        <v/>
      </c>
      <c r="C250" s="41" t="n"/>
      <c r="D250" s="55" t="n"/>
      <c r="E250" s="90">
        <f>VLOOKUP(Table91213[[#This Row],[Date]],'DB Details'!$A:$L,5)</f>
        <v/>
      </c>
      <c r="F250" s="90">
        <f>VLOOKUP(Table91213[[#This Row],[Date]],'DB Details'!$A:$L,6)</f>
        <v/>
      </c>
      <c r="G250" s="123" t="n"/>
      <c r="H250" s="90">
        <f>VLOOKUP(Table91213[[#This Row],[Date]],'DB Details'!$A:$L,8)</f>
        <v/>
      </c>
      <c r="I250" s="90">
        <f>VLOOKUP(Table91213[[#This Row],[Date]],'DB Details'!$A:$L,9)</f>
        <v/>
      </c>
      <c r="J250" s="90">
        <f>VLOOKUP(Table91213[[#This Row],[Date]],'DB Details'!$A:$L,10)</f>
        <v/>
      </c>
      <c r="K250" s="123" t="n"/>
      <c r="L250" s="90">
        <f>VLOOKUP(Table91213[[#This Row],[Date]],'DB Details'!$A:$L,12)</f>
        <v/>
      </c>
    </row>
    <row r="251">
      <c r="A251" s="39" t="n">
        <v>24990</v>
      </c>
      <c r="B251" s="57">
        <f>VLOOKUP(Table91213[[#This Row],[Date]],'DB Details'!$A:$L,2)</f>
        <v/>
      </c>
      <c r="C251" s="41" t="n"/>
      <c r="D251" s="55" t="n"/>
      <c r="E251" s="90">
        <f>VLOOKUP(Table91213[[#This Row],[Date]],'DB Details'!$A:$L,5)</f>
        <v/>
      </c>
      <c r="F251" s="90">
        <f>VLOOKUP(Table91213[[#This Row],[Date]],'DB Details'!$A:$L,6)</f>
        <v/>
      </c>
      <c r="G251" s="123" t="n"/>
      <c r="H251" s="90">
        <f>VLOOKUP(Table91213[[#This Row],[Date]],'DB Details'!$A:$L,8)</f>
        <v/>
      </c>
      <c r="I251" s="90">
        <f>VLOOKUP(Table91213[[#This Row],[Date]],'DB Details'!$A:$L,9)</f>
        <v/>
      </c>
      <c r="J251" s="90">
        <f>VLOOKUP(Table91213[[#This Row],[Date]],'DB Details'!$A:$L,10)</f>
        <v/>
      </c>
      <c r="K251" s="123" t="n"/>
      <c r="L251" s="90">
        <f>VLOOKUP(Table91213[[#This Row],[Date]],'DB Details'!$A:$L,12)</f>
        <v/>
      </c>
    </row>
    <row r="252">
      <c r="A252" s="39" t="n">
        <v>25020</v>
      </c>
      <c r="B252" s="57">
        <f>VLOOKUP(Table91213[[#This Row],[Date]],'DB Details'!$A:$L,2)</f>
        <v/>
      </c>
      <c r="C252" s="41" t="n"/>
      <c r="D252" s="55" t="n"/>
      <c r="E252" s="90">
        <f>VLOOKUP(Table91213[[#This Row],[Date]],'DB Details'!$A:$L,5)</f>
        <v/>
      </c>
      <c r="F252" s="90">
        <f>VLOOKUP(Table91213[[#This Row],[Date]],'DB Details'!$A:$L,6)</f>
        <v/>
      </c>
      <c r="G252" s="123" t="n"/>
      <c r="H252" s="90">
        <f>VLOOKUP(Table91213[[#This Row],[Date]],'DB Details'!$A:$L,8)</f>
        <v/>
      </c>
      <c r="I252" s="90">
        <f>VLOOKUP(Table91213[[#This Row],[Date]],'DB Details'!$A:$L,9)</f>
        <v/>
      </c>
      <c r="J252" s="90">
        <f>VLOOKUP(Table91213[[#This Row],[Date]],'DB Details'!$A:$L,10)</f>
        <v/>
      </c>
      <c r="K252" s="123" t="n"/>
      <c r="L252" s="90">
        <f>VLOOKUP(Table91213[[#This Row],[Date]],'DB Details'!$A:$L,12)</f>
        <v/>
      </c>
    </row>
    <row r="253">
      <c r="A253" s="39" t="n">
        <v>25051</v>
      </c>
      <c r="B253" s="57">
        <f>VLOOKUP(Table91213[[#This Row],[Date]],'DB Details'!$A:$L,2)</f>
        <v/>
      </c>
      <c r="C253" s="41" t="n"/>
      <c r="D253" s="55" t="n"/>
      <c r="E253" s="90">
        <f>VLOOKUP(Table91213[[#This Row],[Date]],'DB Details'!$A:$L,5)</f>
        <v/>
      </c>
      <c r="F253" s="90">
        <f>VLOOKUP(Table91213[[#This Row],[Date]],'DB Details'!$A:$L,6)</f>
        <v/>
      </c>
      <c r="G253" s="123" t="n"/>
      <c r="H253" s="90">
        <f>VLOOKUP(Table91213[[#This Row],[Date]],'DB Details'!$A:$L,8)</f>
        <v/>
      </c>
      <c r="I253" s="90">
        <f>VLOOKUP(Table91213[[#This Row],[Date]],'DB Details'!$A:$L,9)</f>
        <v/>
      </c>
      <c r="J253" s="90">
        <f>VLOOKUP(Table91213[[#This Row],[Date]],'DB Details'!$A:$L,10)</f>
        <v/>
      </c>
      <c r="K253" s="123" t="n"/>
      <c r="L253" s="90">
        <f>VLOOKUP(Table91213[[#This Row],[Date]],'DB Details'!$A:$L,12)</f>
        <v/>
      </c>
    </row>
    <row r="254">
      <c r="A254" s="39" t="n">
        <v>25082</v>
      </c>
      <c r="B254" s="57">
        <f>VLOOKUP(Table91213[[#This Row],[Date]],'DB Details'!$A:$L,2)</f>
        <v/>
      </c>
      <c r="C254" s="41" t="n"/>
      <c r="D254" s="55" t="n"/>
      <c r="E254" s="90">
        <f>VLOOKUP(Table91213[[#This Row],[Date]],'DB Details'!$A:$L,5)</f>
        <v/>
      </c>
      <c r="F254" s="90">
        <f>VLOOKUP(Table91213[[#This Row],[Date]],'DB Details'!$A:$L,6)</f>
        <v/>
      </c>
      <c r="G254" s="123" t="n"/>
      <c r="H254" s="90">
        <f>VLOOKUP(Table91213[[#This Row],[Date]],'DB Details'!$A:$L,8)</f>
        <v/>
      </c>
      <c r="I254" s="90">
        <f>VLOOKUP(Table91213[[#This Row],[Date]],'DB Details'!$A:$L,9)</f>
        <v/>
      </c>
      <c r="J254" s="90">
        <f>VLOOKUP(Table91213[[#This Row],[Date]],'DB Details'!$A:$L,10)</f>
        <v/>
      </c>
      <c r="K254" s="123" t="n"/>
      <c r="L254" s="90">
        <f>VLOOKUP(Table91213[[#This Row],[Date]],'DB Details'!$A:$L,12)</f>
        <v/>
      </c>
    </row>
    <row r="255">
      <c r="A255" s="39" t="n">
        <v>25112</v>
      </c>
      <c r="B255" s="57">
        <f>VLOOKUP(Table91213[[#This Row],[Date]],'DB Details'!$A:$L,2)</f>
        <v/>
      </c>
      <c r="C255" s="41" t="n"/>
      <c r="D255" s="55" t="n"/>
      <c r="E255" s="90">
        <f>VLOOKUP(Table91213[[#This Row],[Date]],'DB Details'!$A:$L,5)</f>
        <v/>
      </c>
      <c r="F255" s="90">
        <f>VLOOKUP(Table91213[[#This Row],[Date]],'DB Details'!$A:$L,6)</f>
        <v/>
      </c>
      <c r="G255" s="123" t="n"/>
      <c r="H255" s="90">
        <f>VLOOKUP(Table91213[[#This Row],[Date]],'DB Details'!$A:$L,8)</f>
        <v/>
      </c>
      <c r="I255" s="90">
        <f>VLOOKUP(Table91213[[#This Row],[Date]],'DB Details'!$A:$L,9)</f>
        <v/>
      </c>
      <c r="J255" s="90">
        <f>VLOOKUP(Table91213[[#This Row],[Date]],'DB Details'!$A:$L,10)</f>
        <v/>
      </c>
      <c r="K255" s="123" t="n"/>
      <c r="L255" s="90">
        <f>VLOOKUP(Table91213[[#This Row],[Date]],'DB Details'!$A:$L,12)</f>
        <v/>
      </c>
    </row>
    <row r="256">
      <c r="A256" s="39" t="n">
        <v>25143</v>
      </c>
      <c r="B256" s="57">
        <f>VLOOKUP(Table91213[[#This Row],[Date]],'DB Details'!$A:$L,2)</f>
        <v/>
      </c>
      <c r="C256" s="41" t="n"/>
      <c r="D256" s="55" t="n"/>
      <c r="E256" s="90">
        <f>VLOOKUP(Table91213[[#This Row],[Date]],'DB Details'!$A:$L,5)</f>
        <v/>
      </c>
      <c r="F256" s="90">
        <f>VLOOKUP(Table91213[[#This Row],[Date]],'DB Details'!$A:$L,6)</f>
        <v/>
      </c>
      <c r="G256" s="123" t="n"/>
      <c r="H256" s="90">
        <f>VLOOKUP(Table91213[[#This Row],[Date]],'DB Details'!$A:$L,8)</f>
        <v/>
      </c>
      <c r="I256" s="90">
        <f>VLOOKUP(Table91213[[#This Row],[Date]],'DB Details'!$A:$L,9)</f>
        <v/>
      </c>
      <c r="J256" s="90">
        <f>VLOOKUP(Table91213[[#This Row],[Date]],'DB Details'!$A:$L,10)</f>
        <v/>
      </c>
      <c r="K256" s="123" t="n"/>
      <c r="L256" s="90">
        <f>VLOOKUP(Table91213[[#This Row],[Date]],'DB Details'!$A:$L,12)</f>
        <v/>
      </c>
    </row>
    <row r="257">
      <c r="A257" s="39" t="n">
        <v>25173</v>
      </c>
      <c r="B257" s="57">
        <f>VLOOKUP(Table91213[[#This Row],[Date]],'DB Details'!$A:$L,2)</f>
        <v/>
      </c>
      <c r="C257" s="41" t="n"/>
      <c r="D257" s="55" t="n"/>
      <c r="E257" s="90">
        <f>VLOOKUP(Table91213[[#This Row],[Date]],'DB Details'!$A:$L,5)</f>
        <v/>
      </c>
      <c r="F257" s="90">
        <f>VLOOKUP(Table91213[[#This Row],[Date]],'DB Details'!$A:$L,6)</f>
        <v/>
      </c>
      <c r="G257" s="123" t="n"/>
      <c r="H257" s="90">
        <f>VLOOKUP(Table91213[[#This Row],[Date]],'DB Details'!$A:$L,8)</f>
        <v/>
      </c>
      <c r="I257" s="90">
        <f>VLOOKUP(Table91213[[#This Row],[Date]],'DB Details'!$A:$L,9)</f>
        <v/>
      </c>
      <c r="J257" s="90">
        <f>VLOOKUP(Table91213[[#This Row],[Date]],'DB Details'!$A:$L,10)</f>
        <v/>
      </c>
      <c r="K257" s="123" t="n"/>
      <c r="L257" s="90">
        <f>VLOOKUP(Table91213[[#This Row],[Date]],'DB Details'!$A:$L,12)</f>
        <v/>
      </c>
    </row>
    <row r="258">
      <c r="A258" s="39" t="n">
        <v>25204</v>
      </c>
      <c r="B258" s="57">
        <f>VLOOKUP(Table91213[[#This Row],[Date]],'DB Details'!$A:$L,2)</f>
        <v/>
      </c>
      <c r="C258" s="41" t="n"/>
      <c r="D258" s="55" t="n"/>
      <c r="E258" s="90">
        <f>VLOOKUP(Table91213[[#This Row],[Date]],'DB Details'!$A:$L,5)</f>
        <v/>
      </c>
      <c r="F258" s="90">
        <f>VLOOKUP(Table91213[[#This Row],[Date]],'DB Details'!$A:$L,6)</f>
        <v/>
      </c>
      <c r="G258" s="123" t="n"/>
      <c r="H258" s="90">
        <f>VLOOKUP(Table91213[[#This Row],[Date]],'DB Details'!$A:$L,8)</f>
        <v/>
      </c>
      <c r="I258" s="90">
        <f>VLOOKUP(Table91213[[#This Row],[Date]],'DB Details'!$A:$L,9)</f>
        <v/>
      </c>
      <c r="J258" s="90">
        <f>VLOOKUP(Table91213[[#This Row],[Date]],'DB Details'!$A:$L,10)</f>
        <v/>
      </c>
      <c r="K258" s="123" t="n"/>
      <c r="L258" s="90">
        <f>VLOOKUP(Table91213[[#This Row],[Date]],'DB Details'!$A:$L,12)</f>
        <v/>
      </c>
    </row>
    <row r="259">
      <c r="A259" s="39" t="n">
        <v>25235</v>
      </c>
      <c r="B259" s="57">
        <f>VLOOKUP(Table91213[[#This Row],[Date]],'DB Details'!$A:$L,2)</f>
        <v/>
      </c>
      <c r="C259" s="41" t="n"/>
      <c r="D259" s="55" t="n"/>
      <c r="E259" s="90">
        <f>VLOOKUP(Table91213[[#This Row],[Date]],'DB Details'!$A:$L,5)</f>
        <v/>
      </c>
      <c r="F259" s="90">
        <f>VLOOKUP(Table91213[[#This Row],[Date]],'DB Details'!$A:$L,6)</f>
        <v/>
      </c>
      <c r="G259" s="123" t="n"/>
      <c r="H259" s="90">
        <f>VLOOKUP(Table91213[[#This Row],[Date]],'DB Details'!$A:$L,8)</f>
        <v/>
      </c>
      <c r="I259" s="90">
        <f>VLOOKUP(Table91213[[#This Row],[Date]],'DB Details'!$A:$L,9)</f>
        <v/>
      </c>
      <c r="J259" s="90">
        <f>VLOOKUP(Table91213[[#This Row],[Date]],'DB Details'!$A:$L,10)</f>
        <v/>
      </c>
      <c r="K259" s="123" t="n"/>
      <c r="L259" s="90">
        <f>VLOOKUP(Table91213[[#This Row],[Date]],'DB Details'!$A:$L,12)</f>
        <v/>
      </c>
    </row>
    <row r="260">
      <c r="A260" s="39" t="n">
        <v>25263</v>
      </c>
      <c r="B260" s="57">
        <f>VLOOKUP(Table91213[[#This Row],[Date]],'DB Details'!$A:$L,2)</f>
        <v/>
      </c>
      <c r="C260" s="41" t="n"/>
      <c r="D260" s="55" t="n"/>
      <c r="E260" s="90">
        <f>VLOOKUP(Table91213[[#This Row],[Date]],'DB Details'!$A:$L,5)</f>
        <v/>
      </c>
      <c r="F260" s="90">
        <f>VLOOKUP(Table91213[[#This Row],[Date]],'DB Details'!$A:$L,6)</f>
        <v/>
      </c>
      <c r="G260" s="123" t="n"/>
      <c r="H260" s="90">
        <f>VLOOKUP(Table91213[[#This Row],[Date]],'DB Details'!$A:$L,8)</f>
        <v/>
      </c>
      <c r="I260" s="90">
        <f>VLOOKUP(Table91213[[#This Row],[Date]],'DB Details'!$A:$L,9)</f>
        <v/>
      </c>
      <c r="J260" s="90">
        <f>VLOOKUP(Table91213[[#This Row],[Date]],'DB Details'!$A:$L,10)</f>
        <v/>
      </c>
      <c r="K260" s="123" t="n"/>
      <c r="L260" s="90">
        <f>VLOOKUP(Table91213[[#This Row],[Date]],'DB Details'!$A:$L,12)</f>
        <v/>
      </c>
    </row>
    <row r="261">
      <c r="A261" s="39" t="n">
        <v>25294</v>
      </c>
      <c r="B261" s="57">
        <f>VLOOKUP(Table91213[[#This Row],[Date]],'DB Details'!$A:$L,2)</f>
        <v/>
      </c>
      <c r="C261" s="41" t="n"/>
      <c r="D261" s="55" t="n"/>
      <c r="E261" s="90">
        <f>VLOOKUP(Table91213[[#This Row],[Date]],'DB Details'!$A:$L,5)</f>
        <v/>
      </c>
      <c r="F261" s="90">
        <f>VLOOKUP(Table91213[[#This Row],[Date]],'DB Details'!$A:$L,6)</f>
        <v/>
      </c>
      <c r="G261" s="123" t="n"/>
      <c r="H261" s="90">
        <f>VLOOKUP(Table91213[[#This Row],[Date]],'DB Details'!$A:$L,8)</f>
        <v/>
      </c>
      <c r="I261" s="90">
        <f>VLOOKUP(Table91213[[#This Row],[Date]],'DB Details'!$A:$L,9)</f>
        <v/>
      </c>
      <c r="J261" s="90">
        <f>VLOOKUP(Table91213[[#This Row],[Date]],'DB Details'!$A:$L,10)</f>
        <v/>
      </c>
      <c r="K261" s="123" t="n"/>
      <c r="L261" s="90">
        <f>VLOOKUP(Table91213[[#This Row],[Date]],'DB Details'!$A:$L,12)</f>
        <v/>
      </c>
    </row>
    <row r="262">
      <c r="A262" s="39" t="n">
        <v>25324</v>
      </c>
      <c r="B262" s="57">
        <f>VLOOKUP(Table91213[[#This Row],[Date]],'DB Details'!$A:$L,2)</f>
        <v/>
      </c>
      <c r="C262" s="41" t="n"/>
      <c r="D262" s="55" t="n"/>
      <c r="E262" s="90">
        <f>VLOOKUP(Table91213[[#This Row],[Date]],'DB Details'!$A:$L,5)</f>
        <v/>
      </c>
      <c r="F262" s="90">
        <f>VLOOKUP(Table91213[[#This Row],[Date]],'DB Details'!$A:$L,6)</f>
        <v/>
      </c>
      <c r="G262" s="123" t="n"/>
      <c r="H262" s="90">
        <f>VLOOKUP(Table91213[[#This Row],[Date]],'DB Details'!$A:$L,8)</f>
        <v/>
      </c>
      <c r="I262" s="90">
        <f>VLOOKUP(Table91213[[#This Row],[Date]],'DB Details'!$A:$L,9)</f>
        <v/>
      </c>
      <c r="J262" s="90">
        <f>VLOOKUP(Table91213[[#This Row],[Date]],'DB Details'!$A:$L,10)</f>
        <v/>
      </c>
      <c r="K262" s="123" t="n"/>
      <c r="L262" s="90">
        <f>VLOOKUP(Table91213[[#This Row],[Date]],'DB Details'!$A:$L,12)</f>
        <v/>
      </c>
    </row>
    <row r="263">
      <c r="A263" s="39" t="n">
        <v>25355</v>
      </c>
      <c r="B263" s="57">
        <f>VLOOKUP(Table91213[[#This Row],[Date]],'DB Details'!$A:$L,2)</f>
        <v/>
      </c>
      <c r="C263" s="41" t="n"/>
      <c r="D263" s="55" t="n"/>
      <c r="E263" s="90">
        <f>VLOOKUP(Table91213[[#This Row],[Date]],'DB Details'!$A:$L,5)</f>
        <v/>
      </c>
      <c r="F263" s="90">
        <f>VLOOKUP(Table91213[[#This Row],[Date]],'DB Details'!$A:$L,6)</f>
        <v/>
      </c>
      <c r="G263" s="123" t="n"/>
      <c r="H263" s="90">
        <f>VLOOKUP(Table91213[[#This Row],[Date]],'DB Details'!$A:$L,8)</f>
        <v/>
      </c>
      <c r="I263" s="90">
        <f>VLOOKUP(Table91213[[#This Row],[Date]],'DB Details'!$A:$L,9)</f>
        <v/>
      </c>
      <c r="J263" s="90">
        <f>VLOOKUP(Table91213[[#This Row],[Date]],'DB Details'!$A:$L,10)</f>
        <v/>
      </c>
      <c r="K263" s="123" t="n"/>
      <c r="L263" s="90">
        <f>VLOOKUP(Table91213[[#This Row],[Date]],'DB Details'!$A:$L,12)</f>
        <v/>
      </c>
    </row>
    <row r="264">
      <c r="A264" s="39" t="n">
        <v>25385</v>
      </c>
      <c r="B264" s="57">
        <f>VLOOKUP(Table91213[[#This Row],[Date]],'DB Details'!$A:$L,2)</f>
        <v/>
      </c>
      <c r="C264" s="41" t="n"/>
      <c r="D264" s="55" t="n"/>
      <c r="E264" s="90">
        <f>VLOOKUP(Table91213[[#This Row],[Date]],'DB Details'!$A:$L,5)</f>
        <v/>
      </c>
      <c r="F264" s="90">
        <f>VLOOKUP(Table91213[[#This Row],[Date]],'DB Details'!$A:$L,6)</f>
        <v/>
      </c>
      <c r="G264" s="123" t="n"/>
      <c r="H264" s="90">
        <f>VLOOKUP(Table91213[[#This Row],[Date]],'DB Details'!$A:$L,8)</f>
        <v/>
      </c>
      <c r="I264" s="90">
        <f>VLOOKUP(Table91213[[#This Row],[Date]],'DB Details'!$A:$L,9)</f>
        <v/>
      </c>
      <c r="J264" s="90">
        <f>VLOOKUP(Table91213[[#This Row],[Date]],'DB Details'!$A:$L,10)</f>
        <v/>
      </c>
      <c r="K264" s="123" t="n"/>
      <c r="L264" s="90">
        <f>VLOOKUP(Table91213[[#This Row],[Date]],'DB Details'!$A:$L,12)</f>
        <v/>
      </c>
    </row>
    <row r="265">
      <c r="A265" s="39" t="n">
        <v>25416</v>
      </c>
      <c r="B265" s="57">
        <f>VLOOKUP(Table91213[[#This Row],[Date]],'DB Details'!$A:$L,2)</f>
        <v/>
      </c>
      <c r="C265" s="41" t="n"/>
      <c r="D265" s="55" t="n"/>
      <c r="E265" s="90">
        <f>VLOOKUP(Table91213[[#This Row],[Date]],'DB Details'!$A:$L,5)</f>
        <v/>
      </c>
      <c r="F265" s="90">
        <f>VLOOKUP(Table91213[[#This Row],[Date]],'DB Details'!$A:$L,6)</f>
        <v/>
      </c>
      <c r="G265" s="123" t="n"/>
      <c r="H265" s="90">
        <f>VLOOKUP(Table91213[[#This Row],[Date]],'DB Details'!$A:$L,8)</f>
        <v/>
      </c>
      <c r="I265" s="90">
        <f>VLOOKUP(Table91213[[#This Row],[Date]],'DB Details'!$A:$L,9)</f>
        <v/>
      </c>
      <c r="J265" s="90">
        <f>VLOOKUP(Table91213[[#This Row],[Date]],'DB Details'!$A:$L,10)</f>
        <v/>
      </c>
      <c r="K265" s="123" t="n"/>
      <c r="L265" s="90">
        <f>VLOOKUP(Table91213[[#This Row],[Date]],'DB Details'!$A:$L,12)</f>
        <v/>
      </c>
    </row>
    <row r="266">
      <c r="A266" s="39" t="n">
        <v>25447</v>
      </c>
      <c r="B266" s="57">
        <f>VLOOKUP(Table91213[[#This Row],[Date]],'DB Details'!$A:$L,2)</f>
        <v/>
      </c>
      <c r="C266" s="41" t="n"/>
      <c r="D266" s="55" t="n"/>
      <c r="E266" s="90">
        <f>VLOOKUP(Table91213[[#This Row],[Date]],'DB Details'!$A:$L,5)</f>
        <v/>
      </c>
      <c r="F266" s="90">
        <f>VLOOKUP(Table91213[[#This Row],[Date]],'DB Details'!$A:$L,6)</f>
        <v/>
      </c>
      <c r="G266" s="123" t="n"/>
      <c r="H266" s="90">
        <f>VLOOKUP(Table91213[[#This Row],[Date]],'DB Details'!$A:$L,8)</f>
        <v/>
      </c>
      <c r="I266" s="90">
        <f>VLOOKUP(Table91213[[#This Row],[Date]],'DB Details'!$A:$L,9)</f>
        <v/>
      </c>
      <c r="J266" s="90">
        <f>VLOOKUP(Table91213[[#This Row],[Date]],'DB Details'!$A:$L,10)</f>
        <v/>
      </c>
      <c r="K266" s="123" t="n"/>
      <c r="L266" s="90">
        <f>VLOOKUP(Table91213[[#This Row],[Date]],'DB Details'!$A:$L,12)</f>
        <v/>
      </c>
    </row>
    <row r="267">
      <c r="A267" s="39" t="n">
        <v>25477</v>
      </c>
      <c r="B267" s="57">
        <f>VLOOKUP(Table91213[[#This Row],[Date]],'DB Details'!$A:$L,2)</f>
        <v/>
      </c>
      <c r="C267" s="41" t="n"/>
      <c r="D267" s="55" t="n"/>
      <c r="E267" s="90">
        <f>VLOOKUP(Table91213[[#This Row],[Date]],'DB Details'!$A:$L,5)</f>
        <v/>
      </c>
      <c r="F267" s="90">
        <f>VLOOKUP(Table91213[[#This Row],[Date]],'DB Details'!$A:$L,6)</f>
        <v/>
      </c>
      <c r="G267" s="123" t="n"/>
      <c r="H267" s="90">
        <f>VLOOKUP(Table91213[[#This Row],[Date]],'DB Details'!$A:$L,8)</f>
        <v/>
      </c>
      <c r="I267" s="90">
        <f>VLOOKUP(Table91213[[#This Row],[Date]],'DB Details'!$A:$L,9)</f>
        <v/>
      </c>
      <c r="J267" s="90">
        <f>VLOOKUP(Table91213[[#This Row],[Date]],'DB Details'!$A:$L,10)</f>
        <v/>
      </c>
      <c r="K267" s="123" t="n"/>
      <c r="L267" s="90">
        <f>VLOOKUP(Table91213[[#This Row],[Date]],'DB Details'!$A:$L,12)</f>
        <v/>
      </c>
    </row>
    <row r="268">
      <c r="A268" s="39" t="n">
        <v>25508</v>
      </c>
      <c r="B268" s="57">
        <f>VLOOKUP(Table91213[[#This Row],[Date]],'DB Details'!$A:$L,2)</f>
        <v/>
      </c>
      <c r="C268" s="41" t="n"/>
      <c r="D268" s="55" t="n"/>
      <c r="E268" s="90">
        <f>VLOOKUP(Table91213[[#This Row],[Date]],'DB Details'!$A:$L,5)</f>
        <v/>
      </c>
      <c r="F268" s="90">
        <f>VLOOKUP(Table91213[[#This Row],[Date]],'DB Details'!$A:$L,6)</f>
        <v/>
      </c>
      <c r="G268" s="123" t="n"/>
      <c r="H268" s="90">
        <f>VLOOKUP(Table91213[[#This Row],[Date]],'DB Details'!$A:$L,8)</f>
        <v/>
      </c>
      <c r="I268" s="90">
        <f>VLOOKUP(Table91213[[#This Row],[Date]],'DB Details'!$A:$L,9)</f>
        <v/>
      </c>
      <c r="J268" s="90">
        <f>VLOOKUP(Table91213[[#This Row],[Date]],'DB Details'!$A:$L,10)</f>
        <v/>
      </c>
      <c r="K268" s="123" t="n"/>
      <c r="L268" s="90">
        <f>VLOOKUP(Table91213[[#This Row],[Date]],'DB Details'!$A:$L,12)</f>
        <v/>
      </c>
    </row>
    <row r="269">
      <c r="A269" s="39" t="n">
        <v>25538</v>
      </c>
      <c r="B269" s="57">
        <f>VLOOKUP(Table91213[[#This Row],[Date]],'DB Details'!$A:$L,2)</f>
        <v/>
      </c>
      <c r="C269" s="41" t="n"/>
      <c r="D269" s="55" t="n"/>
      <c r="E269" s="90">
        <f>VLOOKUP(Table91213[[#This Row],[Date]],'DB Details'!$A:$L,5)</f>
        <v/>
      </c>
      <c r="F269" s="90">
        <f>VLOOKUP(Table91213[[#This Row],[Date]],'DB Details'!$A:$L,6)</f>
        <v/>
      </c>
      <c r="G269" s="123" t="n"/>
      <c r="H269" s="90">
        <f>VLOOKUP(Table91213[[#This Row],[Date]],'DB Details'!$A:$L,8)</f>
        <v/>
      </c>
      <c r="I269" s="90">
        <f>VLOOKUP(Table91213[[#This Row],[Date]],'DB Details'!$A:$L,9)</f>
        <v/>
      </c>
      <c r="J269" s="90">
        <f>VLOOKUP(Table91213[[#This Row],[Date]],'DB Details'!$A:$L,10)</f>
        <v/>
      </c>
      <c r="K269" s="123" t="n"/>
      <c r="L269" s="90">
        <f>VLOOKUP(Table91213[[#This Row],[Date]],'DB Details'!$A:$L,12)</f>
        <v/>
      </c>
    </row>
    <row r="270">
      <c r="A270" s="39" t="n">
        <v>25569</v>
      </c>
      <c r="B270" s="57">
        <f>VLOOKUP(Table91213[[#This Row],[Date]],'DB Details'!$A:$L,2)</f>
        <v/>
      </c>
      <c r="C270" s="41" t="n"/>
      <c r="D270" s="55" t="n"/>
      <c r="E270" s="90">
        <f>VLOOKUP(Table91213[[#This Row],[Date]],'DB Details'!$A:$L,5)</f>
        <v/>
      </c>
      <c r="F270" s="90">
        <f>VLOOKUP(Table91213[[#This Row],[Date]],'DB Details'!$A:$L,6)</f>
        <v/>
      </c>
      <c r="G270" s="123" t="n"/>
      <c r="H270" s="90">
        <f>VLOOKUP(Table91213[[#This Row],[Date]],'DB Details'!$A:$L,8)</f>
        <v/>
      </c>
      <c r="I270" s="90">
        <f>VLOOKUP(Table91213[[#This Row],[Date]],'DB Details'!$A:$L,9)</f>
        <v/>
      </c>
      <c r="J270" s="90">
        <f>VLOOKUP(Table91213[[#This Row],[Date]],'DB Details'!$A:$L,10)</f>
        <v/>
      </c>
      <c r="K270" s="123" t="n"/>
      <c r="L270" s="90">
        <f>VLOOKUP(Table91213[[#This Row],[Date]],'DB Details'!$A:$L,12)</f>
        <v/>
      </c>
    </row>
    <row r="271">
      <c r="A271" s="39" t="n">
        <v>25600</v>
      </c>
      <c r="B271" s="57">
        <f>VLOOKUP(Table91213[[#This Row],[Date]],'DB Details'!$A:$L,2)</f>
        <v/>
      </c>
      <c r="C271" s="41" t="n"/>
      <c r="D271" s="55" t="n"/>
      <c r="E271" s="90">
        <f>VLOOKUP(Table91213[[#This Row],[Date]],'DB Details'!$A:$L,5)</f>
        <v/>
      </c>
      <c r="F271" s="90">
        <f>VLOOKUP(Table91213[[#This Row],[Date]],'DB Details'!$A:$L,6)</f>
        <v/>
      </c>
      <c r="G271" s="123" t="n"/>
      <c r="H271" s="90">
        <f>VLOOKUP(Table91213[[#This Row],[Date]],'DB Details'!$A:$L,8)</f>
        <v/>
      </c>
      <c r="I271" s="90">
        <f>VLOOKUP(Table91213[[#This Row],[Date]],'DB Details'!$A:$L,9)</f>
        <v/>
      </c>
      <c r="J271" s="90">
        <f>VLOOKUP(Table91213[[#This Row],[Date]],'DB Details'!$A:$L,10)</f>
        <v/>
      </c>
      <c r="K271" s="123" t="n"/>
      <c r="L271" s="90">
        <f>VLOOKUP(Table91213[[#This Row],[Date]],'DB Details'!$A:$L,12)</f>
        <v/>
      </c>
    </row>
    <row r="272">
      <c r="A272" s="39" t="n">
        <v>25628</v>
      </c>
      <c r="B272" s="57">
        <f>VLOOKUP(Table91213[[#This Row],[Date]],'DB Details'!$A:$L,2)</f>
        <v/>
      </c>
      <c r="C272" s="41" t="n"/>
      <c r="D272" s="55" t="n"/>
      <c r="E272" s="90">
        <f>VLOOKUP(Table91213[[#This Row],[Date]],'DB Details'!$A:$L,5)</f>
        <v/>
      </c>
      <c r="F272" s="90">
        <f>VLOOKUP(Table91213[[#This Row],[Date]],'DB Details'!$A:$L,6)</f>
        <v/>
      </c>
      <c r="G272" s="123" t="n"/>
      <c r="H272" s="90">
        <f>VLOOKUP(Table91213[[#This Row],[Date]],'DB Details'!$A:$L,8)</f>
        <v/>
      </c>
      <c r="I272" s="90">
        <f>VLOOKUP(Table91213[[#This Row],[Date]],'DB Details'!$A:$L,9)</f>
        <v/>
      </c>
      <c r="J272" s="90">
        <f>VLOOKUP(Table91213[[#This Row],[Date]],'DB Details'!$A:$L,10)</f>
        <v/>
      </c>
      <c r="K272" s="123" t="n"/>
      <c r="L272" s="90">
        <f>VLOOKUP(Table91213[[#This Row],[Date]],'DB Details'!$A:$L,12)</f>
        <v/>
      </c>
    </row>
    <row r="273">
      <c r="A273" s="39" t="n">
        <v>25659</v>
      </c>
      <c r="B273" s="57">
        <f>VLOOKUP(Table91213[[#This Row],[Date]],'DB Details'!$A:$L,2)</f>
        <v/>
      </c>
      <c r="C273" s="41" t="n"/>
      <c r="D273" s="55" t="n"/>
      <c r="E273" s="90">
        <f>VLOOKUP(Table91213[[#This Row],[Date]],'DB Details'!$A:$L,5)</f>
        <v/>
      </c>
      <c r="F273" s="90">
        <f>VLOOKUP(Table91213[[#This Row],[Date]],'DB Details'!$A:$L,6)</f>
        <v/>
      </c>
      <c r="G273" s="123" t="n"/>
      <c r="H273" s="90">
        <f>VLOOKUP(Table91213[[#This Row],[Date]],'DB Details'!$A:$L,8)</f>
        <v/>
      </c>
      <c r="I273" s="90">
        <f>VLOOKUP(Table91213[[#This Row],[Date]],'DB Details'!$A:$L,9)</f>
        <v/>
      </c>
      <c r="J273" s="90">
        <f>VLOOKUP(Table91213[[#This Row],[Date]],'DB Details'!$A:$L,10)</f>
        <v/>
      </c>
      <c r="K273" s="123" t="n"/>
      <c r="L273" s="90">
        <f>VLOOKUP(Table91213[[#This Row],[Date]],'DB Details'!$A:$L,12)</f>
        <v/>
      </c>
    </row>
    <row r="274">
      <c r="A274" s="39" t="n">
        <v>25689</v>
      </c>
      <c r="B274" s="57">
        <f>VLOOKUP(Table91213[[#This Row],[Date]],'DB Details'!$A:$L,2)</f>
        <v/>
      </c>
      <c r="C274" s="41" t="n"/>
      <c r="D274" s="55" t="n"/>
      <c r="E274" s="90">
        <f>VLOOKUP(Table91213[[#This Row],[Date]],'DB Details'!$A:$L,5)</f>
        <v/>
      </c>
      <c r="F274" s="90">
        <f>VLOOKUP(Table91213[[#This Row],[Date]],'DB Details'!$A:$L,6)</f>
        <v/>
      </c>
      <c r="G274" s="123" t="n"/>
      <c r="H274" s="90">
        <f>VLOOKUP(Table91213[[#This Row],[Date]],'DB Details'!$A:$L,8)</f>
        <v/>
      </c>
      <c r="I274" s="90">
        <f>VLOOKUP(Table91213[[#This Row],[Date]],'DB Details'!$A:$L,9)</f>
        <v/>
      </c>
      <c r="J274" s="90">
        <f>VLOOKUP(Table91213[[#This Row],[Date]],'DB Details'!$A:$L,10)</f>
        <v/>
      </c>
      <c r="K274" s="123" t="n"/>
      <c r="L274" s="90">
        <f>VLOOKUP(Table91213[[#This Row],[Date]],'DB Details'!$A:$L,12)</f>
        <v/>
      </c>
    </row>
    <row r="275">
      <c r="A275" s="39" t="n">
        <v>25720</v>
      </c>
      <c r="B275" s="57">
        <f>VLOOKUP(Table91213[[#This Row],[Date]],'DB Details'!$A:$L,2)</f>
        <v/>
      </c>
      <c r="C275" s="41" t="n"/>
      <c r="D275" s="55" t="n"/>
      <c r="E275" s="90">
        <f>VLOOKUP(Table91213[[#This Row],[Date]],'DB Details'!$A:$L,5)</f>
        <v/>
      </c>
      <c r="F275" s="90">
        <f>VLOOKUP(Table91213[[#This Row],[Date]],'DB Details'!$A:$L,6)</f>
        <v/>
      </c>
      <c r="G275" s="123" t="n"/>
      <c r="H275" s="90">
        <f>VLOOKUP(Table91213[[#This Row],[Date]],'DB Details'!$A:$L,8)</f>
        <v/>
      </c>
      <c r="I275" s="90">
        <f>VLOOKUP(Table91213[[#This Row],[Date]],'DB Details'!$A:$L,9)</f>
        <v/>
      </c>
      <c r="J275" s="90">
        <f>VLOOKUP(Table91213[[#This Row],[Date]],'DB Details'!$A:$L,10)</f>
        <v/>
      </c>
      <c r="K275" s="123" t="n"/>
      <c r="L275" s="90">
        <f>VLOOKUP(Table91213[[#This Row],[Date]],'DB Details'!$A:$L,12)</f>
        <v/>
      </c>
    </row>
    <row r="276">
      <c r="A276" s="39" t="n">
        <v>25750</v>
      </c>
      <c r="B276" s="57">
        <f>VLOOKUP(Table91213[[#This Row],[Date]],'DB Details'!$A:$L,2)</f>
        <v/>
      </c>
      <c r="C276" s="41" t="n"/>
      <c r="D276" s="55" t="n"/>
      <c r="E276" s="90">
        <f>VLOOKUP(Table91213[[#This Row],[Date]],'DB Details'!$A:$L,5)</f>
        <v/>
      </c>
      <c r="F276" s="90">
        <f>VLOOKUP(Table91213[[#This Row],[Date]],'DB Details'!$A:$L,6)</f>
        <v/>
      </c>
      <c r="G276" s="123" t="n"/>
      <c r="H276" s="90">
        <f>VLOOKUP(Table91213[[#This Row],[Date]],'DB Details'!$A:$L,8)</f>
        <v/>
      </c>
      <c r="I276" s="90">
        <f>VLOOKUP(Table91213[[#This Row],[Date]],'DB Details'!$A:$L,9)</f>
        <v/>
      </c>
      <c r="J276" s="90">
        <f>VLOOKUP(Table91213[[#This Row],[Date]],'DB Details'!$A:$L,10)</f>
        <v/>
      </c>
      <c r="K276" s="123" t="n"/>
      <c r="L276" s="90">
        <f>VLOOKUP(Table91213[[#This Row],[Date]],'DB Details'!$A:$L,12)</f>
        <v/>
      </c>
    </row>
    <row r="277">
      <c r="A277" s="39" t="n">
        <v>25781</v>
      </c>
      <c r="B277" s="57">
        <f>VLOOKUP(Table91213[[#This Row],[Date]],'DB Details'!$A:$L,2)</f>
        <v/>
      </c>
      <c r="C277" s="41" t="n"/>
      <c r="D277" s="55" t="n"/>
      <c r="E277" s="90">
        <f>VLOOKUP(Table91213[[#This Row],[Date]],'DB Details'!$A:$L,5)</f>
        <v/>
      </c>
      <c r="F277" s="90">
        <f>VLOOKUP(Table91213[[#This Row],[Date]],'DB Details'!$A:$L,6)</f>
        <v/>
      </c>
      <c r="G277" s="123" t="n"/>
      <c r="H277" s="90">
        <f>VLOOKUP(Table91213[[#This Row],[Date]],'DB Details'!$A:$L,8)</f>
        <v/>
      </c>
      <c r="I277" s="90">
        <f>VLOOKUP(Table91213[[#This Row],[Date]],'DB Details'!$A:$L,9)</f>
        <v/>
      </c>
      <c r="J277" s="90">
        <f>VLOOKUP(Table91213[[#This Row],[Date]],'DB Details'!$A:$L,10)</f>
        <v/>
      </c>
      <c r="K277" s="123" t="n"/>
      <c r="L277" s="90">
        <f>VLOOKUP(Table91213[[#This Row],[Date]],'DB Details'!$A:$L,12)</f>
        <v/>
      </c>
    </row>
    <row r="278">
      <c r="A278" s="39" t="n">
        <v>25812</v>
      </c>
      <c r="B278" s="57">
        <f>VLOOKUP(Table91213[[#This Row],[Date]],'DB Details'!$A:$L,2)</f>
        <v/>
      </c>
      <c r="C278" s="41" t="n"/>
      <c r="D278" s="55" t="n"/>
      <c r="E278" s="90">
        <f>VLOOKUP(Table91213[[#This Row],[Date]],'DB Details'!$A:$L,5)</f>
        <v/>
      </c>
      <c r="F278" s="90">
        <f>VLOOKUP(Table91213[[#This Row],[Date]],'DB Details'!$A:$L,6)</f>
        <v/>
      </c>
      <c r="G278" s="123" t="n"/>
      <c r="H278" s="90">
        <f>VLOOKUP(Table91213[[#This Row],[Date]],'DB Details'!$A:$L,8)</f>
        <v/>
      </c>
      <c r="I278" s="90">
        <f>VLOOKUP(Table91213[[#This Row],[Date]],'DB Details'!$A:$L,9)</f>
        <v/>
      </c>
      <c r="J278" s="90">
        <f>VLOOKUP(Table91213[[#This Row],[Date]],'DB Details'!$A:$L,10)</f>
        <v/>
      </c>
      <c r="K278" s="123" t="n"/>
      <c r="L278" s="90">
        <f>VLOOKUP(Table91213[[#This Row],[Date]],'DB Details'!$A:$L,12)</f>
        <v/>
      </c>
    </row>
    <row r="279">
      <c r="A279" s="39" t="n">
        <v>25842</v>
      </c>
      <c r="B279" s="57">
        <f>VLOOKUP(Table91213[[#This Row],[Date]],'DB Details'!$A:$L,2)</f>
        <v/>
      </c>
      <c r="C279" s="41" t="n"/>
      <c r="D279" s="55" t="n"/>
      <c r="E279" s="90">
        <f>VLOOKUP(Table91213[[#This Row],[Date]],'DB Details'!$A:$L,5)</f>
        <v/>
      </c>
      <c r="F279" s="90">
        <f>VLOOKUP(Table91213[[#This Row],[Date]],'DB Details'!$A:$L,6)</f>
        <v/>
      </c>
      <c r="G279" s="123" t="n"/>
      <c r="H279" s="90">
        <f>VLOOKUP(Table91213[[#This Row],[Date]],'DB Details'!$A:$L,8)</f>
        <v/>
      </c>
      <c r="I279" s="90">
        <f>VLOOKUP(Table91213[[#This Row],[Date]],'DB Details'!$A:$L,9)</f>
        <v/>
      </c>
      <c r="J279" s="90">
        <f>VLOOKUP(Table91213[[#This Row],[Date]],'DB Details'!$A:$L,10)</f>
        <v/>
      </c>
      <c r="K279" s="123" t="n"/>
      <c r="L279" s="90">
        <f>VLOOKUP(Table91213[[#This Row],[Date]],'DB Details'!$A:$L,12)</f>
        <v/>
      </c>
    </row>
    <row r="280">
      <c r="A280" s="39" t="n">
        <v>25873</v>
      </c>
      <c r="B280" s="57">
        <f>VLOOKUP(Table91213[[#This Row],[Date]],'DB Details'!$A:$L,2)</f>
        <v/>
      </c>
      <c r="C280" s="41" t="n"/>
      <c r="D280" s="55" t="n"/>
      <c r="E280" s="90">
        <f>VLOOKUP(Table91213[[#This Row],[Date]],'DB Details'!$A:$L,5)</f>
        <v/>
      </c>
      <c r="F280" s="90">
        <f>VLOOKUP(Table91213[[#This Row],[Date]],'DB Details'!$A:$L,6)</f>
        <v/>
      </c>
      <c r="G280" s="123" t="n"/>
      <c r="H280" s="90">
        <f>VLOOKUP(Table91213[[#This Row],[Date]],'DB Details'!$A:$L,8)</f>
        <v/>
      </c>
      <c r="I280" s="90">
        <f>VLOOKUP(Table91213[[#This Row],[Date]],'DB Details'!$A:$L,9)</f>
        <v/>
      </c>
      <c r="J280" s="90">
        <f>VLOOKUP(Table91213[[#This Row],[Date]],'DB Details'!$A:$L,10)</f>
        <v/>
      </c>
      <c r="K280" s="123" t="n"/>
      <c r="L280" s="90">
        <f>VLOOKUP(Table91213[[#This Row],[Date]],'DB Details'!$A:$L,12)</f>
        <v/>
      </c>
    </row>
    <row r="281">
      <c r="A281" s="39" t="n">
        <v>25903</v>
      </c>
      <c r="B281" s="57">
        <f>VLOOKUP(Table91213[[#This Row],[Date]],'DB Details'!$A:$L,2)</f>
        <v/>
      </c>
      <c r="C281" s="41" t="n"/>
      <c r="D281" s="55" t="n"/>
      <c r="E281" s="90">
        <f>VLOOKUP(Table91213[[#This Row],[Date]],'DB Details'!$A:$L,5)</f>
        <v/>
      </c>
      <c r="F281" s="90">
        <f>VLOOKUP(Table91213[[#This Row],[Date]],'DB Details'!$A:$L,6)</f>
        <v/>
      </c>
      <c r="G281" s="123" t="n"/>
      <c r="H281" s="90">
        <f>VLOOKUP(Table91213[[#This Row],[Date]],'DB Details'!$A:$L,8)</f>
        <v/>
      </c>
      <c r="I281" s="90">
        <f>VLOOKUP(Table91213[[#This Row],[Date]],'DB Details'!$A:$L,9)</f>
        <v/>
      </c>
      <c r="J281" s="90">
        <f>VLOOKUP(Table91213[[#This Row],[Date]],'DB Details'!$A:$L,10)</f>
        <v/>
      </c>
      <c r="K281" s="123" t="n"/>
      <c r="L281" s="90">
        <f>VLOOKUP(Table91213[[#This Row],[Date]],'DB Details'!$A:$L,12)</f>
        <v/>
      </c>
    </row>
    <row r="282">
      <c r="A282" s="39" t="n">
        <v>25934</v>
      </c>
      <c r="B282" s="57">
        <f>VLOOKUP(Table91213[[#This Row],[Date]],'DB Details'!$A:$L,2)</f>
        <v/>
      </c>
      <c r="C282" s="41" t="n"/>
      <c r="D282" s="55" t="n"/>
      <c r="E282" s="90">
        <f>VLOOKUP(Table91213[[#This Row],[Date]],'DB Details'!$A:$L,5)</f>
        <v/>
      </c>
      <c r="F282" s="90">
        <f>VLOOKUP(Table91213[[#This Row],[Date]],'DB Details'!$A:$L,6)</f>
        <v/>
      </c>
      <c r="G282" s="123" t="n"/>
      <c r="H282" s="90">
        <f>VLOOKUP(Table91213[[#This Row],[Date]],'DB Details'!$A:$L,8)</f>
        <v/>
      </c>
      <c r="I282" s="90">
        <f>VLOOKUP(Table91213[[#This Row],[Date]],'DB Details'!$A:$L,9)</f>
        <v/>
      </c>
      <c r="J282" s="90">
        <f>VLOOKUP(Table91213[[#This Row],[Date]],'DB Details'!$A:$L,10)</f>
        <v/>
      </c>
      <c r="K282" s="123" t="n"/>
      <c r="L282" s="90">
        <f>VLOOKUP(Table91213[[#This Row],[Date]],'DB Details'!$A:$L,12)</f>
        <v/>
      </c>
    </row>
    <row r="283">
      <c r="A283" s="39" t="n">
        <v>25965</v>
      </c>
      <c r="B283" s="57">
        <f>VLOOKUP(Table91213[[#This Row],[Date]],'DB Details'!$A:$L,2)</f>
        <v/>
      </c>
      <c r="C283" s="41" t="n"/>
      <c r="D283" s="55" t="n"/>
      <c r="E283" s="90">
        <f>VLOOKUP(Table91213[[#This Row],[Date]],'DB Details'!$A:$L,5)</f>
        <v/>
      </c>
      <c r="F283" s="90">
        <f>VLOOKUP(Table91213[[#This Row],[Date]],'DB Details'!$A:$L,6)</f>
        <v/>
      </c>
      <c r="G283" s="123" t="n"/>
      <c r="H283" s="90">
        <f>VLOOKUP(Table91213[[#This Row],[Date]],'DB Details'!$A:$L,8)</f>
        <v/>
      </c>
      <c r="I283" s="90">
        <f>VLOOKUP(Table91213[[#This Row],[Date]],'DB Details'!$A:$L,9)</f>
        <v/>
      </c>
      <c r="J283" s="90">
        <f>VLOOKUP(Table91213[[#This Row],[Date]],'DB Details'!$A:$L,10)</f>
        <v/>
      </c>
      <c r="K283" s="123" t="n"/>
      <c r="L283" s="90">
        <f>VLOOKUP(Table91213[[#This Row],[Date]],'DB Details'!$A:$L,12)</f>
        <v/>
      </c>
    </row>
    <row r="284">
      <c r="A284" s="39" t="n">
        <v>25993</v>
      </c>
      <c r="B284" s="57">
        <f>VLOOKUP(Table91213[[#This Row],[Date]],'DB Details'!$A:$L,2)</f>
        <v/>
      </c>
      <c r="C284" s="41" t="n"/>
      <c r="D284" s="55" t="n"/>
      <c r="E284" s="90">
        <f>VLOOKUP(Table91213[[#This Row],[Date]],'DB Details'!$A:$L,5)</f>
        <v/>
      </c>
      <c r="F284" s="90">
        <f>VLOOKUP(Table91213[[#This Row],[Date]],'DB Details'!$A:$L,6)</f>
        <v/>
      </c>
      <c r="G284" s="123" t="n"/>
      <c r="H284" s="90">
        <f>VLOOKUP(Table91213[[#This Row],[Date]],'DB Details'!$A:$L,8)</f>
        <v/>
      </c>
      <c r="I284" s="90">
        <f>VLOOKUP(Table91213[[#This Row],[Date]],'DB Details'!$A:$L,9)</f>
        <v/>
      </c>
      <c r="J284" s="90">
        <f>VLOOKUP(Table91213[[#This Row],[Date]],'DB Details'!$A:$L,10)</f>
        <v/>
      </c>
      <c r="K284" s="123" t="n"/>
      <c r="L284" s="90">
        <f>VLOOKUP(Table91213[[#This Row],[Date]],'DB Details'!$A:$L,12)</f>
        <v/>
      </c>
    </row>
    <row r="285">
      <c r="A285" s="39" t="n">
        <v>26024</v>
      </c>
      <c r="B285" s="57">
        <f>VLOOKUP(Table91213[[#This Row],[Date]],'DB Details'!$A:$L,2)</f>
        <v/>
      </c>
      <c r="C285" s="41" t="n"/>
      <c r="D285" s="55" t="n"/>
      <c r="E285" s="90">
        <f>VLOOKUP(Table91213[[#This Row],[Date]],'DB Details'!$A:$L,5)</f>
        <v/>
      </c>
      <c r="F285" s="90">
        <f>VLOOKUP(Table91213[[#This Row],[Date]],'DB Details'!$A:$L,6)</f>
        <v/>
      </c>
      <c r="G285" s="123" t="n"/>
      <c r="H285" s="90">
        <f>VLOOKUP(Table91213[[#This Row],[Date]],'DB Details'!$A:$L,8)</f>
        <v/>
      </c>
      <c r="I285" s="90">
        <f>VLOOKUP(Table91213[[#This Row],[Date]],'DB Details'!$A:$L,9)</f>
        <v/>
      </c>
      <c r="J285" s="90">
        <f>VLOOKUP(Table91213[[#This Row],[Date]],'DB Details'!$A:$L,10)</f>
        <v/>
      </c>
      <c r="K285" s="123" t="n"/>
      <c r="L285" s="90">
        <f>VLOOKUP(Table91213[[#This Row],[Date]],'DB Details'!$A:$L,12)</f>
        <v/>
      </c>
    </row>
    <row r="286">
      <c r="A286" s="39" t="n">
        <v>26054</v>
      </c>
      <c r="B286" s="57">
        <f>VLOOKUP(Table91213[[#This Row],[Date]],'DB Details'!$A:$L,2)</f>
        <v/>
      </c>
      <c r="C286" s="41" t="n"/>
      <c r="D286" s="55" t="n"/>
      <c r="E286" s="90">
        <f>VLOOKUP(Table91213[[#This Row],[Date]],'DB Details'!$A:$L,5)</f>
        <v/>
      </c>
      <c r="F286" s="90">
        <f>VLOOKUP(Table91213[[#This Row],[Date]],'DB Details'!$A:$L,6)</f>
        <v/>
      </c>
      <c r="G286" s="123" t="n"/>
      <c r="H286" s="90">
        <f>VLOOKUP(Table91213[[#This Row],[Date]],'DB Details'!$A:$L,8)</f>
        <v/>
      </c>
      <c r="I286" s="90">
        <f>VLOOKUP(Table91213[[#This Row],[Date]],'DB Details'!$A:$L,9)</f>
        <v/>
      </c>
      <c r="J286" s="90">
        <f>VLOOKUP(Table91213[[#This Row],[Date]],'DB Details'!$A:$L,10)</f>
        <v/>
      </c>
      <c r="K286" s="123" t="n"/>
      <c r="L286" s="90">
        <f>VLOOKUP(Table91213[[#This Row],[Date]],'DB Details'!$A:$L,12)</f>
        <v/>
      </c>
    </row>
    <row r="287">
      <c r="A287" s="39" t="n">
        <v>26085</v>
      </c>
      <c r="B287" s="57">
        <f>VLOOKUP(Table91213[[#This Row],[Date]],'DB Details'!$A:$L,2)</f>
        <v/>
      </c>
      <c r="C287" s="41" t="n"/>
      <c r="D287" s="55" t="n"/>
      <c r="E287" s="90">
        <f>VLOOKUP(Table91213[[#This Row],[Date]],'DB Details'!$A:$L,5)</f>
        <v/>
      </c>
      <c r="F287" s="90">
        <f>VLOOKUP(Table91213[[#This Row],[Date]],'DB Details'!$A:$L,6)</f>
        <v/>
      </c>
      <c r="G287" s="123" t="n"/>
      <c r="H287" s="90">
        <f>VLOOKUP(Table91213[[#This Row],[Date]],'DB Details'!$A:$L,8)</f>
        <v/>
      </c>
      <c r="I287" s="90">
        <f>VLOOKUP(Table91213[[#This Row],[Date]],'DB Details'!$A:$L,9)</f>
        <v/>
      </c>
      <c r="J287" s="90">
        <f>VLOOKUP(Table91213[[#This Row],[Date]],'DB Details'!$A:$L,10)</f>
        <v/>
      </c>
      <c r="K287" s="123" t="n"/>
      <c r="L287" s="90">
        <f>VLOOKUP(Table91213[[#This Row],[Date]],'DB Details'!$A:$L,12)</f>
        <v/>
      </c>
    </row>
    <row r="288">
      <c r="A288" s="39" t="n">
        <v>26115</v>
      </c>
      <c r="B288" s="57">
        <f>VLOOKUP(Table91213[[#This Row],[Date]],'DB Details'!$A:$L,2)</f>
        <v/>
      </c>
      <c r="C288" s="41" t="n"/>
      <c r="D288" s="55" t="n"/>
      <c r="E288" s="90">
        <f>VLOOKUP(Table91213[[#This Row],[Date]],'DB Details'!$A:$L,5)</f>
        <v/>
      </c>
      <c r="F288" s="90">
        <f>VLOOKUP(Table91213[[#This Row],[Date]],'DB Details'!$A:$L,6)</f>
        <v/>
      </c>
      <c r="G288" s="123" t="n"/>
      <c r="H288" s="90">
        <f>VLOOKUP(Table91213[[#This Row],[Date]],'DB Details'!$A:$L,8)</f>
        <v/>
      </c>
      <c r="I288" s="90">
        <f>VLOOKUP(Table91213[[#This Row],[Date]],'DB Details'!$A:$L,9)</f>
        <v/>
      </c>
      <c r="J288" s="90">
        <f>VLOOKUP(Table91213[[#This Row],[Date]],'DB Details'!$A:$L,10)</f>
        <v/>
      </c>
      <c r="K288" s="123" t="n"/>
      <c r="L288" s="90">
        <f>VLOOKUP(Table91213[[#This Row],[Date]],'DB Details'!$A:$L,12)</f>
        <v/>
      </c>
    </row>
    <row r="289">
      <c r="A289" s="39" t="n">
        <v>26146</v>
      </c>
      <c r="B289" s="57">
        <f>VLOOKUP(Table91213[[#This Row],[Date]],'DB Details'!$A:$L,2)</f>
        <v/>
      </c>
      <c r="C289" s="41" t="n"/>
      <c r="D289" s="55" t="n"/>
      <c r="E289" s="90">
        <f>VLOOKUP(Table91213[[#This Row],[Date]],'DB Details'!$A:$L,5)</f>
        <v/>
      </c>
      <c r="F289" s="90">
        <f>VLOOKUP(Table91213[[#This Row],[Date]],'DB Details'!$A:$L,6)</f>
        <v/>
      </c>
      <c r="G289" s="123" t="n"/>
      <c r="H289" s="90">
        <f>VLOOKUP(Table91213[[#This Row],[Date]],'DB Details'!$A:$L,8)</f>
        <v/>
      </c>
      <c r="I289" s="90">
        <f>VLOOKUP(Table91213[[#This Row],[Date]],'DB Details'!$A:$L,9)</f>
        <v/>
      </c>
      <c r="J289" s="90">
        <f>VLOOKUP(Table91213[[#This Row],[Date]],'DB Details'!$A:$L,10)</f>
        <v/>
      </c>
      <c r="K289" s="123" t="n"/>
      <c r="L289" s="90">
        <f>VLOOKUP(Table91213[[#This Row],[Date]],'DB Details'!$A:$L,12)</f>
        <v/>
      </c>
    </row>
    <row r="290">
      <c r="A290" s="39" t="n">
        <v>26177</v>
      </c>
      <c r="B290" s="57">
        <f>VLOOKUP(Table91213[[#This Row],[Date]],'DB Details'!$A:$L,2)</f>
        <v/>
      </c>
      <c r="C290" s="41" t="n"/>
      <c r="D290" s="55" t="n"/>
      <c r="E290" s="90">
        <f>VLOOKUP(Table91213[[#This Row],[Date]],'DB Details'!$A:$L,5)</f>
        <v/>
      </c>
      <c r="F290" s="90">
        <f>VLOOKUP(Table91213[[#This Row],[Date]],'DB Details'!$A:$L,6)</f>
        <v/>
      </c>
      <c r="G290" s="123" t="n"/>
      <c r="H290" s="90">
        <f>VLOOKUP(Table91213[[#This Row],[Date]],'DB Details'!$A:$L,8)</f>
        <v/>
      </c>
      <c r="I290" s="90">
        <f>VLOOKUP(Table91213[[#This Row],[Date]],'DB Details'!$A:$L,9)</f>
        <v/>
      </c>
      <c r="J290" s="90">
        <f>VLOOKUP(Table91213[[#This Row],[Date]],'DB Details'!$A:$L,10)</f>
        <v/>
      </c>
      <c r="K290" s="123" t="n"/>
      <c r="L290" s="90">
        <f>VLOOKUP(Table91213[[#This Row],[Date]],'DB Details'!$A:$L,12)</f>
        <v/>
      </c>
    </row>
    <row r="291">
      <c r="A291" s="39" t="n">
        <v>26207</v>
      </c>
      <c r="B291" s="57">
        <f>VLOOKUP(Table91213[[#This Row],[Date]],'DB Details'!$A:$L,2)</f>
        <v/>
      </c>
      <c r="C291" s="41" t="n"/>
      <c r="D291" s="55" t="n"/>
      <c r="E291" s="90">
        <f>VLOOKUP(Table91213[[#This Row],[Date]],'DB Details'!$A:$L,5)</f>
        <v/>
      </c>
      <c r="F291" s="90">
        <f>VLOOKUP(Table91213[[#This Row],[Date]],'DB Details'!$A:$L,6)</f>
        <v/>
      </c>
      <c r="G291" s="123" t="n"/>
      <c r="H291" s="90">
        <f>VLOOKUP(Table91213[[#This Row],[Date]],'DB Details'!$A:$L,8)</f>
        <v/>
      </c>
      <c r="I291" s="90">
        <f>VLOOKUP(Table91213[[#This Row],[Date]],'DB Details'!$A:$L,9)</f>
        <v/>
      </c>
      <c r="J291" s="90">
        <f>VLOOKUP(Table91213[[#This Row],[Date]],'DB Details'!$A:$L,10)</f>
        <v/>
      </c>
      <c r="K291" s="123" t="n"/>
      <c r="L291" s="90">
        <f>VLOOKUP(Table91213[[#This Row],[Date]],'DB Details'!$A:$L,12)</f>
        <v/>
      </c>
    </row>
    <row r="292">
      <c r="A292" s="39" t="n">
        <v>26238</v>
      </c>
      <c r="B292" s="57">
        <f>VLOOKUP(Table91213[[#This Row],[Date]],'DB Details'!$A:$L,2)</f>
        <v/>
      </c>
      <c r="C292" s="41" t="n"/>
      <c r="D292" s="55" t="n"/>
      <c r="E292" s="90">
        <f>VLOOKUP(Table91213[[#This Row],[Date]],'DB Details'!$A:$L,5)</f>
        <v/>
      </c>
      <c r="F292" s="90">
        <f>VLOOKUP(Table91213[[#This Row],[Date]],'DB Details'!$A:$L,6)</f>
        <v/>
      </c>
      <c r="G292" s="123" t="n"/>
      <c r="H292" s="90">
        <f>VLOOKUP(Table91213[[#This Row],[Date]],'DB Details'!$A:$L,8)</f>
        <v/>
      </c>
      <c r="I292" s="90">
        <f>VLOOKUP(Table91213[[#This Row],[Date]],'DB Details'!$A:$L,9)</f>
        <v/>
      </c>
      <c r="J292" s="90">
        <f>VLOOKUP(Table91213[[#This Row],[Date]],'DB Details'!$A:$L,10)</f>
        <v/>
      </c>
      <c r="K292" s="123" t="n"/>
      <c r="L292" s="90">
        <f>VLOOKUP(Table91213[[#This Row],[Date]],'DB Details'!$A:$L,12)</f>
        <v/>
      </c>
    </row>
    <row r="293">
      <c r="A293" s="39" t="n">
        <v>26268</v>
      </c>
      <c r="B293" s="57">
        <f>VLOOKUP(Table91213[[#This Row],[Date]],'DB Details'!$A:$L,2)</f>
        <v/>
      </c>
      <c r="C293" s="41" t="n"/>
      <c r="D293" s="55" t="n"/>
      <c r="E293" s="90">
        <f>VLOOKUP(Table91213[[#This Row],[Date]],'DB Details'!$A:$L,5)</f>
        <v/>
      </c>
      <c r="F293" s="90">
        <f>VLOOKUP(Table91213[[#This Row],[Date]],'DB Details'!$A:$L,6)</f>
        <v/>
      </c>
      <c r="G293" s="123" t="n"/>
      <c r="H293" s="90">
        <f>VLOOKUP(Table91213[[#This Row],[Date]],'DB Details'!$A:$L,8)</f>
        <v/>
      </c>
      <c r="I293" s="90">
        <f>VLOOKUP(Table91213[[#This Row],[Date]],'DB Details'!$A:$L,9)</f>
        <v/>
      </c>
      <c r="J293" s="90">
        <f>VLOOKUP(Table91213[[#This Row],[Date]],'DB Details'!$A:$L,10)</f>
        <v/>
      </c>
      <c r="K293" s="123" t="n"/>
      <c r="L293" s="90">
        <f>VLOOKUP(Table91213[[#This Row],[Date]],'DB Details'!$A:$L,12)</f>
        <v/>
      </c>
    </row>
    <row r="294">
      <c r="A294" s="39" t="n">
        <v>26299</v>
      </c>
      <c r="B294" s="57">
        <f>VLOOKUP(Table91213[[#This Row],[Date]],'DB Details'!$A:$L,2)</f>
        <v/>
      </c>
      <c r="C294" s="41" t="n"/>
      <c r="D294" s="55" t="n"/>
      <c r="E294" s="90">
        <f>VLOOKUP(Table91213[[#This Row],[Date]],'DB Details'!$A:$L,5)</f>
        <v/>
      </c>
      <c r="F294" s="90">
        <f>VLOOKUP(Table91213[[#This Row],[Date]],'DB Details'!$A:$L,6)</f>
        <v/>
      </c>
      <c r="G294" s="123" t="n"/>
      <c r="H294" s="90">
        <f>VLOOKUP(Table91213[[#This Row],[Date]],'DB Details'!$A:$L,8)</f>
        <v/>
      </c>
      <c r="I294" s="90">
        <f>VLOOKUP(Table91213[[#This Row],[Date]],'DB Details'!$A:$L,9)</f>
        <v/>
      </c>
      <c r="J294" s="90">
        <f>VLOOKUP(Table91213[[#This Row],[Date]],'DB Details'!$A:$L,10)</f>
        <v/>
      </c>
      <c r="K294" s="123" t="n"/>
      <c r="L294" s="90">
        <f>VLOOKUP(Table91213[[#This Row],[Date]],'DB Details'!$A:$L,12)</f>
        <v/>
      </c>
    </row>
    <row r="295">
      <c r="A295" s="39" t="n">
        <v>26330</v>
      </c>
      <c r="B295" s="57">
        <f>VLOOKUP(Table91213[[#This Row],[Date]],'DB Details'!$A:$L,2)</f>
        <v/>
      </c>
      <c r="C295" s="41" t="n"/>
      <c r="D295" s="55" t="n"/>
      <c r="E295" s="90">
        <f>VLOOKUP(Table91213[[#This Row],[Date]],'DB Details'!$A:$L,5)</f>
        <v/>
      </c>
      <c r="F295" s="90">
        <f>VLOOKUP(Table91213[[#This Row],[Date]],'DB Details'!$A:$L,6)</f>
        <v/>
      </c>
      <c r="G295" s="123" t="n"/>
      <c r="H295" s="90">
        <f>VLOOKUP(Table91213[[#This Row],[Date]],'DB Details'!$A:$L,8)</f>
        <v/>
      </c>
      <c r="I295" s="90">
        <f>VLOOKUP(Table91213[[#This Row],[Date]],'DB Details'!$A:$L,9)</f>
        <v/>
      </c>
      <c r="J295" s="90">
        <f>VLOOKUP(Table91213[[#This Row],[Date]],'DB Details'!$A:$L,10)</f>
        <v/>
      </c>
      <c r="K295" s="123" t="n"/>
      <c r="L295" s="90">
        <f>VLOOKUP(Table91213[[#This Row],[Date]],'DB Details'!$A:$L,12)</f>
        <v/>
      </c>
    </row>
    <row r="296">
      <c r="A296" s="39" t="n">
        <v>26359</v>
      </c>
      <c r="B296" s="57">
        <f>VLOOKUP(Table91213[[#This Row],[Date]],'DB Details'!$A:$L,2)</f>
        <v/>
      </c>
      <c r="C296" s="41" t="n"/>
      <c r="D296" s="55" t="n"/>
      <c r="E296" s="90">
        <f>VLOOKUP(Table91213[[#This Row],[Date]],'DB Details'!$A:$L,5)</f>
        <v/>
      </c>
      <c r="F296" s="90">
        <f>VLOOKUP(Table91213[[#This Row],[Date]],'DB Details'!$A:$L,6)</f>
        <v/>
      </c>
      <c r="G296" s="123" t="n"/>
      <c r="H296" s="90">
        <f>VLOOKUP(Table91213[[#This Row],[Date]],'DB Details'!$A:$L,8)</f>
        <v/>
      </c>
      <c r="I296" s="90">
        <f>VLOOKUP(Table91213[[#This Row],[Date]],'DB Details'!$A:$L,9)</f>
        <v/>
      </c>
      <c r="J296" s="90">
        <f>VLOOKUP(Table91213[[#This Row],[Date]],'DB Details'!$A:$L,10)</f>
        <v/>
      </c>
      <c r="K296" s="123" t="n"/>
      <c r="L296" s="90">
        <f>VLOOKUP(Table91213[[#This Row],[Date]],'DB Details'!$A:$L,12)</f>
        <v/>
      </c>
    </row>
    <row r="297">
      <c r="A297" s="39" t="n">
        <v>26390</v>
      </c>
      <c r="B297" s="57">
        <f>VLOOKUP(Table91213[[#This Row],[Date]],'DB Details'!$A:$L,2)</f>
        <v/>
      </c>
      <c r="C297" s="41" t="n"/>
      <c r="D297" s="55" t="n"/>
      <c r="E297" s="90">
        <f>VLOOKUP(Table91213[[#This Row],[Date]],'DB Details'!$A:$L,5)</f>
        <v/>
      </c>
      <c r="F297" s="90">
        <f>VLOOKUP(Table91213[[#This Row],[Date]],'DB Details'!$A:$L,6)</f>
        <v/>
      </c>
      <c r="G297" s="123" t="n"/>
      <c r="H297" s="90">
        <f>VLOOKUP(Table91213[[#This Row],[Date]],'DB Details'!$A:$L,8)</f>
        <v/>
      </c>
      <c r="I297" s="90">
        <f>VLOOKUP(Table91213[[#This Row],[Date]],'DB Details'!$A:$L,9)</f>
        <v/>
      </c>
      <c r="J297" s="90">
        <f>VLOOKUP(Table91213[[#This Row],[Date]],'DB Details'!$A:$L,10)</f>
        <v/>
      </c>
      <c r="K297" s="123" t="n"/>
      <c r="L297" s="90">
        <f>VLOOKUP(Table91213[[#This Row],[Date]],'DB Details'!$A:$L,12)</f>
        <v/>
      </c>
    </row>
    <row r="298">
      <c r="A298" s="39" t="n">
        <v>26420</v>
      </c>
      <c r="B298" s="57">
        <f>VLOOKUP(Table91213[[#This Row],[Date]],'DB Details'!$A:$L,2)</f>
        <v/>
      </c>
      <c r="C298" s="41" t="n"/>
      <c r="D298" s="55" t="n"/>
      <c r="E298" s="90">
        <f>VLOOKUP(Table91213[[#This Row],[Date]],'DB Details'!$A:$L,5)</f>
        <v/>
      </c>
      <c r="F298" s="90">
        <f>VLOOKUP(Table91213[[#This Row],[Date]],'DB Details'!$A:$L,6)</f>
        <v/>
      </c>
      <c r="G298" s="123" t="n"/>
      <c r="H298" s="90">
        <f>VLOOKUP(Table91213[[#This Row],[Date]],'DB Details'!$A:$L,8)</f>
        <v/>
      </c>
      <c r="I298" s="90">
        <f>VLOOKUP(Table91213[[#This Row],[Date]],'DB Details'!$A:$L,9)</f>
        <v/>
      </c>
      <c r="J298" s="90">
        <f>VLOOKUP(Table91213[[#This Row],[Date]],'DB Details'!$A:$L,10)</f>
        <v/>
      </c>
      <c r="K298" s="123" t="n"/>
      <c r="L298" s="90">
        <f>VLOOKUP(Table91213[[#This Row],[Date]],'DB Details'!$A:$L,12)</f>
        <v/>
      </c>
    </row>
    <row r="299">
      <c r="A299" s="39" t="n">
        <v>26451</v>
      </c>
      <c r="B299" s="57">
        <f>VLOOKUP(Table91213[[#This Row],[Date]],'DB Details'!$A:$L,2)</f>
        <v/>
      </c>
      <c r="C299" s="41" t="n"/>
      <c r="D299" s="55" t="n"/>
      <c r="E299" s="90">
        <f>VLOOKUP(Table91213[[#This Row],[Date]],'DB Details'!$A:$L,5)</f>
        <v/>
      </c>
      <c r="F299" s="90">
        <f>VLOOKUP(Table91213[[#This Row],[Date]],'DB Details'!$A:$L,6)</f>
        <v/>
      </c>
      <c r="G299" s="123" t="n"/>
      <c r="H299" s="90">
        <f>VLOOKUP(Table91213[[#This Row],[Date]],'DB Details'!$A:$L,8)</f>
        <v/>
      </c>
      <c r="I299" s="90">
        <f>VLOOKUP(Table91213[[#This Row],[Date]],'DB Details'!$A:$L,9)</f>
        <v/>
      </c>
      <c r="J299" s="90">
        <f>VLOOKUP(Table91213[[#This Row],[Date]],'DB Details'!$A:$L,10)</f>
        <v/>
      </c>
      <c r="K299" s="123" t="n"/>
      <c r="L299" s="90">
        <f>VLOOKUP(Table91213[[#This Row],[Date]],'DB Details'!$A:$L,12)</f>
        <v/>
      </c>
    </row>
    <row r="300">
      <c r="A300" s="39" t="n">
        <v>26481</v>
      </c>
      <c r="B300" s="57">
        <f>VLOOKUP(Table91213[[#This Row],[Date]],'DB Details'!$A:$L,2)</f>
        <v/>
      </c>
      <c r="C300" s="41" t="n"/>
      <c r="D300" s="55" t="n"/>
      <c r="E300" s="90">
        <f>VLOOKUP(Table91213[[#This Row],[Date]],'DB Details'!$A:$L,5)</f>
        <v/>
      </c>
      <c r="F300" s="90">
        <f>VLOOKUP(Table91213[[#This Row],[Date]],'DB Details'!$A:$L,6)</f>
        <v/>
      </c>
      <c r="G300" s="123" t="n"/>
      <c r="H300" s="90">
        <f>VLOOKUP(Table91213[[#This Row],[Date]],'DB Details'!$A:$L,8)</f>
        <v/>
      </c>
      <c r="I300" s="90">
        <f>VLOOKUP(Table91213[[#This Row],[Date]],'DB Details'!$A:$L,9)</f>
        <v/>
      </c>
      <c r="J300" s="90">
        <f>VLOOKUP(Table91213[[#This Row],[Date]],'DB Details'!$A:$L,10)</f>
        <v/>
      </c>
      <c r="K300" s="123" t="n"/>
      <c r="L300" s="90">
        <f>VLOOKUP(Table91213[[#This Row],[Date]],'DB Details'!$A:$L,12)</f>
        <v/>
      </c>
    </row>
    <row r="301">
      <c r="A301" s="39" t="n">
        <v>26512</v>
      </c>
      <c r="B301" s="57">
        <f>VLOOKUP(Table91213[[#This Row],[Date]],'DB Details'!$A:$L,2)</f>
        <v/>
      </c>
      <c r="C301" s="41" t="n"/>
      <c r="D301" s="55" t="n"/>
      <c r="E301" s="90">
        <f>VLOOKUP(Table91213[[#This Row],[Date]],'DB Details'!$A:$L,5)</f>
        <v/>
      </c>
      <c r="F301" s="90">
        <f>VLOOKUP(Table91213[[#This Row],[Date]],'DB Details'!$A:$L,6)</f>
        <v/>
      </c>
      <c r="G301" s="123" t="n"/>
      <c r="H301" s="90">
        <f>VLOOKUP(Table91213[[#This Row],[Date]],'DB Details'!$A:$L,8)</f>
        <v/>
      </c>
      <c r="I301" s="90">
        <f>VLOOKUP(Table91213[[#This Row],[Date]],'DB Details'!$A:$L,9)</f>
        <v/>
      </c>
      <c r="J301" s="90">
        <f>VLOOKUP(Table91213[[#This Row],[Date]],'DB Details'!$A:$L,10)</f>
        <v/>
      </c>
      <c r="K301" s="123" t="n"/>
      <c r="L301" s="90">
        <f>VLOOKUP(Table91213[[#This Row],[Date]],'DB Details'!$A:$L,12)</f>
        <v/>
      </c>
    </row>
    <row r="302">
      <c r="A302" s="39" t="n">
        <v>26543</v>
      </c>
      <c r="B302" s="57">
        <f>VLOOKUP(Table91213[[#This Row],[Date]],'DB Details'!$A:$L,2)</f>
        <v/>
      </c>
      <c r="C302" s="41" t="n"/>
      <c r="D302" s="55" t="n"/>
      <c r="E302" s="90">
        <f>VLOOKUP(Table91213[[#This Row],[Date]],'DB Details'!$A:$L,5)</f>
        <v/>
      </c>
      <c r="F302" s="90">
        <f>VLOOKUP(Table91213[[#This Row],[Date]],'DB Details'!$A:$L,6)</f>
        <v/>
      </c>
      <c r="G302" s="123" t="n"/>
      <c r="H302" s="90">
        <f>VLOOKUP(Table91213[[#This Row],[Date]],'DB Details'!$A:$L,8)</f>
        <v/>
      </c>
      <c r="I302" s="90">
        <f>VLOOKUP(Table91213[[#This Row],[Date]],'DB Details'!$A:$L,9)</f>
        <v/>
      </c>
      <c r="J302" s="90">
        <f>VLOOKUP(Table91213[[#This Row],[Date]],'DB Details'!$A:$L,10)</f>
        <v/>
      </c>
      <c r="K302" s="123" t="n"/>
      <c r="L302" s="90">
        <f>VLOOKUP(Table91213[[#This Row],[Date]],'DB Details'!$A:$L,12)</f>
        <v/>
      </c>
    </row>
    <row r="303">
      <c r="A303" s="39" t="n">
        <v>26573</v>
      </c>
      <c r="B303" s="57">
        <f>VLOOKUP(Table91213[[#This Row],[Date]],'DB Details'!$A:$L,2)</f>
        <v/>
      </c>
      <c r="C303" s="41" t="n"/>
      <c r="D303" s="55" t="n"/>
      <c r="E303" s="90">
        <f>VLOOKUP(Table91213[[#This Row],[Date]],'DB Details'!$A:$L,5)</f>
        <v/>
      </c>
      <c r="F303" s="90">
        <f>VLOOKUP(Table91213[[#This Row],[Date]],'DB Details'!$A:$L,6)</f>
        <v/>
      </c>
      <c r="G303" s="123" t="n"/>
      <c r="H303" s="90">
        <f>VLOOKUP(Table91213[[#This Row],[Date]],'DB Details'!$A:$L,8)</f>
        <v/>
      </c>
      <c r="I303" s="90">
        <f>VLOOKUP(Table91213[[#This Row],[Date]],'DB Details'!$A:$L,9)</f>
        <v/>
      </c>
      <c r="J303" s="90">
        <f>VLOOKUP(Table91213[[#This Row],[Date]],'DB Details'!$A:$L,10)</f>
        <v/>
      </c>
      <c r="K303" s="123" t="n"/>
      <c r="L303" s="90">
        <f>VLOOKUP(Table91213[[#This Row],[Date]],'DB Details'!$A:$L,12)</f>
        <v/>
      </c>
    </row>
    <row r="304">
      <c r="A304" s="39" t="n">
        <v>26604</v>
      </c>
      <c r="B304" s="57">
        <f>VLOOKUP(Table91213[[#This Row],[Date]],'DB Details'!$A:$L,2)</f>
        <v/>
      </c>
      <c r="C304" s="41" t="n"/>
      <c r="D304" s="55" t="n"/>
      <c r="E304" s="90">
        <f>VLOOKUP(Table91213[[#This Row],[Date]],'DB Details'!$A:$L,5)</f>
        <v/>
      </c>
      <c r="F304" s="90">
        <f>VLOOKUP(Table91213[[#This Row],[Date]],'DB Details'!$A:$L,6)</f>
        <v/>
      </c>
      <c r="G304" s="123" t="n"/>
      <c r="H304" s="90">
        <f>VLOOKUP(Table91213[[#This Row],[Date]],'DB Details'!$A:$L,8)</f>
        <v/>
      </c>
      <c r="I304" s="90">
        <f>VLOOKUP(Table91213[[#This Row],[Date]],'DB Details'!$A:$L,9)</f>
        <v/>
      </c>
      <c r="J304" s="90">
        <f>VLOOKUP(Table91213[[#This Row],[Date]],'DB Details'!$A:$L,10)</f>
        <v/>
      </c>
      <c r="K304" s="123" t="n"/>
      <c r="L304" s="90">
        <f>VLOOKUP(Table91213[[#This Row],[Date]],'DB Details'!$A:$L,12)</f>
        <v/>
      </c>
    </row>
    <row r="305">
      <c r="A305" s="39" t="n">
        <v>26634</v>
      </c>
      <c r="B305" s="57">
        <f>VLOOKUP(Table91213[[#This Row],[Date]],'DB Details'!$A:$L,2)</f>
        <v/>
      </c>
      <c r="C305" s="41" t="n"/>
      <c r="D305" s="55" t="n"/>
      <c r="E305" s="90">
        <f>VLOOKUP(Table91213[[#This Row],[Date]],'DB Details'!$A:$L,5)</f>
        <v/>
      </c>
      <c r="F305" s="90">
        <f>VLOOKUP(Table91213[[#This Row],[Date]],'DB Details'!$A:$L,6)</f>
        <v/>
      </c>
      <c r="G305" s="123" t="n"/>
      <c r="H305" s="90">
        <f>VLOOKUP(Table91213[[#This Row],[Date]],'DB Details'!$A:$L,8)</f>
        <v/>
      </c>
      <c r="I305" s="90">
        <f>VLOOKUP(Table91213[[#This Row],[Date]],'DB Details'!$A:$L,9)</f>
        <v/>
      </c>
      <c r="J305" s="90">
        <f>VLOOKUP(Table91213[[#This Row],[Date]],'DB Details'!$A:$L,10)</f>
        <v/>
      </c>
      <c r="K305" s="123" t="n"/>
      <c r="L305" s="90">
        <f>VLOOKUP(Table91213[[#This Row],[Date]],'DB Details'!$A:$L,12)</f>
        <v/>
      </c>
    </row>
    <row r="306">
      <c r="A306" s="39" t="n">
        <v>26665</v>
      </c>
      <c r="B306" s="57">
        <f>VLOOKUP(Table91213[[#This Row],[Date]],'DB Details'!$A:$L,2)</f>
        <v/>
      </c>
      <c r="C306" s="41" t="n"/>
      <c r="D306" s="55" t="n"/>
      <c r="E306" s="90">
        <f>VLOOKUP(Table91213[[#This Row],[Date]],'DB Details'!$A:$L,5)</f>
        <v/>
      </c>
      <c r="F306" s="90">
        <f>VLOOKUP(Table91213[[#This Row],[Date]],'DB Details'!$A:$L,6)</f>
        <v/>
      </c>
      <c r="G306" s="123" t="n"/>
      <c r="H306" s="90">
        <f>VLOOKUP(Table91213[[#This Row],[Date]],'DB Details'!$A:$L,8)</f>
        <v/>
      </c>
      <c r="I306" s="90">
        <f>VLOOKUP(Table91213[[#This Row],[Date]],'DB Details'!$A:$L,9)</f>
        <v/>
      </c>
      <c r="J306" s="90">
        <f>VLOOKUP(Table91213[[#This Row],[Date]],'DB Details'!$A:$L,10)</f>
        <v/>
      </c>
      <c r="K306" s="123" t="n"/>
      <c r="L306" s="90">
        <f>VLOOKUP(Table91213[[#This Row],[Date]],'DB Details'!$A:$L,12)</f>
        <v/>
      </c>
    </row>
    <row r="307">
      <c r="A307" s="39" t="n">
        <v>26696</v>
      </c>
      <c r="B307" s="57">
        <f>VLOOKUP(Table91213[[#This Row],[Date]],'DB Details'!$A:$L,2)</f>
        <v/>
      </c>
      <c r="C307" s="41" t="n"/>
      <c r="D307" s="55" t="n"/>
      <c r="E307" s="90">
        <f>VLOOKUP(Table91213[[#This Row],[Date]],'DB Details'!$A:$L,5)</f>
        <v/>
      </c>
      <c r="F307" s="90">
        <f>VLOOKUP(Table91213[[#This Row],[Date]],'DB Details'!$A:$L,6)</f>
        <v/>
      </c>
      <c r="G307" s="123" t="n"/>
      <c r="H307" s="90">
        <f>VLOOKUP(Table91213[[#This Row],[Date]],'DB Details'!$A:$L,8)</f>
        <v/>
      </c>
      <c r="I307" s="90">
        <f>VLOOKUP(Table91213[[#This Row],[Date]],'DB Details'!$A:$L,9)</f>
        <v/>
      </c>
      <c r="J307" s="90">
        <f>VLOOKUP(Table91213[[#This Row],[Date]],'DB Details'!$A:$L,10)</f>
        <v/>
      </c>
      <c r="K307" s="123" t="n"/>
      <c r="L307" s="90">
        <f>VLOOKUP(Table91213[[#This Row],[Date]],'DB Details'!$A:$L,12)</f>
        <v/>
      </c>
    </row>
    <row r="308">
      <c r="A308" s="39" t="n">
        <v>26724</v>
      </c>
      <c r="B308" s="57">
        <f>VLOOKUP(Table91213[[#This Row],[Date]],'DB Details'!$A:$L,2)</f>
        <v/>
      </c>
      <c r="C308" s="41" t="n"/>
      <c r="D308" s="55" t="n"/>
      <c r="E308" s="90">
        <f>VLOOKUP(Table91213[[#This Row],[Date]],'DB Details'!$A:$L,5)</f>
        <v/>
      </c>
      <c r="F308" s="90">
        <f>VLOOKUP(Table91213[[#This Row],[Date]],'DB Details'!$A:$L,6)</f>
        <v/>
      </c>
      <c r="G308" s="123" t="n"/>
      <c r="H308" s="90">
        <f>VLOOKUP(Table91213[[#This Row],[Date]],'DB Details'!$A:$L,8)</f>
        <v/>
      </c>
      <c r="I308" s="90">
        <f>VLOOKUP(Table91213[[#This Row],[Date]],'DB Details'!$A:$L,9)</f>
        <v/>
      </c>
      <c r="J308" s="90">
        <f>VLOOKUP(Table91213[[#This Row],[Date]],'DB Details'!$A:$L,10)</f>
        <v/>
      </c>
      <c r="K308" s="123" t="n"/>
      <c r="L308" s="90">
        <f>VLOOKUP(Table91213[[#This Row],[Date]],'DB Details'!$A:$L,12)</f>
        <v/>
      </c>
    </row>
    <row r="309">
      <c r="A309" s="39" t="n">
        <v>26755</v>
      </c>
      <c r="B309" s="57">
        <f>VLOOKUP(Table91213[[#This Row],[Date]],'DB Details'!$A:$L,2)</f>
        <v/>
      </c>
      <c r="C309" s="41" t="n"/>
      <c r="D309" s="55" t="n"/>
      <c r="E309" s="90">
        <f>VLOOKUP(Table91213[[#This Row],[Date]],'DB Details'!$A:$L,5)</f>
        <v/>
      </c>
      <c r="F309" s="90">
        <f>VLOOKUP(Table91213[[#This Row],[Date]],'DB Details'!$A:$L,6)</f>
        <v/>
      </c>
      <c r="G309" s="123" t="n"/>
      <c r="H309" s="90">
        <f>VLOOKUP(Table91213[[#This Row],[Date]],'DB Details'!$A:$L,8)</f>
        <v/>
      </c>
      <c r="I309" s="90">
        <f>VLOOKUP(Table91213[[#This Row],[Date]],'DB Details'!$A:$L,9)</f>
        <v/>
      </c>
      <c r="J309" s="90">
        <f>VLOOKUP(Table91213[[#This Row],[Date]],'DB Details'!$A:$L,10)</f>
        <v/>
      </c>
      <c r="K309" s="123" t="n"/>
      <c r="L309" s="90">
        <f>VLOOKUP(Table91213[[#This Row],[Date]],'DB Details'!$A:$L,12)</f>
        <v/>
      </c>
    </row>
    <row r="310">
      <c r="A310" s="39" t="n">
        <v>26785</v>
      </c>
      <c r="B310" s="57">
        <f>VLOOKUP(Table91213[[#This Row],[Date]],'DB Details'!$A:$L,2)</f>
        <v/>
      </c>
      <c r="C310" s="41" t="n"/>
      <c r="D310" s="55" t="n"/>
      <c r="E310" s="90">
        <f>VLOOKUP(Table91213[[#This Row],[Date]],'DB Details'!$A:$L,5)</f>
        <v/>
      </c>
      <c r="F310" s="90">
        <f>VLOOKUP(Table91213[[#This Row],[Date]],'DB Details'!$A:$L,6)</f>
        <v/>
      </c>
      <c r="G310" s="123" t="n"/>
      <c r="H310" s="90">
        <f>VLOOKUP(Table91213[[#This Row],[Date]],'DB Details'!$A:$L,8)</f>
        <v/>
      </c>
      <c r="I310" s="90">
        <f>VLOOKUP(Table91213[[#This Row],[Date]],'DB Details'!$A:$L,9)</f>
        <v/>
      </c>
      <c r="J310" s="90">
        <f>VLOOKUP(Table91213[[#This Row],[Date]],'DB Details'!$A:$L,10)</f>
        <v/>
      </c>
      <c r="K310" s="123" t="n"/>
      <c r="L310" s="90">
        <f>VLOOKUP(Table91213[[#This Row],[Date]],'DB Details'!$A:$L,12)</f>
        <v/>
      </c>
    </row>
    <row r="311">
      <c r="A311" s="39" t="n">
        <v>26816</v>
      </c>
      <c r="B311" s="57">
        <f>VLOOKUP(Table91213[[#This Row],[Date]],'DB Details'!$A:$L,2)</f>
        <v/>
      </c>
      <c r="C311" s="41" t="n"/>
      <c r="D311" s="55" t="n"/>
      <c r="E311" s="90">
        <f>VLOOKUP(Table91213[[#This Row],[Date]],'DB Details'!$A:$L,5)</f>
        <v/>
      </c>
      <c r="F311" s="90">
        <f>VLOOKUP(Table91213[[#This Row],[Date]],'DB Details'!$A:$L,6)</f>
        <v/>
      </c>
      <c r="G311" s="123" t="n"/>
      <c r="H311" s="90">
        <f>VLOOKUP(Table91213[[#This Row],[Date]],'DB Details'!$A:$L,8)</f>
        <v/>
      </c>
      <c r="I311" s="90">
        <f>VLOOKUP(Table91213[[#This Row],[Date]],'DB Details'!$A:$L,9)</f>
        <v/>
      </c>
      <c r="J311" s="90">
        <f>VLOOKUP(Table91213[[#This Row],[Date]],'DB Details'!$A:$L,10)</f>
        <v/>
      </c>
      <c r="K311" s="123" t="n"/>
      <c r="L311" s="90">
        <f>VLOOKUP(Table91213[[#This Row],[Date]],'DB Details'!$A:$L,12)</f>
        <v/>
      </c>
    </row>
    <row r="312">
      <c r="A312" s="39" t="n">
        <v>26846</v>
      </c>
      <c r="B312" s="57">
        <f>VLOOKUP(Table91213[[#This Row],[Date]],'DB Details'!$A:$L,2)</f>
        <v/>
      </c>
      <c r="C312" s="41" t="n"/>
      <c r="D312" s="55" t="n"/>
      <c r="E312" s="90">
        <f>VLOOKUP(Table91213[[#This Row],[Date]],'DB Details'!$A:$L,5)</f>
        <v/>
      </c>
      <c r="F312" s="90">
        <f>VLOOKUP(Table91213[[#This Row],[Date]],'DB Details'!$A:$L,6)</f>
        <v/>
      </c>
      <c r="G312" s="123" t="n"/>
      <c r="H312" s="90">
        <f>VLOOKUP(Table91213[[#This Row],[Date]],'DB Details'!$A:$L,8)</f>
        <v/>
      </c>
      <c r="I312" s="90">
        <f>VLOOKUP(Table91213[[#This Row],[Date]],'DB Details'!$A:$L,9)</f>
        <v/>
      </c>
      <c r="J312" s="90">
        <f>VLOOKUP(Table91213[[#This Row],[Date]],'DB Details'!$A:$L,10)</f>
        <v/>
      </c>
      <c r="K312" s="123" t="n"/>
      <c r="L312" s="90">
        <f>VLOOKUP(Table91213[[#This Row],[Date]],'DB Details'!$A:$L,12)</f>
        <v/>
      </c>
    </row>
    <row r="313">
      <c r="A313" s="39" t="n">
        <v>26877</v>
      </c>
      <c r="B313" s="57">
        <f>VLOOKUP(Table91213[[#This Row],[Date]],'DB Details'!$A:$L,2)</f>
        <v/>
      </c>
      <c r="C313" s="41" t="n"/>
      <c r="D313" s="55" t="n"/>
      <c r="E313" s="90">
        <f>VLOOKUP(Table91213[[#This Row],[Date]],'DB Details'!$A:$L,5)</f>
        <v/>
      </c>
      <c r="F313" s="90">
        <f>VLOOKUP(Table91213[[#This Row],[Date]],'DB Details'!$A:$L,6)</f>
        <v/>
      </c>
      <c r="G313" s="123" t="n"/>
      <c r="H313" s="90">
        <f>VLOOKUP(Table91213[[#This Row],[Date]],'DB Details'!$A:$L,8)</f>
        <v/>
      </c>
      <c r="I313" s="90">
        <f>VLOOKUP(Table91213[[#This Row],[Date]],'DB Details'!$A:$L,9)</f>
        <v/>
      </c>
      <c r="J313" s="90">
        <f>VLOOKUP(Table91213[[#This Row],[Date]],'DB Details'!$A:$L,10)</f>
        <v/>
      </c>
      <c r="K313" s="123" t="n"/>
      <c r="L313" s="90">
        <f>VLOOKUP(Table91213[[#This Row],[Date]],'DB Details'!$A:$L,12)</f>
        <v/>
      </c>
    </row>
    <row r="314">
      <c r="A314" s="39" t="n">
        <v>26908</v>
      </c>
      <c r="B314" s="57">
        <f>VLOOKUP(Table91213[[#This Row],[Date]],'DB Details'!$A:$L,2)</f>
        <v/>
      </c>
      <c r="C314" s="41" t="n"/>
      <c r="D314" s="55" t="n"/>
      <c r="E314" s="90">
        <f>VLOOKUP(Table91213[[#This Row],[Date]],'DB Details'!$A:$L,5)</f>
        <v/>
      </c>
      <c r="F314" s="90">
        <f>VLOOKUP(Table91213[[#This Row],[Date]],'DB Details'!$A:$L,6)</f>
        <v/>
      </c>
      <c r="G314" s="123" t="n"/>
      <c r="H314" s="90">
        <f>VLOOKUP(Table91213[[#This Row],[Date]],'DB Details'!$A:$L,8)</f>
        <v/>
      </c>
      <c r="I314" s="90">
        <f>VLOOKUP(Table91213[[#This Row],[Date]],'DB Details'!$A:$L,9)</f>
        <v/>
      </c>
      <c r="J314" s="90">
        <f>VLOOKUP(Table91213[[#This Row],[Date]],'DB Details'!$A:$L,10)</f>
        <v/>
      </c>
      <c r="K314" s="123" t="n"/>
      <c r="L314" s="90">
        <f>VLOOKUP(Table91213[[#This Row],[Date]],'DB Details'!$A:$L,12)</f>
        <v/>
      </c>
    </row>
    <row r="315">
      <c r="A315" s="39" t="n">
        <v>26938</v>
      </c>
      <c r="B315" s="57">
        <f>VLOOKUP(Table91213[[#This Row],[Date]],'DB Details'!$A:$L,2)</f>
        <v/>
      </c>
      <c r="C315" s="41" t="n"/>
      <c r="D315" s="55" t="n"/>
      <c r="E315" s="90">
        <f>VLOOKUP(Table91213[[#This Row],[Date]],'DB Details'!$A:$L,5)</f>
        <v/>
      </c>
      <c r="F315" s="90">
        <f>VLOOKUP(Table91213[[#This Row],[Date]],'DB Details'!$A:$L,6)</f>
        <v/>
      </c>
      <c r="G315" s="123" t="n"/>
      <c r="H315" s="90">
        <f>VLOOKUP(Table91213[[#This Row],[Date]],'DB Details'!$A:$L,8)</f>
        <v/>
      </c>
      <c r="I315" s="90">
        <f>VLOOKUP(Table91213[[#This Row],[Date]],'DB Details'!$A:$L,9)</f>
        <v/>
      </c>
      <c r="J315" s="90">
        <f>VLOOKUP(Table91213[[#This Row],[Date]],'DB Details'!$A:$L,10)</f>
        <v/>
      </c>
      <c r="K315" s="123" t="n"/>
      <c r="L315" s="90">
        <f>VLOOKUP(Table91213[[#This Row],[Date]],'DB Details'!$A:$L,12)</f>
        <v/>
      </c>
    </row>
    <row r="316">
      <c r="A316" s="39" t="n">
        <v>26969</v>
      </c>
      <c r="B316" s="57">
        <f>VLOOKUP(Table91213[[#This Row],[Date]],'DB Details'!$A:$L,2)</f>
        <v/>
      </c>
      <c r="C316" s="41" t="n"/>
      <c r="D316" s="55" t="n"/>
      <c r="E316" s="90">
        <f>VLOOKUP(Table91213[[#This Row],[Date]],'DB Details'!$A:$L,5)</f>
        <v/>
      </c>
      <c r="F316" s="90">
        <f>VLOOKUP(Table91213[[#This Row],[Date]],'DB Details'!$A:$L,6)</f>
        <v/>
      </c>
      <c r="G316" s="123" t="n"/>
      <c r="H316" s="90">
        <f>VLOOKUP(Table91213[[#This Row],[Date]],'DB Details'!$A:$L,8)</f>
        <v/>
      </c>
      <c r="I316" s="90">
        <f>VLOOKUP(Table91213[[#This Row],[Date]],'DB Details'!$A:$L,9)</f>
        <v/>
      </c>
      <c r="J316" s="90">
        <f>VLOOKUP(Table91213[[#This Row],[Date]],'DB Details'!$A:$L,10)</f>
        <v/>
      </c>
      <c r="K316" s="123" t="n"/>
      <c r="L316" s="90">
        <f>VLOOKUP(Table91213[[#This Row],[Date]],'DB Details'!$A:$L,12)</f>
        <v/>
      </c>
    </row>
    <row r="317">
      <c r="A317" s="39" t="n">
        <v>26999</v>
      </c>
      <c r="B317" s="57">
        <f>VLOOKUP(Table91213[[#This Row],[Date]],'DB Details'!$A:$L,2)</f>
        <v/>
      </c>
      <c r="C317" s="41" t="n"/>
      <c r="D317" s="55" t="n"/>
      <c r="E317" s="90">
        <f>VLOOKUP(Table91213[[#This Row],[Date]],'DB Details'!$A:$L,5)</f>
        <v/>
      </c>
      <c r="F317" s="90">
        <f>VLOOKUP(Table91213[[#This Row],[Date]],'DB Details'!$A:$L,6)</f>
        <v/>
      </c>
      <c r="G317" s="123" t="n"/>
      <c r="H317" s="90">
        <f>VLOOKUP(Table91213[[#This Row],[Date]],'DB Details'!$A:$L,8)</f>
        <v/>
      </c>
      <c r="I317" s="90">
        <f>VLOOKUP(Table91213[[#This Row],[Date]],'DB Details'!$A:$L,9)</f>
        <v/>
      </c>
      <c r="J317" s="90">
        <f>VLOOKUP(Table91213[[#This Row],[Date]],'DB Details'!$A:$L,10)</f>
        <v/>
      </c>
      <c r="K317" s="123" t="n"/>
      <c r="L317" s="90">
        <f>VLOOKUP(Table91213[[#This Row],[Date]],'DB Details'!$A:$L,12)</f>
        <v/>
      </c>
    </row>
    <row r="318">
      <c r="A318" s="39" t="n">
        <v>27030</v>
      </c>
      <c r="B318" s="57">
        <f>VLOOKUP(Table91213[[#This Row],[Date]],'DB Details'!$A:$L,2)</f>
        <v/>
      </c>
      <c r="C318" s="41" t="n"/>
      <c r="D318" s="55" t="n"/>
      <c r="E318" s="90">
        <f>VLOOKUP(Table91213[[#This Row],[Date]],'DB Details'!$A:$L,5)</f>
        <v/>
      </c>
      <c r="F318" s="90">
        <f>VLOOKUP(Table91213[[#This Row],[Date]],'DB Details'!$A:$L,6)</f>
        <v/>
      </c>
      <c r="G318" s="123" t="n"/>
      <c r="H318" s="90">
        <f>VLOOKUP(Table91213[[#This Row],[Date]],'DB Details'!$A:$L,8)</f>
        <v/>
      </c>
      <c r="I318" s="90">
        <f>VLOOKUP(Table91213[[#This Row],[Date]],'DB Details'!$A:$L,9)</f>
        <v/>
      </c>
      <c r="J318" s="90">
        <f>VLOOKUP(Table91213[[#This Row],[Date]],'DB Details'!$A:$L,10)</f>
        <v/>
      </c>
      <c r="K318" s="123" t="n"/>
      <c r="L318" s="90">
        <f>VLOOKUP(Table91213[[#This Row],[Date]],'DB Details'!$A:$L,12)</f>
        <v/>
      </c>
    </row>
    <row r="319">
      <c r="A319" s="39" t="n">
        <v>27061</v>
      </c>
      <c r="B319" s="57">
        <f>VLOOKUP(Table91213[[#This Row],[Date]],'DB Details'!$A:$L,2)</f>
        <v/>
      </c>
      <c r="C319" s="41" t="n"/>
      <c r="D319" s="55" t="n"/>
      <c r="E319" s="90">
        <f>VLOOKUP(Table91213[[#This Row],[Date]],'DB Details'!$A:$L,5)</f>
        <v/>
      </c>
      <c r="F319" s="90">
        <f>VLOOKUP(Table91213[[#This Row],[Date]],'DB Details'!$A:$L,6)</f>
        <v/>
      </c>
      <c r="G319" s="123" t="n"/>
      <c r="H319" s="90">
        <f>VLOOKUP(Table91213[[#This Row],[Date]],'DB Details'!$A:$L,8)</f>
        <v/>
      </c>
      <c r="I319" s="90">
        <f>VLOOKUP(Table91213[[#This Row],[Date]],'DB Details'!$A:$L,9)</f>
        <v/>
      </c>
      <c r="J319" s="90">
        <f>VLOOKUP(Table91213[[#This Row],[Date]],'DB Details'!$A:$L,10)</f>
        <v/>
      </c>
      <c r="K319" s="123" t="n"/>
      <c r="L319" s="90">
        <f>VLOOKUP(Table91213[[#This Row],[Date]],'DB Details'!$A:$L,12)</f>
        <v/>
      </c>
    </row>
    <row r="320">
      <c r="A320" s="39" t="n">
        <v>27089</v>
      </c>
      <c r="B320" s="57">
        <f>VLOOKUP(Table91213[[#This Row],[Date]],'DB Details'!$A:$L,2)</f>
        <v/>
      </c>
      <c r="C320" s="41" t="n"/>
      <c r="D320" s="55" t="n"/>
      <c r="E320" s="90">
        <f>VLOOKUP(Table91213[[#This Row],[Date]],'DB Details'!$A:$L,5)</f>
        <v/>
      </c>
      <c r="F320" s="90">
        <f>VLOOKUP(Table91213[[#This Row],[Date]],'DB Details'!$A:$L,6)</f>
        <v/>
      </c>
      <c r="G320" s="123" t="n"/>
      <c r="H320" s="90">
        <f>VLOOKUP(Table91213[[#This Row],[Date]],'DB Details'!$A:$L,8)</f>
        <v/>
      </c>
      <c r="I320" s="90">
        <f>VLOOKUP(Table91213[[#This Row],[Date]],'DB Details'!$A:$L,9)</f>
        <v/>
      </c>
      <c r="J320" s="90">
        <f>VLOOKUP(Table91213[[#This Row],[Date]],'DB Details'!$A:$L,10)</f>
        <v/>
      </c>
      <c r="K320" s="123" t="n"/>
      <c r="L320" s="90">
        <f>VLOOKUP(Table91213[[#This Row],[Date]],'DB Details'!$A:$L,12)</f>
        <v/>
      </c>
    </row>
    <row r="321">
      <c r="A321" s="39" t="n">
        <v>27120</v>
      </c>
      <c r="B321" s="57">
        <f>VLOOKUP(Table91213[[#This Row],[Date]],'DB Details'!$A:$L,2)</f>
        <v/>
      </c>
      <c r="C321" s="41" t="n"/>
      <c r="D321" s="55" t="n"/>
      <c r="E321" s="90">
        <f>VLOOKUP(Table91213[[#This Row],[Date]],'DB Details'!$A:$L,5)</f>
        <v/>
      </c>
      <c r="F321" s="90">
        <f>VLOOKUP(Table91213[[#This Row],[Date]],'DB Details'!$A:$L,6)</f>
        <v/>
      </c>
      <c r="G321" s="123" t="n"/>
      <c r="H321" s="90">
        <f>VLOOKUP(Table91213[[#This Row],[Date]],'DB Details'!$A:$L,8)</f>
        <v/>
      </c>
      <c r="I321" s="90">
        <f>VLOOKUP(Table91213[[#This Row],[Date]],'DB Details'!$A:$L,9)</f>
        <v/>
      </c>
      <c r="J321" s="90">
        <f>VLOOKUP(Table91213[[#This Row],[Date]],'DB Details'!$A:$L,10)</f>
        <v/>
      </c>
      <c r="K321" s="123" t="n"/>
      <c r="L321" s="90">
        <f>VLOOKUP(Table91213[[#This Row],[Date]],'DB Details'!$A:$L,12)</f>
        <v/>
      </c>
    </row>
    <row r="322">
      <c r="A322" s="39" t="n">
        <v>27150</v>
      </c>
      <c r="B322" s="57">
        <f>VLOOKUP(Table91213[[#This Row],[Date]],'DB Details'!$A:$L,2)</f>
        <v/>
      </c>
      <c r="C322" s="41" t="n"/>
      <c r="D322" s="55" t="n"/>
      <c r="E322" s="90">
        <f>VLOOKUP(Table91213[[#This Row],[Date]],'DB Details'!$A:$L,5)</f>
        <v/>
      </c>
      <c r="F322" s="90">
        <f>VLOOKUP(Table91213[[#This Row],[Date]],'DB Details'!$A:$L,6)</f>
        <v/>
      </c>
      <c r="G322" s="123" t="n"/>
      <c r="H322" s="90">
        <f>VLOOKUP(Table91213[[#This Row],[Date]],'DB Details'!$A:$L,8)</f>
        <v/>
      </c>
      <c r="I322" s="90">
        <f>VLOOKUP(Table91213[[#This Row],[Date]],'DB Details'!$A:$L,9)</f>
        <v/>
      </c>
      <c r="J322" s="90">
        <f>VLOOKUP(Table91213[[#This Row],[Date]],'DB Details'!$A:$L,10)</f>
        <v/>
      </c>
      <c r="K322" s="123" t="n"/>
      <c r="L322" s="90">
        <f>VLOOKUP(Table91213[[#This Row],[Date]],'DB Details'!$A:$L,12)</f>
        <v/>
      </c>
    </row>
    <row r="323">
      <c r="A323" s="39" t="n">
        <v>27181</v>
      </c>
      <c r="B323" s="57">
        <f>VLOOKUP(Table91213[[#This Row],[Date]],'DB Details'!$A:$L,2)</f>
        <v/>
      </c>
      <c r="C323" s="41" t="n"/>
      <c r="D323" s="55" t="n"/>
      <c r="E323" s="90">
        <f>VLOOKUP(Table91213[[#This Row],[Date]],'DB Details'!$A:$L,5)</f>
        <v/>
      </c>
      <c r="F323" s="90">
        <f>VLOOKUP(Table91213[[#This Row],[Date]],'DB Details'!$A:$L,6)</f>
        <v/>
      </c>
      <c r="G323" s="123" t="n"/>
      <c r="H323" s="90">
        <f>VLOOKUP(Table91213[[#This Row],[Date]],'DB Details'!$A:$L,8)</f>
        <v/>
      </c>
      <c r="I323" s="90">
        <f>VLOOKUP(Table91213[[#This Row],[Date]],'DB Details'!$A:$L,9)</f>
        <v/>
      </c>
      <c r="J323" s="90">
        <f>VLOOKUP(Table91213[[#This Row],[Date]],'DB Details'!$A:$L,10)</f>
        <v/>
      </c>
      <c r="K323" s="123" t="n"/>
      <c r="L323" s="90">
        <f>VLOOKUP(Table91213[[#This Row],[Date]],'DB Details'!$A:$L,12)</f>
        <v/>
      </c>
    </row>
    <row r="324">
      <c r="A324" s="39" t="n">
        <v>27211</v>
      </c>
      <c r="B324" s="57">
        <f>VLOOKUP(Table91213[[#This Row],[Date]],'DB Details'!$A:$L,2)</f>
        <v/>
      </c>
      <c r="C324" s="41" t="n"/>
      <c r="D324" s="55" t="n"/>
      <c r="E324" s="90">
        <f>VLOOKUP(Table91213[[#This Row],[Date]],'DB Details'!$A:$L,5)</f>
        <v/>
      </c>
      <c r="F324" s="90">
        <f>VLOOKUP(Table91213[[#This Row],[Date]],'DB Details'!$A:$L,6)</f>
        <v/>
      </c>
      <c r="G324" s="123" t="n"/>
      <c r="H324" s="90">
        <f>VLOOKUP(Table91213[[#This Row],[Date]],'DB Details'!$A:$L,8)</f>
        <v/>
      </c>
      <c r="I324" s="90">
        <f>VLOOKUP(Table91213[[#This Row],[Date]],'DB Details'!$A:$L,9)</f>
        <v/>
      </c>
      <c r="J324" s="90">
        <f>VLOOKUP(Table91213[[#This Row],[Date]],'DB Details'!$A:$L,10)</f>
        <v/>
      </c>
      <c r="K324" s="123" t="n"/>
      <c r="L324" s="90">
        <f>VLOOKUP(Table91213[[#This Row],[Date]],'DB Details'!$A:$L,12)</f>
        <v/>
      </c>
    </row>
    <row r="325">
      <c r="A325" s="39" t="n">
        <v>27242</v>
      </c>
      <c r="B325" s="57">
        <f>VLOOKUP(Table91213[[#This Row],[Date]],'DB Details'!$A:$L,2)</f>
        <v/>
      </c>
      <c r="C325" s="41" t="n"/>
      <c r="D325" s="55" t="n"/>
      <c r="E325" s="90">
        <f>VLOOKUP(Table91213[[#This Row],[Date]],'DB Details'!$A:$L,5)</f>
        <v/>
      </c>
      <c r="F325" s="90">
        <f>VLOOKUP(Table91213[[#This Row],[Date]],'DB Details'!$A:$L,6)</f>
        <v/>
      </c>
      <c r="G325" s="123" t="n"/>
      <c r="H325" s="90">
        <f>VLOOKUP(Table91213[[#This Row],[Date]],'DB Details'!$A:$L,8)</f>
        <v/>
      </c>
      <c r="I325" s="90">
        <f>VLOOKUP(Table91213[[#This Row],[Date]],'DB Details'!$A:$L,9)</f>
        <v/>
      </c>
      <c r="J325" s="90">
        <f>VLOOKUP(Table91213[[#This Row],[Date]],'DB Details'!$A:$L,10)</f>
        <v/>
      </c>
      <c r="K325" s="123" t="n"/>
      <c r="L325" s="90">
        <f>VLOOKUP(Table91213[[#This Row],[Date]],'DB Details'!$A:$L,12)</f>
        <v/>
      </c>
    </row>
    <row r="326">
      <c r="A326" s="39" t="n">
        <v>27273</v>
      </c>
      <c r="B326" s="57">
        <f>VLOOKUP(Table91213[[#This Row],[Date]],'DB Details'!$A:$L,2)</f>
        <v/>
      </c>
      <c r="C326" s="41" t="n"/>
      <c r="D326" s="55" t="n"/>
      <c r="E326" s="90">
        <f>VLOOKUP(Table91213[[#This Row],[Date]],'DB Details'!$A:$L,5)</f>
        <v/>
      </c>
      <c r="F326" s="90">
        <f>VLOOKUP(Table91213[[#This Row],[Date]],'DB Details'!$A:$L,6)</f>
        <v/>
      </c>
      <c r="G326" s="123" t="n"/>
      <c r="H326" s="90">
        <f>VLOOKUP(Table91213[[#This Row],[Date]],'DB Details'!$A:$L,8)</f>
        <v/>
      </c>
      <c r="I326" s="90">
        <f>VLOOKUP(Table91213[[#This Row],[Date]],'DB Details'!$A:$L,9)</f>
        <v/>
      </c>
      <c r="J326" s="90">
        <f>VLOOKUP(Table91213[[#This Row],[Date]],'DB Details'!$A:$L,10)</f>
        <v/>
      </c>
      <c r="K326" s="123" t="n"/>
      <c r="L326" s="90">
        <f>VLOOKUP(Table91213[[#This Row],[Date]],'DB Details'!$A:$L,12)</f>
        <v/>
      </c>
    </row>
    <row r="327">
      <c r="A327" s="39" t="n">
        <v>27303</v>
      </c>
      <c r="B327" s="57">
        <f>VLOOKUP(Table91213[[#This Row],[Date]],'DB Details'!$A:$L,2)</f>
        <v/>
      </c>
      <c r="C327" s="41" t="n"/>
      <c r="D327" s="55" t="n"/>
      <c r="E327" s="90">
        <f>VLOOKUP(Table91213[[#This Row],[Date]],'DB Details'!$A:$L,5)</f>
        <v/>
      </c>
      <c r="F327" s="90">
        <f>VLOOKUP(Table91213[[#This Row],[Date]],'DB Details'!$A:$L,6)</f>
        <v/>
      </c>
      <c r="G327" s="123" t="n"/>
      <c r="H327" s="90">
        <f>VLOOKUP(Table91213[[#This Row],[Date]],'DB Details'!$A:$L,8)</f>
        <v/>
      </c>
      <c r="I327" s="90">
        <f>VLOOKUP(Table91213[[#This Row],[Date]],'DB Details'!$A:$L,9)</f>
        <v/>
      </c>
      <c r="J327" s="90">
        <f>VLOOKUP(Table91213[[#This Row],[Date]],'DB Details'!$A:$L,10)</f>
        <v/>
      </c>
      <c r="K327" s="123" t="n"/>
      <c r="L327" s="90">
        <f>VLOOKUP(Table91213[[#This Row],[Date]],'DB Details'!$A:$L,12)</f>
        <v/>
      </c>
    </row>
    <row r="328">
      <c r="A328" s="39" t="n">
        <v>27334</v>
      </c>
      <c r="B328" s="57">
        <f>VLOOKUP(Table91213[[#This Row],[Date]],'DB Details'!$A:$L,2)</f>
        <v/>
      </c>
      <c r="C328" s="41" t="n"/>
      <c r="D328" s="55" t="n"/>
      <c r="E328" s="90">
        <f>VLOOKUP(Table91213[[#This Row],[Date]],'DB Details'!$A:$L,5)</f>
        <v/>
      </c>
      <c r="F328" s="90">
        <f>VLOOKUP(Table91213[[#This Row],[Date]],'DB Details'!$A:$L,6)</f>
        <v/>
      </c>
      <c r="G328" s="123" t="n"/>
      <c r="H328" s="90">
        <f>VLOOKUP(Table91213[[#This Row],[Date]],'DB Details'!$A:$L,8)</f>
        <v/>
      </c>
      <c r="I328" s="90">
        <f>VLOOKUP(Table91213[[#This Row],[Date]],'DB Details'!$A:$L,9)</f>
        <v/>
      </c>
      <c r="J328" s="90">
        <f>VLOOKUP(Table91213[[#This Row],[Date]],'DB Details'!$A:$L,10)</f>
        <v/>
      </c>
      <c r="K328" s="123" t="n"/>
      <c r="L328" s="90">
        <f>VLOOKUP(Table91213[[#This Row],[Date]],'DB Details'!$A:$L,12)</f>
        <v/>
      </c>
    </row>
    <row r="329">
      <c r="A329" s="39" t="n">
        <v>27364</v>
      </c>
      <c r="B329" s="57">
        <f>VLOOKUP(Table91213[[#This Row],[Date]],'DB Details'!$A:$L,2)</f>
        <v/>
      </c>
      <c r="C329" s="41" t="n"/>
      <c r="D329" s="55" t="n"/>
      <c r="E329" s="90">
        <f>VLOOKUP(Table91213[[#This Row],[Date]],'DB Details'!$A:$L,5)</f>
        <v/>
      </c>
      <c r="F329" s="90">
        <f>VLOOKUP(Table91213[[#This Row],[Date]],'DB Details'!$A:$L,6)</f>
        <v/>
      </c>
      <c r="G329" s="123" t="n"/>
      <c r="H329" s="90">
        <f>VLOOKUP(Table91213[[#This Row],[Date]],'DB Details'!$A:$L,8)</f>
        <v/>
      </c>
      <c r="I329" s="90">
        <f>VLOOKUP(Table91213[[#This Row],[Date]],'DB Details'!$A:$L,9)</f>
        <v/>
      </c>
      <c r="J329" s="90">
        <f>VLOOKUP(Table91213[[#This Row],[Date]],'DB Details'!$A:$L,10)</f>
        <v/>
      </c>
      <c r="K329" s="123" t="n"/>
      <c r="L329" s="90">
        <f>VLOOKUP(Table91213[[#This Row],[Date]],'DB Details'!$A:$L,12)</f>
        <v/>
      </c>
    </row>
    <row r="330">
      <c r="A330" s="39" t="n">
        <v>27395</v>
      </c>
      <c r="B330" s="57">
        <f>VLOOKUP(Table91213[[#This Row],[Date]],'DB Details'!$A:$L,2)</f>
        <v/>
      </c>
      <c r="C330" s="41" t="n"/>
      <c r="D330" s="55" t="n"/>
      <c r="E330" s="90">
        <f>VLOOKUP(Table91213[[#This Row],[Date]],'DB Details'!$A:$L,5)</f>
        <v/>
      </c>
      <c r="F330" s="90">
        <f>VLOOKUP(Table91213[[#This Row],[Date]],'DB Details'!$A:$L,6)</f>
        <v/>
      </c>
      <c r="G330" s="123" t="n"/>
      <c r="H330" s="90">
        <f>VLOOKUP(Table91213[[#This Row],[Date]],'DB Details'!$A:$L,8)</f>
        <v/>
      </c>
      <c r="I330" s="90">
        <f>VLOOKUP(Table91213[[#This Row],[Date]],'DB Details'!$A:$L,9)</f>
        <v/>
      </c>
      <c r="J330" s="90">
        <f>VLOOKUP(Table91213[[#This Row],[Date]],'DB Details'!$A:$L,10)</f>
        <v/>
      </c>
      <c r="K330" s="123" t="n"/>
      <c r="L330" s="90">
        <f>VLOOKUP(Table91213[[#This Row],[Date]],'DB Details'!$A:$L,12)</f>
        <v/>
      </c>
    </row>
    <row r="331">
      <c r="A331" s="39" t="n">
        <v>27426</v>
      </c>
      <c r="B331" s="57">
        <f>VLOOKUP(Table91213[[#This Row],[Date]],'DB Details'!$A:$L,2)</f>
        <v/>
      </c>
      <c r="C331" s="41" t="n"/>
      <c r="D331" s="55" t="n"/>
      <c r="E331" s="90">
        <f>VLOOKUP(Table91213[[#This Row],[Date]],'DB Details'!$A:$L,5)</f>
        <v/>
      </c>
      <c r="F331" s="90">
        <f>VLOOKUP(Table91213[[#This Row],[Date]],'DB Details'!$A:$L,6)</f>
        <v/>
      </c>
      <c r="G331" s="123" t="n"/>
      <c r="H331" s="90">
        <f>VLOOKUP(Table91213[[#This Row],[Date]],'DB Details'!$A:$L,8)</f>
        <v/>
      </c>
      <c r="I331" s="90">
        <f>VLOOKUP(Table91213[[#This Row],[Date]],'DB Details'!$A:$L,9)</f>
        <v/>
      </c>
      <c r="J331" s="90">
        <f>VLOOKUP(Table91213[[#This Row],[Date]],'DB Details'!$A:$L,10)</f>
        <v/>
      </c>
      <c r="K331" s="123" t="n"/>
      <c r="L331" s="90">
        <f>VLOOKUP(Table91213[[#This Row],[Date]],'DB Details'!$A:$L,12)</f>
        <v/>
      </c>
    </row>
    <row r="332">
      <c r="A332" s="39" t="n">
        <v>27454</v>
      </c>
      <c r="B332" s="57">
        <f>VLOOKUP(Table91213[[#This Row],[Date]],'DB Details'!$A:$L,2)</f>
        <v/>
      </c>
      <c r="C332" s="41" t="n"/>
      <c r="D332" s="55" t="n"/>
      <c r="E332" s="90">
        <f>VLOOKUP(Table91213[[#This Row],[Date]],'DB Details'!$A:$L,5)</f>
        <v/>
      </c>
      <c r="F332" s="90">
        <f>VLOOKUP(Table91213[[#This Row],[Date]],'DB Details'!$A:$L,6)</f>
        <v/>
      </c>
      <c r="G332" s="123" t="n"/>
      <c r="H332" s="90">
        <f>VLOOKUP(Table91213[[#This Row],[Date]],'DB Details'!$A:$L,8)</f>
        <v/>
      </c>
      <c r="I332" s="90">
        <f>VLOOKUP(Table91213[[#This Row],[Date]],'DB Details'!$A:$L,9)</f>
        <v/>
      </c>
      <c r="J332" s="90">
        <f>VLOOKUP(Table91213[[#This Row],[Date]],'DB Details'!$A:$L,10)</f>
        <v/>
      </c>
      <c r="K332" s="123" t="n"/>
      <c r="L332" s="90">
        <f>VLOOKUP(Table91213[[#This Row],[Date]],'DB Details'!$A:$L,12)</f>
        <v/>
      </c>
    </row>
    <row r="333">
      <c r="A333" s="39" t="n">
        <v>27485</v>
      </c>
      <c r="B333" s="57">
        <f>VLOOKUP(Table91213[[#This Row],[Date]],'DB Details'!$A:$L,2)</f>
        <v/>
      </c>
      <c r="C333" s="41" t="n"/>
      <c r="D333" s="55" t="n"/>
      <c r="E333" s="90">
        <f>VLOOKUP(Table91213[[#This Row],[Date]],'DB Details'!$A:$L,5)</f>
        <v/>
      </c>
      <c r="F333" s="90">
        <f>VLOOKUP(Table91213[[#This Row],[Date]],'DB Details'!$A:$L,6)</f>
        <v/>
      </c>
      <c r="G333" s="123" t="n"/>
      <c r="H333" s="90">
        <f>VLOOKUP(Table91213[[#This Row],[Date]],'DB Details'!$A:$L,8)</f>
        <v/>
      </c>
      <c r="I333" s="90">
        <f>VLOOKUP(Table91213[[#This Row],[Date]],'DB Details'!$A:$L,9)</f>
        <v/>
      </c>
      <c r="J333" s="90">
        <f>VLOOKUP(Table91213[[#This Row],[Date]],'DB Details'!$A:$L,10)</f>
        <v/>
      </c>
      <c r="K333" s="123" t="n"/>
      <c r="L333" s="90">
        <f>VLOOKUP(Table91213[[#This Row],[Date]],'DB Details'!$A:$L,12)</f>
        <v/>
      </c>
    </row>
    <row r="334">
      <c r="A334" s="39" t="n">
        <v>27515</v>
      </c>
      <c r="B334" s="57">
        <f>VLOOKUP(Table91213[[#This Row],[Date]],'DB Details'!$A:$L,2)</f>
        <v/>
      </c>
      <c r="C334" s="41" t="n"/>
      <c r="D334" s="55" t="n"/>
      <c r="E334" s="90">
        <f>VLOOKUP(Table91213[[#This Row],[Date]],'DB Details'!$A:$L,5)</f>
        <v/>
      </c>
      <c r="F334" s="90">
        <f>VLOOKUP(Table91213[[#This Row],[Date]],'DB Details'!$A:$L,6)</f>
        <v/>
      </c>
      <c r="G334" s="123" t="n"/>
      <c r="H334" s="90">
        <f>VLOOKUP(Table91213[[#This Row],[Date]],'DB Details'!$A:$L,8)</f>
        <v/>
      </c>
      <c r="I334" s="90">
        <f>VLOOKUP(Table91213[[#This Row],[Date]],'DB Details'!$A:$L,9)</f>
        <v/>
      </c>
      <c r="J334" s="90">
        <f>VLOOKUP(Table91213[[#This Row],[Date]],'DB Details'!$A:$L,10)</f>
        <v/>
      </c>
      <c r="K334" s="123" t="n"/>
      <c r="L334" s="90">
        <f>VLOOKUP(Table91213[[#This Row],[Date]],'DB Details'!$A:$L,12)</f>
        <v/>
      </c>
    </row>
    <row r="335">
      <c r="A335" s="39" t="n">
        <v>27546</v>
      </c>
      <c r="B335" s="57">
        <f>VLOOKUP(Table91213[[#This Row],[Date]],'DB Details'!$A:$L,2)</f>
        <v/>
      </c>
      <c r="C335" s="41" t="n"/>
      <c r="D335" s="55" t="n"/>
      <c r="E335" s="90">
        <f>VLOOKUP(Table91213[[#This Row],[Date]],'DB Details'!$A:$L,5)</f>
        <v/>
      </c>
      <c r="F335" s="90">
        <f>VLOOKUP(Table91213[[#This Row],[Date]],'DB Details'!$A:$L,6)</f>
        <v/>
      </c>
      <c r="G335" s="123" t="n"/>
      <c r="H335" s="90">
        <f>VLOOKUP(Table91213[[#This Row],[Date]],'DB Details'!$A:$L,8)</f>
        <v/>
      </c>
      <c r="I335" s="90">
        <f>VLOOKUP(Table91213[[#This Row],[Date]],'DB Details'!$A:$L,9)</f>
        <v/>
      </c>
      <c r="J335" s="90">
        <f>VLOOKUP(Table91213[[#This Row],[Date]],'DB Details'!$A:$L,10)</f>
        <v/>
      </c>
      <c r="K335" s="123" t="n"/>
      <c r="L335" s="90">
        <f>VLOOKUP(Table91213[[#This Row],[Date]],'DB Details'!$A:$L,12)</f>
        <v/>
      </c>
    </row>
    <row r="336">
      <c r="A336" s="39" t="n">
        <v>27576</v>
      </c>
      <c r="B336" s="57">
        <f>VLOOKUP(Table91213[[#This Row],[Date]],'DB Details'!$A:$L,2)</f>
        <v/>
      </c>
      <c r="C336" s="41" t="n"/>
      <c r="D336" s="55" t="n"/>
      <c r="E336" s="90">
        <f>VLOOKUP(Table91213[[#This Row],[Date]],'DB Details'!$A:$L,5)</f>
        <v/>
      </c>
      <c r="F336" s="90">
        <f>VLOOKUP(Table91213[[#This Row],[Date]],'DB Details'!$A:$L,6)</f>
        <v/>
      </c>
      <c r="G336" s="123" t="n"/>
      <c r="H336" s="90">
        <f>VLOOKUP(Table91213[[#This Row],[Date]],'DB Details'!$A:$L,8)</f>
        <v/>
      </c>
      <c r="I336" s="90">
        <f>VLOOKUP(Table91213[[#This Row],[Date]],'DB Details'!$A:$L,9)</f>
        <v/>
      </c>
      <c r="J336" s="90">
        <f>VLOOKUP(Table91213[[#This Row],[Date]],'DB Details'!$A:$L,10)</f>
        <v/>
      </c>
      <c r="K336" s="123" t="n"/>
      <c r="L336" s="90">
        <f>VLOOKUP(Table91213[[#This Row],[Date]],'DB Details'!$A:$L,12)</f>
        <v/>
      </c>
    </row>
    <row r="337">
      <c r="A337" s="39" t="n">
        <v>27607</v>
      </c>
      <c r="B337" s="57">
        <f>VLOOKUP(Table91213[[#This Row],[Date]],'DB Details'!$A:$L,2)</f>
        <v/>
      </c>
      <c r="C337" s="41" t="n"/>
      <c r="D337" s="55" t="n"/>
      <c r="E337" s="90">
        <f>VLOOKUP(Table91213[[#This Row],[Date]],'DB Details'!$A:$L,5)</f>
        <v/>
      </c>
      <c r="F337" s="90">
        <f>VLOOKUP(Table91213[[#This Row],[Date]],'DB Details'!$A:$L,6)</f>
        <v/>
      </c>
      <c r="G337" s="123" t="n"/>
      <c r="H337" s="90">
        <f>VLOOKUP(Table91213[[#This Row],[Date]],'DB Details'!$A:$L,8)</f>
        <v/>
      </c>
      <c r="I337" s="90">
        <f>VLOOKUP(Table91213[[#This Row],[Date]],'DB Details'!$A:$L,9)</f>
        <v/>
      </c>
      <c r="J337" s="90">
        <f>VLOOKUP(Table91213[[#This Row],[Date]],'DB Details'!$A:$L,10)</f>
        <v/>
      </c>
      <c r="K337" s="123" t="n"/>
      <c r="L337" s="90">
        <f>VLOOKUP(Table91213[[#This Row],[Date]],'DB Details'!$A:$L,12)</f>
        <v/>
      </c>
    </row>
    <row r="338">
      <c r="A338" s="39" t="n">
        <v>27638</v>
      </c>
      <c r="B338" s="57">
        <f>VLOOKUP(Table91213[[#This Row],[Date]],'DB Details'!$A:$L,2)</f>
        <v/>
      </c>
      <c r="C338" s="41" t="n"/>
      <c r="D338" s="55" t="n"/>
      <c r="E338" s="90">
        <f>VLOOKUP(Table91213[[#This Row],[Date]],'DB Details'!$A:$L,5)</f>
        <v/>
      </c>
      <c r="F338" s="90">
        <f>VLOOKUP(Table91213[[#This Row],[Date]],'DB Details'!$A:$L,6)</f>
        <v/>
      </c>
      <c r="G338" s="123" t="n"/>
      <c r="H338" s="90">
        <f>VLOOKUP(Table91213[[#This Row],[Date]],'DB Details'!$A:$L,8)</f>
        <v/>
      </c>
      <c r="I338" s="90">
        <f>VLOOKUP(Table91213[[#This Row],[Date]],'DB Details'!$A:$L,9)</f>
        <v/>
      </c>
      <c r="J338" s="90">
        <f>VLOOKUP(Table91213[[#This Row],[Date]],'DB Details'!$A:$L,10)</f>
        <v/>
      </c>
      <c r="K338" s="123" t="n"/>
      <c r="L338" s="90">
        <f>VLOOKUP(Table91213[[#This Row],[Date]],'DB Details'!$A:$L,12)</f>
        <v/>
      </c>
    </row>
    <row r="339">
      <c r="A339" s="39" t="n">
        <v>27668</v>
      </c>
      <c r="B339" s="57">
        <f>VLOOKUP(Table91213[[#This Row],[Date]],'DB Details'!$A:$L,2)</f>
        <v/>
      </c>
      <c r="C339" s="41" t="n"/>
      <c r="D339" s="55" t="n"/>
      <c r="E339" s="90">
        <f>VLOOKUP(Table91213[[#This Row],[Date]],'DB Details'!$A:$L,5)</f>
        <v/>
      </c>
      <c r="F339" s="90">
        <f>VLOOKUP(Table91213[[#This Row],[Date]],'DB Details'!$A:$L,6)</f>
        <v/>
      </c>
      <c r="G339" s="123" t="n"/>
      <c r="H339" s="90">
        <f>VLOOKUP(Table91213[[#This Row],[Date]],'DB Details'!$A:$L,8)</f>
        <v/>
      </c>
      <c r="I339" s="90">
        <f>VLOOKUP(Table91213[[#This Row],[Date]],'DB Details'!$A:$L,9)</f>
        <v/>
      </c>
      <c r="J339" s="90">
        <f>VLOOKUP(Table91213[[#This Row],[Date]],'DB Details'!$A:$L,10)</f>
        <v/>
      </c>
      <c r="K339" s="123" t="n"/>
      <c r="L339" s="90">
        <f>VLOOKUP(Table91213[[#This Row],[Date]],'DB Details'!$A:$L,12)</f>
        <v/>
      </c>
    </row>
    <row r="340">
      <c r="A340" s="39" t="n">
        <v>27699</v>
      </c>
      <c r="B340" s="57">
        <f>VLOOKUP(Table91213[[#This Row],[Date]],'DB Details'!$A:$L,2)</f>
        <v/>
      </c>
      <c r="C340" s="41" t="n"/>
      <c r="D340" s="55" t="n"/>
      <c r="E340" s="90">
        <f>VLOOKUP(Table91213[[#This Row],[Date]],'DB Details'!$A:$L,5)</f>
        <v/>
      </c>
      <c r="F340" s="90">
        <f>VLOOKUP(Table91213[[#This Row],[Date]],'DB Details'!$A:$L,6)</f>
        <v/>
      </c>
      <c r="G340" s="123" t="n"/>
      <c r="H340" s="90">
        <f>VLOOKUP(Table91213[[#This Row],[Date]],'DB Details'!$A:$L,8)</f>
        <v/>
      </c>
      <c r="I340" s="90">
        <f>VLOOKUP(Table91213[[#This Row],[Date]],'DB Details'!$A:$L,9)</f>
        <v/>
      </c>
      <c r="J340" s="90">
        <f>VLOOKUP(Table91213[[#This Row],[Date]],'DB Details'!$A:$L,10)</f>
        <v/>
      </c>
      <c r="K340" s="123" t="n"/>
      <c r="L340" s="90">
        <f>VLOOKUP(Table91213[[#This Row],[Date]],'DB Details'!$A:$L,12)</f>
        <v/>
      </c>
    </row>
    <row r="341">
      <c r="A341" s="39" t="n">
        <v>27729</v>
      </c>
      <c r="B341" s="57">
        <f>VLOOKUP(Table91213[[#This Row],[Date]],'DB Details'!$A:$L,2)</f>
        <v/>
      </c>
      <c r="C341" s="41" t="n"/>
      <c r="D341" s="55" t="n"/>
      <c r="E341" s="90">
        <f>VLOOKUP(Table91213[[#This Row],[Date]],'DB Details'!$A:$L,5)</f>
        <v/>
      </c>
      <c r="F341" s="90">
        <f>VLOOKUP(Table91213[[#This Row],[Date]],'DB Details'!$A:$L,6)</f>
        <v/>
      </c>
      <c r="G341" s="123" t="n"/>
      <c r="H341" s="90">
        <f>VLOOKUP(Table91213[[#This Row],[Date]],'DB Details'!$A:$L,8)</f>
        <v/>
      </c>
      <c r="I341" s="90">
        <f>VLOOKUP(Table91213[[#This Row],[Date]],'DB Details'!$A:$L,9)</f>
        <v/>
      </c>
      <c r="J341" s="90">
        <f>VLOOKUP(Table91213[[#This Row],[Date]],'DB Details'!$A:$L,10)</f>
        <v/>
      </c>
      <c r="K341" s="123" t="n"/>
      <c r="L341" s="90">
        <f>VLOOKUP(Table91213[[#This Row],[Date]],'DB Details'!$A:$L,12)</f>
        <v/>
      </c>
    </row>
    <row r="342">
      <c r="A342" s="39" t="n">
        <v>27760</v>
      </c>
      <c r="B342" s="57">
        <f>VLOOKUP(Table91213[[#This Row],[Date]],'DB Details'!$A:$L,2)</f>
        <v/>
      </c>
      <c r="C342" s="41" t="n"/>
      <c r="D342" s="55" t="n"/>
      <c r="E342" s="90">
        <f>VLOOKUP(Table91213[[#This Row],[Date]],'DB Details'!$A:$L,5)</f>
        <v/>
      </c>
      <c r="F342" s="90">
        <f>VLOOKUP(Table91213[[#This Row],[Date]],'DB Details'!$A:$L,6)</f>
        <v/>
      </c>
      <c r="G342" s="123" t="n"/>
      <c r="H342" s="90">
        <f>VLOOKUP(Table91213[[#This Row],[Date]],'DB Details'!$A:$L,8)</f>
        <v/>
      </c>
      <c r="I342" s="90">
        <f>VLOOKUP(Table91213[[#This Row],[Date]],'DB Details'!$A:$L,9)</f>
        <v/>
      </c>
      <c r="J342" s="90">
        <f>VLOOKUP(Table91213[[#This Row],[Date]],'DB Details'!$A:$L,10)</f>
        <v/>
      </c>
      <c r="K342" s="123" t="n"/>
      <c r="L342" s="90">
        <f>VLOOKUP(Table91213[[#This Row],[Date]],'DB Details'!$A:$L,12)</f>
        <v/>
      </c>
    </row>
    <row r="343">
      <c r="A343" s="39" t="n">
        <v>27791</v>
      </c>
      <c r="B343" s="57">
        <f>VLOOKUP(Table91213[[#This Row],[Date]],'DB Details'!$A:$L,2)</f>
        <v/>
      </c>
      <c r="C343" s="41" t="n"/>
      <c r="D343" s="55" t="n"/>
      <c r="E343" s="90">
        <f>VLOOKUP(Table91213[[#This Row],[Date]],'DB Details'!$A:$L,5)</f>
        <v/>
      </c>
      <c r="F343" s="90">
        <f>VLOOKUP(Table91213[[#This Row],[Date]],'DB Details'!$A:$L,6)</f>
        <v/>
      </c>
      <c r="G343" s="123" t="n"/>
      <c r="H343" s="90">
        <f>VLOOKUP(Table91213[[#This Row],[Date]],'DB Details'!$A:$L,8)</f>
        <v/>
      </c>
      <c r="I343" s="90">
        <f>VLOOKUP(Table91213[[#This Row],[Date]],'DB Details'!$A:$L,9)</f>
        <v/>
      </c>
      <c r="J343" s="90">
        <f>VLOOKUP(Table91213[[#This Row],[Date]],'DB Details'!$A:$L,10)</f>
        <v/>
      </c>
      <c r="K343" s="123" t="n"/>
      <c r="L343" s="90">
        <f>VLOOKUP(Table91213[[#This Row],[Date]],'DB Details'!$A:$L,12)</f>
        <v/>
      </c>
    </row>
    <row r="344">
      <c r="A344" s="39" t="n">
        <v>27820</v>
      </c>
      <c r="B344" s="57">
        <f>VLOOKUP(Table91213[[#This Row],[Date]],'DB Details'!$A:$L,2)</f>
        <v/>
      </c>
      <c r="C344" s="41" t="n"/>
      <c r="D344" s="55" t="n"/>
      <c r="E344" s="90">
        <f>VLOOKUP(Table91213[[#This Row],[Date]],'DB Details'!$A:$L,5)</f>
        <v/>
      </c>
      <c r="F344" s="90">
        <f>VLOOKUP(Table91213[[#This Row],[Date]],'DB Details'!$A:$L,6)</f>
        <v/>
      </c>
      <c r="G344" s="123" t="n"/>
      <c r="H344" s="90">
        <f>VLOOKUP(Table91213[[#This Row],[Date]],'DB Details'!$A:$L,8)</f>
        <v/>
      </c>
      <c r="I344" s="90">
        <f>VLOOKUP(Table91213[[#This Row],[Date]],'DB Details'!$A:$L,9)</f>
        <v/>
      </c>
      <c r="J344" s="90">
        <f>VLOOKUP(Table91213[[#This Row],[Date]],'DB Details'!$A:$L,10)</f>
        <v/>
      </c>
      <c r="K344" s="123" t="n"/>
      <c r="L344" s="90">
        <f>VLOOKUP(Table91213[[#This Row],[Date]],'DB Details'!$A:$L,12)</f>
        <v/>
      </c>
    </row>
    <row r="345">
      <c r="A345" s="39" t="n">
        <v>27851</v>
      </c>
      <c r="B345" s="57">
        <f>VLOOKUP(Table91213[[#This Row],[Date]],'DB Details'!$A:$L,2)</f>
        <v/>
      </c>
      <c r="C345" s="41" t="n"/>
      <c r="D345" s="55" t="n"/>
      <c r="E345" s="90">
        <f>VLOOKUP(Table91213[[#This Row],[Date]],'DB Details'!$A:$L,5)</f>
        <v/>
      </c>
      <c r="F345" s="90">
        <f>VLOOKUP(Table91213[[#This Row],[Date]],'DB Details'!$A:$L,6)</f>
        <v/>
      </c>
      <c r="G345" s="123" t="n"/>
      <c r="H345" s="90">
        <f>VLOOKUP(Table91213[[#This Row],[Date]],'DB Details'!$A:$L,8)</f>
        <v/>
      </c>
      <c r="I345" s="90">
        <f>VLOOKUP(Table91213[[#This Row],[Date]],'DB Details'!$A:$L,9)</f>
        <v/>
      </c>
      <c r="J345" s="90">
        <f>VLOOKUP(Table91213[[#This Row],[Date]],'DB Details'!$A:$L,10)</f>
        <v/>
      </c>
      <c r="K345" s="123" t="n"/>
      <c r="L345" s="90">
        <f>VLOOKUP(Table91213[[#This Row],[Date]],'DB Details'!$A:$L,12)</f>
        <v/>
      </c>
    </row>
    <row r="346">
      <c r="A346" s="39" t="n">
        <v>27881</v>
      </c>
      <c r="B346" s="57">
        <f>VLOOKUP(Table91213[[#This Row],[Date]],'DB Details'!$A:$L,2)</f>
        <v/>
      </c>
      <c r="C346" s="41" t="n"/>
      <c r="D346" s="55" t="n"/>
      <c r="E346" s="90">
        <f>VLOOKUP(Table91213[[#This Row],[Date]],'DB Details'!$A:$L,5)</f>
        <v/>
      </c>
      <c r="F346" s="90">
        <f>VLOOKUP(Table91213[[#This Row],[Date]],'DB Details'!$A:$L,6)</f>
        <v/>
      </c>
      <c r="G346" s="123" t="n"/>
      <c r="H346" s="90">
        <f>VLOOKUP(Table91213[[#This Row],[Date]],'DB Details'!$A:$L,8)</f>
        <v/>
      </c>
      <c r="I346" s="90">
        <f>VLOOKUP(Table91213[[#This Row],[Date]],'DB Details'!$A:$L,9)</f>
        <v/>
      </c>
      <c r="J346" s="90">
        <f>VLOOKUP(Table91213[[#This Row],[Date]],'DB Details'!$A:$L,10)</f>
        <v/>
      </c>
      <c r="K346" s="123" t="n"/>
      <c r="L346" s="90">
        <f>VLOOKUP(Table91213[[#This Row],[Date]],'DB Details'!$A:$L,12)</f>
        <v/>
      </c>
    </row>
    <row r="347">
      <c r="A347" s="39" t="n">
        <v>27912</v>
      </c>
      <c r="B347" s="57">
        <f>VLOOKUP(Table91213[[#This Row],[Date]],'DB Details'!$A:$L,2)</f>
        <v/>
      </c>
      <c r="C347" s="41" t="n"/>
      <c r="D347" s="55" t="n"/>
      <c r="E347" s="90">
        <f>VLOOKUP(Table91213[[#This Row],[Date]],'DB Details'!$A:$L,5)</f>
        <v/>
      </c>
      <c r="F347" s="90">
        <f>VLOOKUP(Table91213[[#This Row],[Date]],'DB Details'!$A:$L,6)</f>
        <v/>
      </c>
      <c r="G347" s="123" t="n"/>
      <c r="H347" s="90">
        <f>VLOOKUP(Table91213[[#This Row],[Date]],'DB Details'!$A:$L,8)</f>
        <v/>
      </c>
      <c r="I347" s="90">
        <f>VLOOKUP(Table91213[[#This Row],[Date]],'DB Details'!$A:$L,9)</f>
        <v/>
      </c>
      <c r="J347" s="90">
        <f>VLOOKUP(Table91213[[#This Row],[Date]],'DB Details'!$A:$L,10)</f>
        <v/>
      </c>
      <c r="K347" s="123" t="n"/>
      <c r="L347" s="90">
        <f>VLOOKUP(Table91213[[#This Row],[Date]],'DB Details'!$A:$L,12)</f>
        <v/>
      </c>
    </row>
    <row r="348">
      <c r="A348" s="39" t="n">
        <v>27942</v>
      </c>
      <c r="B348" s="57">
        <f>VLOOKUP(Table91213[[#This Row],[Date]],'DB Details'!$A:$L,2)</f>
        <v/>
      </c>
      <c r="C348" s="41" t="n"/>
      <c r="D348" s="55" t="n"/>
      <c r="E348" s="90">
        <f>VLOOKUP(Table91213[[#This Row],[Date]],'DB Details'!$A:$L,5)</f>
        <v/>
      </c>
      <c r="F348" s="90">
        <f>VLOOKUP(Table91213[[#This Row],[Date]],'DB Details'!$A:$L,6)</f>
        <v/>
      </c>
      <c r="G348" s="123" t="n"/>
      <c r="H348" s="90">
        <f>VLOOKUP(Table91213[[#This Row],[Date]],'DB Details'!$A:$L,8)</f>
        <v/>
      </c>
      <c r="I348" s="90">
        <f>VLOOKUP(Table91213[[#This Row],[Date]],'DB Details'!$A:$L,9)</f>
        <v/>
      </c>
      <c r="J348" s="90">
        <f>VLOOKUP(Table91213[[#This Row],[Date]],'DB Details'!$A:$L,10)</f>
        <v/>
      </c>
      <c r="K348" s="123" t="n"/>
      <c r="L348" s="90">
        <f>VLOOKUP(Table91213[[#This Row],[Date]],'DB Details'!$A:$L,12)</f>
        <v/>
      </c>
    </row>
    <row r="349">
      <c r="A349" s="39" t="n">
        <v>27973</v>
      </c>
      <c r="B349" s="57">
        <f>VLOOKUP(Table91213[[#This Row],[Date]],'DB Details'!$A:$L,2)</f>
        <v/>
      </c>
      <c r="C349" s="41" t="n"/>
      <c r="D349" s="55" t="n"/>
      <c r="E349" s="90">
        <f>VLOOKUP(Table91213[[#This Row],[Date]],'DB Details'!$A:$L,5)</f>
        <v/>
      </c>
      <c r="F349" s="90">
        <f>VLOOKUP(Table91213[[#This Row],[Date]],'DB Details'!$A:$L,6)</f>
        <v/>
      </c>
      <c r="G349" s="123" t="n"/>
      <c r="H349" s="90">
        <f>VLOOKUP(Table91213[[#This Row],[Date]],'DB Details'!$A:$L,8)</f>
        <v/>
      </c>
      <c r="I349" s="90">
        <f>VLOOKUP(Table91213[[#This Row],[Date]],'DB Details'!$A:$L,9)</f>
        <v/>
      </c>
      <c r="J349" s="90">
        <f>VLOOKUP(Table91213[[#This Row],[Date]],'DB Details'!$A:$L,10)</f>
        <v/>
      </c>
      <c r="K349" s="123" t="n"/>
      <c r="L349" s="90">
        <f>VLOOKUP(Table91213[[#This Row],[Date]],'DB Details'!$A:$L,12)</f>
        <v/>
      </c>
    </row>
    <row r="350">
      <c r="A350" s="39" t="n">
        <v>28004</v>
      </c>
      <c r="B350" s="57">
        <f>VLOOKUP(Table91213[[#This Row],[Date]],'DB Details'!$A:$L,2)</f>
        <v/>
      </c>
      <c r="C350" s="41" t="n"/>
      <c r="D350" s="55" t="n"/>
      <c r="E350" s="90">
        <f>VLOOKUP(Table91213[[#This Row],[Date]],'DB Details'!$A:$L,5)</f>
        <v/>
      </c>
      <c r="F350" s="90">
        <f>VLOOKUP(Table91213[[#This Row],[Date]],'DB Details'!$A:$L,6)</f>
        <v/>
      </c>
      <c r="G350" s="123" t="n"/>
      <c r="H350" s="90">
        <f>VLOOKUP(Table91213[[#This Row],[Date]],'DB Details'!$A:$L,8)</f>
        <v/>
      </c>
      <c r="I350" s="90">
        <f>VLOOKUP(Table91213[[#This Row],[Date]],'DB Details'!$A:$L,9)</f>
        <v/>
      </c>
      <c r="J350" s="90">
        <f>VLOOKUP(Table91213[[#This Row],[Date]],'DB Details'!$A:$L,10)</f>
        <v/>
      </c>
      <c r="K350" s="123" t="n"/>
      <c r="L350" s="90">
        <f>VLOOKUP(Table91213[[#This Row],[Date]],'DB Details'!$A:$L,12)</f>
        <v/>
      </c>
    </row>
    <row r="351">
      <c r="A351" s="39" t="n">
        <v>28034</v>
      </c>
      <c r="B351" s="57">
        <f>VLOOKUP(Table91213[[#This Row],[Date]],'DB Details'!$A:$L,2)</f>
        <v/>
      </c>
      <c r="C351" s="41" t="n"/>
      <c r="D351" s="55" t="n"/>
      <c r="E351" s="90">
        <f>VLOOKUP(Table91213[[#This Row],[Date]],'DB Details'!$A:$L,5)</f>
        <v/>
      </c>
      <c r="F351" s="90">
        <f>VLOOKUP(Table91213[[#This Row],[Date]],'DB Details'!$A:$L,6)</f>
        <v/>
      </c>
      <c r="G351" s="123" t="n"/>
      <c r="H351" s="90">
        <f>VLOOKUP(Table91213[[#This Row],[Date]],'DB Details'!$A:$L,8)</f>
        <v/>
      </c>
      <c r="I351" s="90">
        <f>VLOOKUP(Table91213[[#This Row],[Date]],'DB Details'!$A:$L,9)</f>
        <v/>
      </c>
      <c r="J351" s="90">
        <f>VLOOKUP(Table91213[[#This Row],[Date]],'DB Details'!$A:$L,10)</f>
        <v/>
      </c>
      <c r="K351" s="123" t="n"/>
      <c r="L351" s="90">
        <f>VLOOKUP(Table91213[[#This Row],[Date]],'DB Details'!$A:$L,12)</f>
        <v/>
      </c>
    </row>
    <row r="352">
      <c r="A352" s="39" t="n">
        <v>28065</v>
      </c>
      <c r="B352" s="57">
        <f>VLOOKUP(Table91213[[#This Row],[Date]],'DB Details'!$A:$L,2)</f>
        <v/>
      </c>
      <c r="C352" s="41" t="n"/>
      <c r="D352" s="55" t="n"/>
      <c r="E352" s="90">
        <f>VLOOKUP(Table91213[[#This Row],[Date]],'DB Details'!$A:$L,5)</f>
        <v/>
      </c>
      <c r="F352" s="90">
        <f>VLOOKUP(Table91213[[#This Row],[Date]],'DB Details'!$A:$L,6)</f>
        <v/>
      </c>
      <c r="G352" s="123" t="n"/>
      <c r="H352" s="90">
        <f>VLOOKUP(Table91213[[#This Row],[Date]],'DB Details'!$A:$L,8)</f>
        <v/>
      </c>
      <c r="I352" s="90">
        <f>VLOOKUP(Table91213[[#This Row],[Date]],'DB Details'!$A:$L,9)</f>
        <v/>
      </c>
      <c r="J352" s="90">
        <f>VLOOKUP(Table91213[[#This Row],[Date]],'DB Details'!$A:$L,10)</f>
        <v/>
      </c>
      <c r="K352" s="123" t="n"/>
      <c r="L352" s="90">
        <f>VLOOKUP(Table91213[[#This Row],[Date]],'DB Details'!$A:$L,12)</f>
        <v/>
      </c>
    </row>
    <row r="353">
      <c r="A353" s="39" t="n">
        <v>28095</v>
      </c>
      <c r="B353" s="57">
        <f>VLOOKUP(Table91213[[#This Row],[Date]],'DB Details'!$A:$L,2)</f>
        <v/>
      </c>
      <c r="C353" s="41" t="n"/>
      <c r="D353" s="55" t="n"/>
      <c r="E353" s="90">
        <f>VLOOKUP(Table91213[[#This Row],[Date]],'DB Details'!$A:$L,5)</f>
        <v/>
      </c>
      <c r="F353" s="90">
        <f>VLOOKUP(Table91213[[#This Row],[Date]],'DB Details'!$A:$L,6)</f>
        <v/>
      </c>
      <c r="G353" s="123" t="n"/>
      <c r="H353" s="90">
        <f>VLOOKUP(Table91213[[#This Row],[Date]],'DB Details'!$A:$L,8)</f>
        <v/>
      </c>
      <c r="I353" s="90">
        <f>VLOOKUP(Table91213[[#This Row],[Date]],'DB Details'!$A:$L,9)</f>
        <v/>
      </c>
      <c r="J353" s="90">
        <f>VLOOKUP(Table91213[[#This Row],[Date]],'DB Details'!$A:$L,10)</f>
        <v/>
      </c>
      <c r="K353" s="123" t="n"/>
      <c r="L353" s="90">
        <f>VLOOKUP(Table91213[[#This Row],[Date]],'DB Details'!$A:$L,12)</f>
        <v/>
      </c>
    </row>
    <row r="354">
      <c r="A354" s="39" t="n">
        <v>28126</v>
      </c>
      <c r="B354" s="57">
        <f>VLOOKUP(Table91213[[#This Row],[Date]],'DB Details'!$A:$L,2)</f>
        <v/>
      </c>
      <c r="C354" s="41" t="n"/>
      <c r="D354" s="55" t="n"/>
      <c r="E354" s="90">
        <f>VLOOKUP(Table91213[[#This Row],[Date]],'DB Details'!$A:$L,5)</f>
        <v/>
      </c>
      <c r="F354" s="90">
        <f>VLOOKUP(Table91213[[#This Row],[Date]],'DB Details'!$A:$L,6)</f>
        <v/>
      </c>
      <c r="G354" s="123" t="n"/>
      <c r="H354" s="90">
        <f>VLOOKUP(Table91213[[#This Row],[Date]],'DB Details'!$A:$L,8)</f>
        <v/>
      </c>
      <c r="I354" s="90">
        <f>VLOOKUP(Table91213[[#This Row],[Date]],'DB Details'!$A:$L,9)</f>
        <v/>
      </c>
      <c r="J354" s="90">
        <f>VLOOKUP(Table91213[[#This Row],[Date]],'DB Details'!$A:$L,10)</f>
        <v/>
      </c>
      <c r="K354" s="123" t="n"/>
      <c r="L354" s="90">
        <f>VLOOKUP(Table91213[[#This Row],[Date]],'DB Details'!$A:$L,12)</f>
        <v/>
      </c>
    </row>
    <row r="355">
      <c r="A355" s="39" t="n">
        <v>28157</v>
      </c>
      <c r="B355" s="57">
        <f>VLOOKUP(Table91213[[#This Row],[Date]],'DB Details'!$A:$L,2)</f>
        <v/>
      </c>
      <c r="C355" s="41" t="n"/>
      <c r="D355" s="55" t="n"/>
      <c r="E355" s="90">
        <f>VLOOKUP(Table91213[[#This Row],[Date]],'DB Details'!$A:$L,5)</f>
        <v/>
      </c>
      <c r="F355" s="90">
        <f>VLOOKUP(Table91213[[#This Row],[Date]],'DB Details'!$A:$L,6)</f>
        <v/>
      </c>
      <c r="G355" s="123" t="n"/>
      <c r="H355" s="90">
        <f>VLOOKUP(Table91213[[#This Row],[Date]],'DB Details'!$A:$L,8)</f>
        <v/>
      </c>
      <c r="I355" s="90">
        <f>VLOOKUP(Table91213[[#This Row],[Date]],'DB Details'!$A:$L,9)</f>
        <v/>
      </c>
      <c r="J355" s="90">
        <f>VLOOKUP(Table91213[[#This Row],[Date]],'DB Details'!$A:$L,10)</f>
        <v/>
      </c>
      <c r="K355" s="123" t="n"/>
      <c r="L355" s="90">
        <f>VLOOKUP(Table91213[[#This Row],[Date]],'DB Details'!$A:$L,12)</f>
        <v/>
      </c>
    </row>
    <row r="356">
      <c r="A356" s="39" t="n">
        <v>28185</v>
      </c>
      <c r="B356" s="57">
        <f>VLOOKUP(Table91213[[#This Row],[Date]],'DB Details'!$A:$L,2)</f>
        <v/>
      </c>
      <c r="C356" s="41" t="n"/>
      <c r="D356" s="55" t="n"/>
      <c r="E356" s="90">
        <f>VLOOKUP(Table91213[[#This Row],[Date]],'DB Details'!$A:$L,5)</f>
        <v/>
      </c>
      <c r="F356" s="90">
        <f>VLOOKUP(Table91213[[#This Row],[Date]],'DB Details'!$A:$L,6)</f>
        <v/>
      </c>
      <c r="G356" s="123" t="n"/>
      <c r="H356" s="90">
        <f>VLOOKUP(Table91213[[#This Row],[Date]],'DB Details'!$A:$L,8)</f>
        <v/>
      </c>
      <c r="I356" s="90">
        <f>VLOOKUP(Table91213[[#This Row],[Date]],'DB Details'!$A:$L,9)</f>
        <v/>
      </c>
      <c r="J356" s="90">
        <f>VLOOKUP(Table91213[[#This Row],[Date]],'DB Details'!$A:$L,10)</f>
        <v/>
      </c>
      <c r="K356" s="123" t="n"/>
      <c r="L356" s="90">
        <f>VLOOKUP(Table91213[[#This Row],[Date]],'DB Details'!$A:$L,12)</f>
        <v/>
      </c>
    </row>
    <row r="357">
      <c r="A357" s="39" t="n">
        <v>28216</v>
      </c>
      <c r="B357" s="57">
        <f>VLOOKUP(Table91213[[#This Row],[Date]],'DB Details'!$A:$L,2)</f>
        <v/>
      </c>
      <c r="C357" s="41" t="n"/>
      <c r="D357" s="55" t="n"/>
      <c r="E357" s="90">
        <f>VLOOKUP(Table91213[[#This Row],[Date]],'DB Details'!$A:$L,5)</f>
        <v/>
      </c>
      <c r="F357" s="90">
        <f>VLOOKUP(Table91213[[#This Row],[Date]],'DB Details'!$A:$L,6)</f>
        <v/>
      </c>
      <c r="G357" s="123" t="n"/>
      <c r="H357" s="90">
        <f>VLOOKUP(Table91213[[#This Row],[Date]],'DB Details'!$A:$L,8)</f>
        <v/>
      </c>
      <c r="I357" s="90">
        <f>VLOOKUP(Table91213[[#This Row],[Date]],'DB Details'!$A:$L,9)</f>
        <v/>
      </c>
      <c r="J357" s="90">
        <f>VLOOKUP(Table91213[[#This Row],[Date]],'DB Details'!$A:$L,10)</f>
        <v/>
      </c>
      <c r="K357" s="123" t="n"/>
      <c r="L357" s="90">
        <f>VLOOKUP(Table91213[[#This Row],[Date]],'DB Details'!$A:$L,12)</f>
        <v/>
      </c>
    </row>
    <row r="358">
      <c r="A358" s="39" t="n">
        <v>28246</v>
      </c>
      <c r="B358" s="57">
        <f>VLOOKUP(Table91213[[#This Row],[Date]],'DB Details'!$A:$L,2)</f>
        <v/>
      </c>
      <c r="C358" s="41" t="n"/>
      <c r="D358" s="55" t="n"/>
      <c r="E358" s="90">
        <f>VLOOKUP(Table91213[[#This Row],[Date]],'DB Details'!$A:$L,5)</f>
        <v/>
      </c>
      <c r="F358" s="90">
        <f>VLOOKUP(Table91213[[#This Row],[Date]],'DB Details'!$A:$L,6)</f>
        <v/>
      </c>
      <c r="G358" s="123" t="n"/>
      <c r="H358" s="90">
        <f>VLOOKUP(Table91213[[#This Row],[Date]],'DB Details'!$A:$L,8)</f>
        <v/>
      </c>
      <c r="I358" s="90">
        <f>VLOOKUP(Table91213[[#This Row],[Date]],'DB Details'!$A:$L,9)</f>
        <v/>
      </c>
      <c r="J358" s="90">
        <f>VLOOKUP(Table91213[[#This Row],[Date]],'DB Details'!$A:$L,10)</f>
        <v/>
      </c>
      <c r="K358" s="123" t="n"/>
      <c r="L358" s="90">
        <f>VLOOKUP(Table91213[[#This Row],[Date]],'DB Details'!$A:$L,12)</f>
        <v/>
      </c>
    </row>
    <row r="359">
      <c r="A359" s="39" t="n">
        <v>28277</v>
      </c>
      <c r="B359" s="57">
        <f>VLOOKUP(Table91213[[#This Row],[Date]],'DB Details'!$A:$L,2)</f>
        <v/>
      </c>
      <c r="C359" s="41" t="n"/>
      <c r="D359" s="55" t="n"/>
      <c r="E359" s="90">
        <f>VLOOKUP(Table91213[[#This Row],[Date]],'DB Details'!$A:$L,5)</f>
        <v/>
      </c>
      <c r="F359" s="90">
        <f>VLOOKUP(Table91213[[#This Row],[Date]],'DB Details'!$A:$L,6)</f>
        <v/>
      </c>
      <c r="G359" s="123" t="n"/>
      <c r="H359" s="90">
        <f>VLOOKUP(Table91213[[#This Row],[Date]],'DB Details'!$A:$L,8)</f>
        <v/>
      </c>
      <c r="I359" s="90">
        <f>VLOOKUP(Table91213[[#This Row],[Date]],'DB Details'!$A:$L,9)</f>
        <v/>
      </c>
      <c r="J359" s="90">
        <f>VLOOKUP(Table91213[[#This Row],[Date]],'DB Details'!$A:$L,10)</f>
        <v/>
      </c>
      <c r="K359" s="123" t="n"/>
      <c r="L359" s="90">
        <f>VLOOKUP(Table91213[[#This Row],[Date]],'DB Details'!$A:$L,12)</f>
        <v/>
      </c>
    </row>
    <row r="360">
      <c r="A360" s="39" t="n">
        <v>28307</v>
      </c>
      <c r="B360" s="57">
        <f>VLOOKUP(Table91213[[#This Row],[Date]],'DB Details'!$A:$L,2)</f>
        <v/>
      </c>
      <c r="C360" s="41" t="n"/>
      <c r="D360" s="55" t="n"/>
      <c r="E360" s="90">
        <f>VLOOKUP(Table91213[[#This Row],[Date]],'DB Details'!$A:$L,5)</f>
        <v/>
      </c>
      <c r="F360" s="90">
        <f>VLOOKUP(Table91213[[#This Row],[Date]],'DB Details'!$A:$L,6)</f>
        <v/>
      </c>
      <c r="G360" s="123" t="n"/>
      <c r="H360" s="90">
        <f>VLOOKUP(Table91213[[#This Row],[Date]],'DB Details'!$A:$L,8)</f>
        <v/>
      </c>
      <c r="I360" s="90">
        <f>VLOOKUP(Table91213[[#This Row],[Date]],'DB Details'!$A:$L,9)</f>
        <v/>
      </c>
      <c r="J360" s="90">
        <f>VLOOKUP(Table91213[[#This Row],[Date]],'DB Details'!$A:$L,10)</f>
        <v/>
      </c>
      <c r="K360" s="123" t="n"/>
      <c r="L360" s="90">
        <f>VLOOKUP(Table91213[[#This Row],[Date]],'DB Details'!$A:$L,12)</f>
        <v/>
      </c>
    </row>
    <row r="361">
      <c r="A361" s="39" t="n">
        <v>28338</v>
      </c>
      <c r="B361" s="57">
        <f>VLOOKUP(Table91213[[#This Row],[Date]],'DB Details'!$A:$L,2)</f>
        <v/>
      </c>
      <c r="C361" s="41" t="n"/>
      <c r="D361" s="55" t="n"/>
      <c r="E361" s="90">
        <f>VLOOKUP(Table91213[[#This Row],[Date]],'DB Details'!$A:$L,5)</f>
        <v/>
      </c>
      <c r="F361" s="90">
        <f>VLOOKUP(Table91213[[#This Row],[Date]],'DB Details'!$A:$L,6)</f>
        <v/>
      </c>
      <c r="G361" s="123" t="n"/>
      <c r="H361" s="90">
        <f>VLOOKUP(Table91213[[#This Row],[Date]],'DB Details'!$A:$L,8)</f>
        <v/>
      </c>
      <c r="I361" s="90">
        <f>VLOOKUP(Table91213[[#This Row],[Date]],'DB Details'!$A:$L,9)</f>
        <v/>
      </c>
      <c r="J361" s="90">
        <f>VLOOKUP(Table91213[[#This Row],[Date]],'DB Details'!$A:$L,10)</f>
        <v/>
      </c>
      <c r="K361" s="123" t="n"/>
      <c r="L361" s="90">
        <f>VLOOKUP(Table91213[[#This Row],[Date]],'DB Details'!$A:$L,12)</f>
        <v/>
      </c>
    </row>
    <row r="362">
      <c r="A362" s="39" t="n">
        <v>28369</v>
      </c>
      <c r="B362" s="57">
        <f>VLOOKUP(Table91213[[#This Row],[Date]],'DB Details'!$A:$L,2)</f>
        <v/>
      </c>
      <c r="C362" s="41" t="n"/>
      <c r="D362" s="55" t="n"/>
      <c r="E362" s="90">
        <f>VLOOKUP(Table91213[[#This Row],[Date]],'DB Details'!$A:$L,5)</f>
        <v/>
      </c>
      <c r="F362" s="90">
        <f>VLOOKUP(Table91213[[#This Row],[Date]],'DB Details'!$A:$L,6)</f>
        <v/>
      </c>
      <c r="G362" s="123" t="n"/>
      <c r="H362" s="90">
        <f>VLOOKUP(Table91213[[#This Row],[Date]],'DB Details'!$A:$L,8)</f>
        <v/>
      </c>
      <c r="I362" s="90">
        <f>VLOOKUP(Table91213[[#This Row],[Date]],'DB Details'!$A:$L,9)</f>
        <v/>
      </c>
      <c r="J362" s="90">
        <f>VLOOKUP(Table91213[[#This Row],[Date]],'DB Details'!$A:$L,10)</f>
        <v/>
      </c>
      <c r="K362" s="123" t="n"/>
      <c r="L362" s="90">
        <f>VLOOKUP(Table91213[[#This Row],[Date]],'DB Details'!$A:$L,12)</f>
        <v/>
      </c>
    </row>
    <row r="363">
      <c r="A363" s="39" t="n">
        <v>28399</v>
      </c>
      <c r="B363" s="57">
        <f>VLOOKUP(Table91213[[#This Row],[Date]],'DB Details'!$A:$L,2)</f>
        <v/>
      </c>
      <c r="C363" s="41" t="n"/>
      <c r="D363" s="55" t="n"/>
      <c r="E363" s="90">
        <f>VLOOKUP(Table91213[[#This Row],[Date]],'DB Details'!$A:$L,5)</f>
        <v/>
      </c>
      <c r="F363" s="90">
        <f>VLOOKUP(Table91213[[#This Row],[Date]],'DB Details'!$A:$L,6)</f>
        <v/>
      </c>
      <c r="G363" s="123" t="n"/>
      <c r="H363" s="90">
        <f>VLOOKUP(Table91213[[#This Row],[Date]],'DB Details'!$A:$L,8)</f>
        <v/>
      </c>
      <c r="I363" s="90">
        <f>VLOOKUP(Table91213[[#This Row],[Date]],'DB Details'!$A:$L,9)</f>
        <v/>
      </c>
      <c r="J363" s="90">
        <f>VLOOKUP(Table91213[[#This Row],[Date]],'DB Details'!$A:$L,10)</f>
        <v/>
      </c>
      <c r="K363" s="123" t="n"/>
      <c r="L363" s="90">
        <f>VLOOKUP(Table91213[[#This Row],[Date]],'DB Details'!$A:$L,12)</f>
        <v/>
      </c>
    </row>
    <row r="364">
      <c r="A364" s="39" t="n">
        <v>28430</v>
      </c>
      <c r="B364" s="57">
        <f>VLOOKUP(Table91213[[#This Row],[Date]],'DB Details'!$A:$L,2)</f>
        <v/>
      </c>
      <c r="C364" s="41" t="n"/>
      <c r="D364" s="55" t="n"/>
      <c r="E364" s="90">
        <f>VLOOKUP(Table91213[[#This Row],[Date]],'DB Details'!$A:$L,5)</f>
        <v/>
      </c>
      <c r="F364" s="90">
        <f>VLOOKUP(Table91213[[#This Row],[Date]],'DB Details'!$A:$L,6)</f>
        <v/>
      </c>
      <c r="G364" s="123" t="n"/>
      <c r="H364" s="90">
        <f>VLOOKUP(Table91213[[#This Row],[Date]],'DB Details'!$A:$L,8)</f>
        <v/>
      </c>
      <c r="I364" s="90">
        <f>VLOOKUP(Table91213[[#This Row],[Date]],'DB Details'!$A:$L,9)</f>
        <v/>
      </c>
      <c r="J364" s="90">
        <f>VLOOKUP(Table91213[[#This Row],[Date]],'DB Details'!$A:$L,10)</f>
        <v/>
      </c>
      <c r="K364" s="123" t="n"/>
      <c r="L364" s="90">
        <f>VLOOKUP(Table91213[[#This Row],[Date]],'DB Details'!$A:$L,12)</f>
        <v/>
      </c>
    </row>
    <row r="365">
      <c r="A365" s="39" t="n">
        <v>28460</v>
      </c>
      <c r="B365" s="57">
        <f>VLOOKUP(Table91213[[#This Row],[Date]],'DB Details'!$A:$L,2)</f>
        <v/>
      </c>
      <c r="C365" s="41" t="n"/>
      <c r="D365" s="55" t="n"/>
      <c r="E365" s="90">
        <f>VLOOKUP(Table91213[[#This Row],[Date]],'DB Details'!$A:$L,5)</f>
        <v/>
      </c>
      <c r="F365" s="90">
        <f>VLOOKUP(Table91213[[#This Row],[Date]],'DB Details'!$A:$L,6)</f>
        <v/>
      </c>
      <c r="G365" s="123" t="n"/>
      <c r="H365" s="90">
        <f>VLOOKUP(Table91213[[#This Row],[Date]],'DB Details'!$A:$L,8)</f>
        <v/>
      </c>
      <c r="I365" s="90">
        <f>VLOOKUP(Table91213[[#This Row],[Date]],'DB Details'!$A:$L,9)</f>
        <v/>
      </c>
      <c r="J365" s="90">
        <f>VLOOKUP(Table91213[[#This Row],[Date]],'DB Details'!$A:$L,10)</f>
        <v/>
      </c>
      <c r="K365" s="123" t="n"/>
      <c r="L365" s="90">
        <f>VLOOKUP(Table91213[[#This Row],[Date]],'DB Details'!$A:$L,12)</f>
        <v/>
      </c>
    </row>
    <row r="366">
      <c r="A366" s="39" t="n">
        <v>28491</v>
      </c>
      <c r="B366" s="57">
        <f>VLOOKUP(Table91213[[#This Row],[Date]],'DB Details'!$A:$L,2)</f>
        <v/>
      </c>
      <c r="C366" s="41" t="n"/>
      <c r="D366" s="55" t="n"/>
      <c r="E366" s="90">
        <f>VLOOKUP(Table91213[[#This Row],[Date]],'DB Details'!$A:$L,5)</f>
        <v/>
      </c>
      <c r="F366" s="90">
        <f>VLOOKUP(Table91213[[#This Row],[Date]],'DB Details'!$A:$L,6)</f>
        <v/>
      </c>
      <c r="G366" s="123" t="n"/>
      <c r="H366" s="90">
        <f>VLOOKUP(Table91213[[#This Row],[Date]],'DB Details'!$A:$L,8)</f>
        <v/>
      </c>
      <c r="I366" s="90">
        <f>VLOOKUP(Table91213[[#This Row],[Date]],'DB Details'!$A:$L,9)</f>
        <v/>
      </c>
      <c r="J366" s="90">
        <f>VLOOKUP(Table91213[[#This Row],[Date]],'DB Details'!$A:$L,10)</f>
        <v/>
      </c>
      <c r="K366" s="123" t="n"/>
      <c r="L366" s="90">
        <f>VLOOKUP(Table91213[[#This Row],[Date]],'DB Details'!$A:$L,12)</f>
        <v/>
      </c>
    </row>
    <row r="367">
      <c r="A367" s="39" t="n">
        <v>28522</v>
      </c>
      <c r="B367" s="57">
        <f>VLOOKUP(Table91213[[#This Row],[Date]],'DB Details'!$A:$L,2)</f>
        <v/>
      </c>
      <c r="C367" s="41" t="n"/>
      <c r="D367" s="55" t="n"/>
      <c r="E367" s="90">
        <f>VLOOKUP(Table91213[[#This Row],[Date]],'DB Details'!$A:$L,5)</f>
        <v/>
      </c>
      <c r="F367" s="90">
        <f>VLOOKUP(Table91213[[#This Row],[Date]],'DB Details'!$A:$L,6)</f>
        <v/>
      </c>
      <c r="G367" s="123" t="n"/>
      <c r="H367" s="90">
        <f>VLOOKUP(Table91213[[#This Row],[Date]],'DB Details'!$A:$L,8)</f>
        <v/>
      </c>
      <c r="I367" s="90">
        <f>VLOOKUP(Table91213[[#This Row],[Date]],'DB Details'!$A:$L,9)</f>
        <v/>
      </c>
      <c r="J367" s="90">
        <f>VLOOKUP(Table91213[[#This Row],[Date]],'DB Details'!$A:$L,10)</f>
        <v/>
      </c>
      <c r="K367" s="123" t="n"/>
      <c r="L367" s="90">
        <f>VLOOKUP(Table91213[[#This Row],[Date]],'DB Details'!$A:$L,12)</f>
        <v/>
      </c>
    </row>
    <row r="368">
      <c r="A368" s="39" t="n">
        <v>28550</v>
      </c>
      <c r="B368" s="57">
        <f>VLOOKUP(Table91213[[#This Row],[Date]],'DB Details'!$A:$L,2)</f>
        <v/>
      </c>
      <c r="C368" s="41" t="n"/>
      <c r="D368" s="55" t="n"/>
      <c r="E368" s="90">
        <f>VLOOKUP(Table91213[[#This Row],[Date]],'DB Details'!$A:$L,5)</f>
        <v/>
      </c>
      <c r="F368" s="90">
        <f>VLOOKUP(Table91213[[#This Row],[Date]],'DB Details'!$A:$L,6)</f>
        <v/>
      </c>
      <c r="G368" s="123" t="n"/>
      <c r="H368" s="90">
        <f>VLOOKUP(Table91213[[#This Row],[Date]],'DB Details'!$A:$L,8)</f>
        <v/>
      </c>
      <c r="I368" s="90">
        <f>VLOOKUP(Table91213[[#This Row],[Date]],'DB Details'!$A:$L,9)</f>
        <v/>
      </c>
      <c r="J368" s="90">
        <f>VLOOKUP(Table91213[[#This Row],[Date]],'DB Details'!$A:$L,10)</f>
        <v/>
      </c>
      <c r="K368" s="123" t="n"/>
      <c r="L368" s="90">
        <f>VLOOKUP(Table91213[[#This Row],[Date]],'DB Details'!$A:$L,12)</f>
        <v/>
      </c>
    </row>
    <row r="369">
      <c r="A369" s="39" t="n">
        <v>28581</v>
      </c>
      <c r="B369" s="57">
        <f>VLOOKUP(Table91213[[#This Row],[Date]],'DB Details'!$A:$L,2)</f>
        <v/>
      </c>
      <c r="C369" s="41" t="n"/>
      <c r="D369" s="55" t="n"/>
      <c r="E369" s="90">
        <f>VLOOKUP(Table91213[[#This Row],[Date]],'DB Details'!$A:$L,5)</f>
        <v/>
      </c>
      <c r="F369" s="90">
        <f>VLOOKUP(Table91213[[#This Row],[Date]],'DB Details'!$A:$L,6)</f>
        <v/>
      </c>
      <c r="G369" s="123" t="n"/>
      <c r="H369" s="90">
        <f>VLOOKUP(Table91213[[#This Row],[Date]],'DB Details'!$A:$L,8)</f>
        <v/>
      </c>
      <c r="I369" s="90">
        <f>VLOOKUP(Table91213[[#This Row],[Date]],'DB Details'!$A:$L,9)</f>
        <v/>
      </c>
      <c r="J369" s="90">
        <f>VLOOKUP(Table91213[[#This Row],[Date]],'DB Details'!$A:$L,10)</f>
        <v/>
      </c>
      <c r="K369" s="123" t="n"/>
      <c r="L369" s="90">
        <f>VLOOKUP(Table91213[[#This Row],[Date]],'DB Details'!$A:$L,12)</f>
        <v/>
      </c>
    </row>
    <row r="370">
      <c r="A370" s="39" t="n">
        <v>28611</v>
      </c>
      <c r="B370" s="57">
        <f>VLOOKUP(Table91213[[#This Row],[Date]],'DB Details'!$A:$L,2)</f>
        <v/>
      </c>
      <c r="C370" s="41" t="n"/>
      <c r="D370" s="55" t="n"/>
      <c r="E370" s="90">
        <f>VLOOKUP(Table91213[[#This Row],[Date]],'DB Details'!$A:$L,5)</f>
        <v/>
      </c>
      <c r="F370" s="90">
        <f>VLOOKUP(Table91213[[#This Row],[Date]],'DB Details'!$A:$L,6)</f>
        <v/>
      </c>
      <c r="G370" s="123" t="n"/>
      <c r="H370" s="90">
        <f>VLOOKUP(Table91213[[#This Row],[Date]],'DB Details'!$A:$L,8)</f>
        <v/>
      </c>
      <c r="I370" s="90">
        <f>VLOOKUP(Table91213[[#This Row],[Date]],'DB Details'!$A:$L,9)</f>
        <v/>
      </c>
      <c r="J370" s="90">
        <f>VLOOKUP(Table91213[[#This Row],[Date]],'DB Details'!$A:$L,10)</f>
        <v/>
      </c>
      <c r="K370" s="123" t="n"/>
      <c r="L370" s="90">
        <f>VLOOKUP(Table91213[[#This Row],[Date]],'DB Details'!$A:$L,12)</f>
        <v/>
      </c>
    </row>
    <row r="371">
      <c r="A371" s="39" t="n">
        <v>28642</v>
      </c>
      <c r="B371" s="57">
        <f>VLOOKUP(Table91213[[#This Row],[Date]],'DB Details'!$A:$L,2)</f>
        <v/>
      </c>
      <c r="C371" s="41" t="n"/>
      <c r="D371" s="55" t="n"/>
      <c r="E371" s="90">
        <f>VLOOKUP(Table91213[[#This Row],[Date]],'DB Details'!$A:$L,5)</f>
        <v/>
      </c>
      <c r="F371" s="90">
        <f>VLOOKUP(Table91213[[#This Row],[Date]],'DB Details'!$A:$L,6)</f>
        <v/>
      </c>
      <c r="G371" s="123" t="n"/>
      <c r="H371" s="90">
        <f>VLOOKUP(Table91213[[#This Row],[Date]],'DB Details'!$A:$L,8)</f>
        <v/>
      </c>
      <c r="I371" s="90">
        <f>VLOOKUP(Table91213[[#This Row],[Date]],'DB Details'!$A:$L,9)</f>
        <v/>
      </c>
      <c r="J371" s="90">
        <f>VLOOKUP(Table91213[[#This Row],[Date]],'DB Details'!$A:$L,10)</f>
        <v/>
      </c>
      <c r="K371" s="123" t="n"/>
      <c r="L371" s="90">
        <f>VLOOKUP(Table91213[[#This Row],[Date]],'DB Details'!$A:$L,12)</f>
        <v/>
      </c>
    </row>
    <row r="372">
      <c r="A372" s="39" t="n">
        <v>28672</v>
      </c>
      <c r="B372" s="57">
        <f>VLOOKUP(Table91213[[#This Row],[Date]],'DB Details'!$A:$L,2)</f>
        <v/>
      </c>
      <c r="C372" s="41" t="n"/>
      <c r="D372" s="55" t="n"/>
      <c r="E372" s="90">
        <f>VLOOKUP(Table91213[[#This Row],[Date]],'DB Details'!$A:$L,5)</f>
        <v/>
      </c>
      <c r="F372" s="90">
        <f>VLOOKUP(Table91213[[#This Row],[Date]],'DB Details'!$A:$L,6)</f>
        <v/>
      </c>
      <c r="G372" s="123" t="n"/>
      <c r="H372" s="90">
        <f>VLOOKUP(Table91213[[#This Row],[Date]],'DB Details'!$A:$L,8)</f>
        <v/>
      </c>
      <c r="I372" s="90">
        <f>VLOOKUP(Table91213[[#This Row],[Date]],'DB Details'!$A:$L,9)</f>
        <v/>
      </c>
      <c r="J372" s="90">
        <f>VLOOKUP(Table91213[[#This Row],[Date]],'DB Details'!$A:$L,10)</f>
        <v/>
      </c>
      <c r="K372" s="123" t="n"/>
      <c r="L372" s="90">
        <f>VLOOKUP(Table91213[[#This Row],[Date]],'DB Details'!$A:$L,12)</f>
        <v/>
      </c>
    </row>
    <row r="373">
      <c r="A373" s="39" t="n">
        <v>28703</v>
      </c>
      <c r="B373" s="57">
        <f>VLOOKUP(Table91213[[#This Row],[Date]],'DB Details'!$A:$L,2)</f>
        <v/>
      </c>
      <c r="C373" s="41" t="n"/>
      <c r="D373" s="55" t="n"/>
      <c r="E373" s="90">
        <f>VLOOKUP(Table91213[[#This Row],[Date]],'DB Details'!$A:$L,5)</f>
        <v/>
      </c>
      <c r="F373" s="90">
        <f>VLOOKUP(Table91213[[#This Row],[Date]],'DB Details'!$A:$L,6)</f>
        <v/>
      </c>
      <c r="G373" s="123" t="n"/>
      <c r="H373" s="90">
        <f>VLOOKUP(Table91213[[#This Row],[Date]],'DB Details'!$A:$L,8)</f>
        <v/>
      </c>
      <c r="I373" s="90">
        <f>VLOOKUP(Table91213[[#This Row],[Date]],'DB Details'!$A:$L,9)</f>
        <v/>
      </c>
      <c r="J373" s="90">
        <f>VLOOKUP(Table91213[[#This Row],[Date]],'DB Details'!$A:$L,10)</f>
        <v/>
      </c>
      <c r="K373" s="123" t="n"/>
      <c r="L373" s="90">
        <f>VLOOKUP(Table91213[[#This Row],[Date]],'DB Details'!$A:$L,12)</f>
        <v/>
      </c>
    </row>
    <row r="374">
      <c r="A374" s="39" t="n">
        <v>28734</v>
      </c>
      <c r="B374" s="57">
        <f>VLOOKUP(Table91213[[#This Row],[Date]],'DB Details'!$A:$L,2)</f>
        <v/>
      </c>
      <c r="C374" s="41" t="n"/>
      <c r="D374" s="55" t="n"/>
      <c r="E374" s="90">
        <f>VLOOKUP(Table91213[[#This Row],[Date]],'DB Details'!$A:$L,5)</f>
        <v/>
      </c>
      <c r="F374" s="90">
        <f>VLOOKUP(Table91213[[#This Row],[Date]],'DB Details'!$A:$L,6)</f>
        <v/>
      </c>
      <c r="G374" s="123" t="n"/>
      <c r="H374" s="90">
        <f>VLOOKUP(Table91213[[#This Row],[Date]],'DB Details'!$A:$L,8)</f>
        <v/>
      </c>
      <c r="I374" s="90">
        <f>VLOOKUP(Table91213[[#This Row],[Date]],'DB Details'!$A:$L,9)</f>
        <v/>
      </c>
      <c r="J374" s="90">
        <f>VLOOKUP(Table91213[[#This Row],[Date]],'DB Details'!$A:$L,10)</f>
        <v/>
      </c>
      <c r="K374" s="123" t="n"/>
      <c r="L374" s="90">
        <f>VLOOKUP(Table91213[[#This Row],[Date]],'DB Details'!$A:$L,12)</f>
        <v/>
      </c>
    </row>
    <row r="375">
      <c r="A375" s="39" t="n">
        <v>28764</v>
      </c>
      <c r="B375" s="57">
        <f>VLOOKUP(Table91213[[#This Row],[Date]],'DB Details'!$A:$L,2)</f>
        <v/>
      </c>
      <c r="C375" s="41" t="n"/>
      <c r="D375" s="55" t="n"/>
      <c r="E375" s="90">
        <f>VLOOKUP(Table91213[[#This Row],[Date]],'DB Details'!$A:$L,5)</f>
        <v/>
      </c>
      <c r="F375" s="90">
        <f>VLOOKUP(Table91213[[#This Row],[Date]],'DB Details'!$A:$L,6)</f>
        <v/>
      </c>
      <c r="G375" s="123" t="n"/>
      <c r="H375" s="90">
        <f>VLOOKUP(Table91213[[#This Row],[Date]],'DB Details'!$A:$L,8)</f>
        <v/>
      </c>
      <c r="I375" s="90">
        <f>VLOOKUP(Table91213[[#This Row],[Date]],'DB Details'!$A:$L,9)</f>
        <v/>
      </c>
      <c r="J375" s="90">
        <f>VLOOKUP(Table91213[[#This Row],[Date]],'DB Details'!$A:$L,10)</f>
        <v/>
      </c>
      <c r="K375" s="123" t="n"/>
      <c r="L375" s="90">
        <f>VLOOKUP(Table91213[[#This Row],[Date]],'DB Details'!$A:$L,12)</f>
        <v/>
      </c>
    </row>
    <row r="376">
      <c r="A376" s="39" t="n">
        <v>28795</v>
      </c>
      <c r="B376" s="57">
        <f>VLOOKUP(Table91213[[#This Row],[Date]],'DB Details'!$A:$L,2)</f>
        <v/>
      </c>
      <c r="C376" s="41" t="n"/>
      <c r="D376" s="55" t="n"/>
      <c r="E376" s="90">
        <f>VLOOKUP(Table91213[[#This Row],[Date]],'DB Details'!$A:$L,5)</f>
        <v/>
      </c>
      <c r="F376" s="90">
        <f>VLOOKUP(Table91213[[#This Row],[Date]],'DB Details'!$A:$L,6)</f>
        <v/>
      </c>
      <c r="G376" s="123" t="n"/>
      <c r="H376" s="90">
        <f>VLOOKUP(Table91213[[#This Row],[Date]],'DB Details'!$A:$L,8)</f>
        <v/>
      </c>
      <c r="I376" s="90">
        <f>VLOOKUP(Table91213[[#This Row],[Date]],'DB Details'!$A:$L,9)</f>
        <v/>
      </c>
      <c r="J376" s="90">
        <f>VLOOKUP(Table91213[[#This Row],[Date]],'DB Details'!$A:$L,10)</f>
        <v/>
      </c>
      <c r="K376" s="123" t="n"/>
      <c r="L376" s="90">
        <f>VLOOKUP(Table91213[[#This Row],[Date]],'DB Details'!$A:$L,12)</f>
        <v/>
      </c>
    </row>
    <row r="377">
      <c r="A377" s="39" t="n">
        <v>28825</v>
      </c>
      <c r="B377" s="57">
        <f>VLOOKUP(Table91213[[#This Row],[Date]],'DB Details'!$A:$L,2)</f>
        <v/>
      </c>
      <c r="C377" s="41" t="n"/>
      <c r="D377" s="55" t="n"/>
      <c r="E377" s="90">
        <f>VLOOKUP(Table91213[[#This Row],[Date]],'DB Details'!$A:$L,5)</f>
        <v/>
      </c>
      <c r="F377" s="90">
        <f>VLOOKUP(Table91213[[#This Row],[Date]],'DB Details'!$A:$L,6)</f>
        <v/>
      </c>
      <c r="G377" s="123" t="n"/>
      <c r="H377" s="90">
        <f>VLOOKUP(Table91213[[#This Row],[Date]],'DB Details'!$A:$L,8)</f>
        <v/>
      </c>
      <c r="I377" s="90">
        <f>VLOOKUP(Table91213[[#This Row],[Date]],'DB Details'!$A:$L,9)</f>
        <v/>
      </c>
      <c r="J377" s="90">
        <f>VLOOKUP(Table91213[[#This Row],[Date]],'DB Details'!$A:$L,10)</f>
        <v/>
      </c>
      <c r="K377" s="123" t="n"/>
      <c r="L377" s="90">
        <f>VLOOKUP(Table91213[[#This Row],[Date]],'DB Details'!$A:$L,12)</f>
        <v/>
      </c>
    </row>
    <row r="378">
      <c r="A378" s="39" t="n">
        <v>28856</v>
      </c>
      <c r="B378" s="57">
        <f>VLOOKUP(Table91213[[#This Row],[Date]],'DB Details'!$A:$L,2)</f>
        <v/>
      </c>
      <c r="C378" s="41" t="n"/>
      <c r="D378" s="55" t="n"/>
      <c r="E378" s="90">
        <f>VLOOKUP(Table91213[[#This Row],[Date]],'DB Details'!$A:$L,5)</f>
        <v/>
      </c>
      <c r="F378" s="90">
        <f>VLOOKUP(Table91213[[#This Row],[Date]],'DB Details'!$A:$L,6)</f>
        <v/>
      </c>
      <c r="G378" s="123" t="n"/>
      <c r="H378" s="90">
        <f>VLOOKUP(Table91213[[#This Row],[Date]],'DB Details'!$A:$L,8)</f>
        <v/>
      </c>
      <c r="I378" s="90">
        <f>VLOOKUP(Table91213[[#This Row],[Date]],'DB Details'!$A:$L,9)</f>
        <v/>
      </c>
      <c r="J378" s="90">
        <f>VLOOKUP(Table91213[[#This Row],[Date]],'DB Details'!$A:$L,10)</f>
        <v/>
      </c>
      <c r="K378" s="123" t="n"/>
      <c r="L378" s="90">
        <f>VLOOKUP(Table91213[[#This Row],[Date]],'DB Details'!$A:$L,12)</f>
        <v/>
      </c>
    </row>
    <row r="379">
      <c r="A379" s="39" t="n">
        <v>28887</v>
      </c>
      <c r="B379" s="57">
        <f>VLOOKUP(Table91213[[#This Row],[Date]],'DB Details'!$A:$L,2)</f>
        <v/>
      </c>
      <c r="C379" s="41" t="n"/>
      <c r="D379" s="55" t="n"/>
      <c r="E379" s="90">
        <f>VLOOKUP(Table91213[[#This Row],[Date]],'DB Details'!$A:$L,5)</f>
        <v/>
      </c>
      <c r="F379" s="90">
        <f>VLOOKUP(Table91213[[#This Row],[Date]],'DB Details'!$A:$L,6)</f>
        <v/>
      </c>
      <c r="G379" s="123" t="n"/>
      <c r="H379" s="90">
        <f>VLOOKUP(Table91213[[#This Row],[Date]],'DB Details'!$A:$L,8)</f>
        <v/>
      </c>
      <c r="I379" s="90">
        <f>VLOOKUP(Table91213[[#This Row],[Date]],'DB Details'!$A:$L,9)</f>
        <v/>
      </c>
      <c r="J379" s="90">
        <f>VLOOKUP(Table91213[[#This Row],[Date]],'DB Details'!$A:$L,10)</f>
        <v/>
      </c>
      <c r="K379" s="123" t="n"/>
      <c r="L379" s="90">
        <f>VLOOKUP(Table91213[[#This Row],[Date]],'DB Details'!$A:$L,12)</f>
        <v/>
      </c>
    </row>
    <row r="380">
      <c r="A380" s="39" t="n">
        <v>28915</v>
      </c>
      <c r="B380" s="57">
        <f>VLOOKUP(Table91213[[#This Row],[Date]],'DB Details'!$A:$L,2)</f>
        <v/>
      </c>
      <c r="C380" s="41" t="n"/>
      <c r="D380" s="55" t="n"/>
      <c r="E380" s="90">
        <f>VLOOKUP(Table91213[[#This Row],[Date]],'DB Details'!$A:$L,5)</f>
        <v/>
      </c>
      <c r="F380" s="90">
        <f>VLOOKUP(Table91213[[#This Row],[Date]],'DB Details'!$A:$L,6)</f>
        <v/>
      </c>
      <c r="G380" s="123" t="n"/>
      <c r="H380" s="90">
        <f>VLOOKUP(Table91213[[#This Row],[Date]],'DB Details'!$A:$L,8)</f>
        <v/>
      </c>
      <c r="I380" s="90">
        <f>VLOOKUP(Table91213[[#This Row],[Date]],'DB Details'!$A:$L,9)</f>
        <v/>
      </c>
      <c r="J380" s="90">
        <f>VLOOKUP(Table91213[[#This Row],[Date]],'DB Details'!$A:$L,10)</f>
        <v/>
      </c>
      <c r="K380" s="123" t="n"/>
      <c r="L380" s="90">
        <f>VLOOKUP(Table91213[[#This Row],[Date]],'DB Details'!$A:$L,12)</f>
        <v/>
      </c>
    </row>
    <row r="381">
      <c r="A381" s="39" t="n">
        <v>28946</v>
      </c>
      <c r="B381" s="57">
        <f>VLOOKUP(Table91213[[#This Row],[Date]],'DB Details'!$A:$L,2)</f>
        <v/>
      </c>
      <c r="C381" s="41" t="n"/>
      <c r="D381" s="55" t="n"/>
      <c r="E381" s="90">
        <f>VLOOKUP(Table91213[[#This Row],[Date]],'DB Details'!$A:$L,5)</f>
        <v/>
      </c>
      <c r="F381" s="90">
        <f>VLOOKUP(Table91213[[#This Row],[Date]],'DB Details'!$A:$L,6)</f>
        <v/>
      </c>
      <c r="G381" s="123" t="n"/>
      <c r="H381" s="90">
        <f>VLOOKUP(Table91213[[#This Row],[Date]],'DB Details'!$A:$L,8)</f>
        <v/>
      </c>
      <c r="I381" s="90">
        <f>VLOOKUP(Table91213[[#This Row],[Date]],'DB Details'!$A:$L,9)</f>
        <v/>
      </c>
      <c r="J381" s="90">
        <f>VLOOKUP(Table91213[[#This Row],[Date]],'DB Details'!$A:$L,10)</f>
        <v/>
      </c>
      <c r="K381" s="123" t="n"/>
      <c r="L381" s="90">
        <f>VLOOKUP(Table91213[[#This Row],[Date]],'DB Details'!$A:$L,12)</f>
        <v/>
      </c>
    </row>
    <row r="382">
      <c r="A382" s="39" t="n">
        <v>28976</v>
      </c>
      <c r="B382" s="57">
        <f>VLOOKUP(Table91213[[#This Row],[Date]],'DB Details'!$A:$L,2)</f>
        <v/>
      </c>
      <c r="C382" s="41" t="n"/>
      <c r="D382" s="55" t="n"/>
      <c r="E382" s="90">
        <f>VLOOKUP(Table91213[[#This Row],[Date]],'DB Details'!$A:$L,5)</f>
        <v/>
      </c>
      <c r="F382" s="90">
        <f>VLOOKUP(Table91213[[#This Row],[Date]],'DB Details'!$A:$L,6)</f>
        <v/>
      </c>
      <c r="G382" s="123" t="n"/>
      <c r="H382" s="90">
        <f>VLOOKUP(Table91213[[#This Row],[Date]],'DB Details'!$A:$L,8)</f>
        <v/>
      </c>
      <c r="I382" s="90">
        <f>VLOOKUP(Table91213[[#This Row],[Date]],'DB Details'!$A:$L,9)</f>
        <v/>
      </c>
      <c r="J382" s="90">
        <f>VLOOKUP(Table91213[[#This Row],[Date]],'DB Details'!$A:$L,10)</f>
        <v/>
      </c>
      <c r="K382" s="123" t="n"/>
      <c r="L382" s="90">
        <f>VLOOKUP(Table91213[[#This Row],[Date]],'DB Details'!$A:$L,12)</f>
        <v/>
      </c>
    </row>
    <row r="383">
      <c r="A383" s="39" t="n">
        <v>29007</v>
      </c>
      <c r="B383" s="57">
        <f>VLOOKUP(Table91213[[#This Row],[Date]],'DB Details'!$A:$L,2)</f>
        <v/>
      </c>
      <c r="C383" s="41" t="n"/>
      <c r="D383" s="55" t="n"/>
      <c r="E383" s="90">
        <f>VLOOKUP(Table91213[[#This Row],[Date]],'DB Details'!$A:$L,5)</f>
        <v/>
      </c>
      <c r="F383" s="90">
        <f>VLOOKUP(Table91213[[#This Row],[Date]],'DB Details'!$A:$L,6)</f>
        <v/>
      </c>
      <c r="G383" s="123" t="n"/>
      <c r="H383" s="90">
        <f>VLOOKUP(Table91213[[#This Row],[Date]],'DB Details'!$A:$L,8)</f>
        <v/>
      </c>
      <c r="I383" s="90">
        <f>VLOOKUP(Table91213[[#This Row],[Date]],'DB Details'!$A:$L,9)</f>
        <v/>
      </c>
      <c r="J383" s="90">
        <f>VLOOKUP(Table91213[[#This Row],[Date]],'DB Details'!$A:$L,10)</f>
        <v/>
      </c>
      <c r="K383" s="123" t="n"/>
      <c r="L383" s="90">
        <f>VLOOKUP(Table91213[[#This Row],[Date]],'DB Details'!$A:$L,12)</f>
        <v/>
      </c>
    </row>
    <row r="384">
      <c r="A384" s="39" t="n">
        <v>29037</v>
      </c>
      <c r="B384" s="57">
        <f>VLOOKUP(Table91213[[#This Row],[Date]],'DB Details'!$A:$L,2)</f>
        <v/>
      </c>
      <c r="C384" s="41" t="n"/>
      <c r="D384" s="55" t="n"/>
      <c r="E384" s="90">
        <f>VLOOKUP(Table91213[[#This Row],[Date]],'DB Details'!$A:$L,5)</f>
        <v/>
      </c>
      <c r="F384" s="90">
        <f>VLOOKUP(Table91213[[#This Row],[Date]],'DB Details'!$A:$L,6)</f>
        <v/>
      </c>
      <c r="G384" s="123" t="n"/>
      <c r="H384" s="90">
        <f>VLOOKUP(Table91213[[#This Row],[Date]],'DB Details'!$A:$L,8)</f>
        <v/>
      </c>
      <c r="I384" s="90">
        <f>VLOOKUP(Table91213[[#This Row],[Date]],'DB Details'!$A:$L,9)</f>
        <v/>
      </c>
      <c r="J384" s="90">
        <f>VLOOKUP(Table91213[[#This Row],[Date]],'DB Details'!$A:$L,10)</f>
        <v/>
      </c>
      <c r="K384" s="123" t="n"/>
      <c r="L384" s="90">
        <f>VLOOKUP(Table91213[[#This Row],[Date]],'DB Details'!$A:$L,12)</f>
        <v/>
      </c>
    </row>
    <row r="385">
      <c r="A385" s="39" t="n">
        <v>29068</v>
      </c>
      <c r="B385" s="57">
        <f>VLOOKUP(Table91213[[#This Row],[Date]],'DB Details'!$A:$L,2)</f>
        <v/>
      </c>
      <c r="C385" s="41" t="n"/>
      <c r="D385" s="55" t="n"/>
      <c r="E385" s="90">
        <f>VLOOKUP(Table91213[[#This Row],[Date]],'DB Details'!$A:$L,5)</f>
        <v/>
      </c>
      <c r="F385" s="90">
        <f>VLOOKUP(Table91213[[#This Row],[Date]],'DB Details'!$A:$L,6)</f>
        <v/>
      </c>
      <c r="G385" s="123" t="n"/>
      <c r="H385" s="90">
        <f>VLOOKUP(Table91213[[#This Row],[Date]],'DB Details'!$A:$L,8)</f>
        <v/>
      </c>
      <c r="I385" s="90">
        <f>VLOOKUP(Table91213[[#This Row],[Date]],'DB Details'!$A:$L,9)</f>
        <v/>
      </c>
      <c r="J385" s="90">
        <f>VLOOKUP(Table91213[[#This Row],[Date]],'DB Details'!$A:$L,10)</f>
        <v/>
      </c>
      <c r="K385" s="123" t="n"/>
      <c r="L385" s="90">
        <f>VLOOKUP(Table91213[[#This Row],[Date]],'DB Details'!$A:$L,12)</f>
        <v/>
      </c>
    </row>
    <row r="386">
      <c r="A386" s="39" t="n">
        <v>29099</v>
      </c>
      <c r="B386" s="57">
        <f>VLOOKUP(Table91213[[#This Row],[Date]],'DB Details'!$A:$L,2)</f>
        <v/>
      </c>
      <c r="C386" s="41" t="n"/>
      <c r="D386" s="55" t="n"/>
      <c r="E386" s="90">
        <f>VLOOKUP(Table91213[[#This Row],[Date]],'DB Details'!$A:$L,5)</f>
        <v/>
      </c>
      <c r="F386" s="90">
        <f>VLOOKUP(Table91213[[#This Row],[Date]],'DB Details'!$A:$L,6)</f>
        <v/>
      </c>
      <c r="G386" s="123" t="n"/>
      <c r="H386" s="90">
        <f>VLOOKUP(Table91213[[#This Row],[Date]],'DB Details'!$A:$L,8)</f>
        <v/>
      </c>
      <c r="I386" s="90">
        <f>VLOOKUP(Table91213[[#This Row],[Date]],'DB Details'!$A:$L,9)</f>
        <v/>
      </c>
      <c r="J386" s="90">
        <f>VLOOKUP(Table91213[[#This Row],[Date]],'DB Details'!$A:$L,10)</f>
        <v/>
      </c>
      <c r="K386" s="123" t="n"/>
      <c r="L386" s="90">
        <f>VLOOKUP(Table91213[[#This Row],[Date]],'DB Details'!$A:$L,12)</f>
        <v/>
      </c>
    </row>
    <row r="387">
      <c r="A387" s="39" t="n">
        <v>29129</v>
      </c>
      <c r="B387" s="57">
        <f>VLOOKUP(Table91213[[#This Row],[Date]],'DB Details'!$A:$L,2)</f>
        <v/>
      </c>
      <c r="C387" s="41" t="n"/>
      <c r="D387" s="55" t="n"/>
      <c r="E387" s="90">
        <f>VLOOKUP(Table91213[[#This Row],[Date]],'DB Details'!$A:$L,5)</f>
        <v/>
      </c>
      <c r="F387" s="90">
        <f>VLOOKUP(Table91213[[#This Row],[Date]],'DB Details'!$A:$L,6)</f>
        <v/>
      </c>
      <c r="G387" s="123" t="n"/>
      <c r="H387" s="90">
        <f>VLOOKUP(Table91213[[#This Row],[Date]],'DB Details'!$A:$L,8)</f>
        <v/>
      </c>
      <c r="I387" s="90">
        <f>VLOOKUP(Table91213[[#This Row],[Date]],'DB Details'!$A:$L,9)</f>
        <v/>
      </c>
      <c r="J387" s="90">
        <f>VLOOKUP(Table91213[[#This Row],[Date]],'DB Details'!$A:$L,10)</f>
        <v/>
      </c>
      <c r="K387" s="123" t="n"/>
      <c r="L387" s="90">
        <f>VLOOKUP(Table91213[[#This Row],[Date]],'DB Details'!$A:$L,12)</f>
        <v/>
      </c>
    </row>
    <row r="388">
      <c r="A388" s="39" t="n">
        <v>29160</v>
      </c>
      <c r="B388" s="57">
        <f>VLOOKUP(Table91213[[#This Row],[Date]],'DB Details'!$A:$L,2)</f>
        <v/>
      </c>
      <c r="C388" s="41" t="n"/>
      <c r="D388" s="55" t="n"/>
      <c r="E388" s="90">
        <f>VLOOKUP(Table91213[[#This Row],[Date]],'DB Details'!$A:$L,5)</f>
        <v/>
      </c>
      <c r="F388" s="90">
        <f>VLOOKUP(Table91213[[#This Row],[Date]],'DB Details'!$A:$L,6)</f>
        <v/>
      </c>
      <c r="G388" s="123" t="n"/>
      <c r="H388" s="90">
        <f>VLOOKUP(Table91213[[#This Row],[Date]],'DB Details'!$A:$L,8)</f>
        <v/>
      </c>
      <c r="I388" s="90">
        <f>VLOOKUP(Table91213[[#This Row],[Date]],'DB Details'!$A:$L,9)</f>
        <v/>
      </c>
      <c r="J388" s="90">
        <f>VLOOKUP(Table91213[[#This Row],[Date]],'DB Details'!$A:$L,10)</f>
        <v/>
      </c>
      <c r="K388" s="123" t="n"/>
      <c r="L388" s="90">
        <f>VLOOKUP(Table91213[[#This Row],[Date]],'DB Details'!$A:$L,12)</f>
        <v/>
      </c>
    </row>
    <row r="389">
      <c r="A389" s="39" t="n">
        <v>29190</v>
      </c>
      <c r="B389" s="57">
        <f>VLOOKUP(Table91213[[#This Row],[Date]],'DB Details'!$A:$L,2)</f>
        <v/>
      </c>
      <c r="C389" s="41" t="n"/>
      <c r="D389" s="55" t="n"/>
      <c r="E389" s="90">
        <f>VLOOKUP(Table91213[[#This Row],[Date]],'DB Details'!$A:$L,5)</f>
        <v/>
      </c>
      <c r="F389" s="90">
        <f>VLOOKUP(Table91213[[#This Row],[Date]],'DB Details'!$A:$L,6)</f>
        <v/>
      </c>
      <c r="G389" s="123" t="n"/>
      <c r="H389" s="90">
        <f>VLOOKUP(Table91213[[#This Row],[Date]],'DB Details'!$A:$L,8)</f>
        <v/>
      </c>
      <c r="I389" s="90">
        <f>VLOOKUP(Table91213[[#This Row],[Date]],'DB Details'!$A:$L,9)</f>
        <v/>
      </c>
      <c r="J389" s="90">
        <f>VLOOKUP(Table91213[[#This Row],[Date]],'DB Details'!$A:$L,10)</f>
        <v/>
      </c>
      <c r="K389" s="123" t="n"/>
      <c r="L389" s="90">
        <f>VLOOKUP(Table91213[[#This Row],[Date]],'DB Details'!$A:$L,12)</f>
        <v/>
      </c>
    </row>
    <row r="390">
      <c r="A390" s="39" t="n">
        <v>29221</v>
      </c>
      <c r="B390" s="57">
        <f>VLOOKUP(Table91213[[#This Row],[Date]],'DB Details'!$A:$L,2)</f>
        <v/>
      </c>
      <c r="C390" s="41" t="n"/>
      <c r="D390" s="55" t="n"/>
      <c r="E390" s="90">
        <f>VLOOKUP(Table91213[[#This Row],[Date]],'DB Details'!$A:$L,5)</f>
        <v/>
      </c>
      <c r="F390" s="90">
        <f>VLOOKUP(Table91213[[#This Row],[Date]],'DB Details'!$A:$L,6)</f>
        <v/>
      </c>
      <c r="G390" s="123" t="n"/>
      <c r="H390" s="90">
        <f>VLOOKUP(Table91213[[#This Row],[Date]],'DB Details'!$A:$L,8)</f>
        <v/>
      </c>
      <c r="I390" s="90">
        <f>VLOOKUP(Table91213[[#This Row],[Date]],'DB Details'!$A:$L,9)</f>
        <v/>
      </c>
      <c r="J390" s="90">
        <f>VLOOKUP(Table91213[[#This Row],[Date]],'DB Details'!$A:$L,10)</f>
        <v/>
      </c>
      <c r="K390" s="123" t="n"/>
      <c r="L390" s="90">
        <f>VLOOKUP(Table91213[[#This Row],[Date]],'DB Details'!$A:$L,12)</f>
        <v/>
      </c>
    </row>
    <row r="391">
      <c r="A391" s="39" t="n">
        <v>29252</v>
      </c>
      <c r="B391" s="57">
        <f>VLOOKUP(Table91213[[#This Row],[Date]],'DB Details'!$A:$L,2)</f>
        <v/>
      </c>
      <c r="C391" s="41" t="n"/>
      <c r="D391" s="55" t="n"/>
      <c r="E391" s="90">
        <f>VLOOKUP(Table91213[[#This Row],[Date]],'DB Details'!$A:$L,5)</f>
        <v/>
      </c>
      <c r="F391" s="90">
        <f>VLOOKUP(Table91213[[#This Row],[Date]],'DB Details'!$A:$L,6)</f>
        <v/>
      </c>
      <c r="G391" s="123" t="n"/>
      <c r="H391" s="90">
        <f>VLOOKUP(Table91213[[#This Row],[Date]],'DB Details'!$A:$L,8)</f>
        <v/>
      </c>
      <c r="I391" s="90">
        <f>VLOOKUP(Table91213[[#This Row],[Date]],'DB Details'!$A:$L,9)</f>
        <v/>
      </c>
      <c r="J391" s="90">
        <f>VLOOKUP(Table91213[[#This Row],[Date]],'DB Details'!$A:$L,10)</f>
        <v/>
      </c>
      <c r="K391" s="123" t="n"/>
      <c r="L391" s="90">
        <f>VLOOKUP(Table91213[[#This Row],[Date]],'DB Details'!$A:$L,12)</f>
        <v/>
      </c>
    </row>
    <row r="392">
      <c r="A392" s="39" t="n">
        <v>29281</v>
      </c>
      <c r="B392" s="57">
        <f>VLOOKUP(Table91213[[#This Row],[Date]],'DB Details'!$A:$L,2)</f>
        <v/>
      </c>
      <c r="C392" s="41" t="n"/>
      <c r="D392" s="55" t="n"/>
      <c r="E392" s="90">
        <f>VLOOKUP(Table91213[[#This Row],[Date]],'DB Details'!$A:$L,5)</f>
        <v/>
      </c>
      <c r="F392" s="90">
        <f>VLOOKUP(Table91213[[#This Row],[Date]],'DB Details'!$A:$L,6)</f>
        <v/>
      </c>
      <c r="G392" s="123" t="n"/>
      <c r="H392" s="90">
        <f>VLOOKUP(Table91213[[#This Row],[Date]],'DB Details'!$A:$L,8)</f>
        <v/>
      </c>
      <c r="I392" s="90">
        <f>VLOOKUP(Table91213[[#This Row],[Date]],'DB Details'!$A:$L,9)</f>
        <v/>
      </c>
      <c r="J392" s="90">
        <f>VLOOKUP(Table91213[[#This Row],[Date]],'DB Details'!$A:$L,10)</f>
        <v/>
      </c>
      <c r="K392" s="123" t="n"/>
      <c r="L392" s="90">
        <f>VLOOKUP(Table91213[[#This Row],[Date]],'DB Details'!$A:$L,12)</f>
        <v/>
      </c>
    </row>
    <row r="393">
      <c r="A393" s="39" t="n">
        <v>29312</v>
      </c>
      <c r="B393" s="57">
        <f>VLOOKUP(Table91213[[#This Row],[Date]],'DB Details'!$A:$L,2)</f>
        <v/>
      </c>
      <c r="C393" s="41" t="n"/>
      <c r="D393" s="55" t="n"/>
      <c r="E393" s="90">
        <f>VLOOKUP(Table91213[[#This Row],[Date]],'DB Details'!$A:$L,5)</f>
        <v/>
      </c>
      <c r="F393" s="90">
        <f>VLOOKUP(Table91213[[#This Row],[Date]],'DB Details'!$A:$L,6)</f>
        <v/>
      </c>
      <c r="G393" s="123" t="n"/>
      <c r="H393" s="90">
        <f>VLOOKUP(Table91213[[#This Row],[Date]],'DB Details'!$A:$L,8)</f>
        <v/>
      </c>
      <c r="I393" s="90">
        <f>VLOOKUP(Table91213[[#This Row],[Date]],'DB Details'!$A:$L,9)</f>
        <v/>
      </c>
      <c r="J393" s="90">
        <f>VLOOKUP(Table91213[[#This Row],[Date]],'DB Details'!$A:$L,10)</f>
        <v/>
      </c>
      <c r="K393" s="123" t="n"/>
      <c r="L393" s="90">
        <f>VLOOKUP(Table91213[[#This Row],[Date]],'DB Details'!$A:$L,12)</f>
        <v/>
      </c>
    </row>
    <row r="394">
      <c r="A394" s="39" t="n">
        <v>29342</v>
      </c>
      <c r="B394" s="57">
        <f>VLOOKUP(Table91213[[#This Row],[Date]],'DB Details'!$A:$L,2)</f>
        <v/>
      </c>
      <c r="C394" s="41" t="n"/>
      <c r="D394" s="55" t="n"/>
      <c r="E394" s="90">
        <f>VLOOKUP(Table91213[[#This Row],[Date]],'DB Details'!$A:$L,5)</f>
        <v/>
      </c>
      <c r="F394" s="90">
        <f>VLOOKUP(Table91213[[#This Row],[Date]],'DB Details'!$A:$L,6)</f>
        <v/>
      </c>
      <c r="G394" s="123" t="n"/>
      <c r="H394" s="90">
        <f>VLOOKUP(Table91213[[#This Row],[Date]],'DB Details'!$A:$L,8)</f>
        <v/>
      </c>
      <c r="I394" s="90">
        <f>VLOOKUP(Table91213[[#This Row],[Date]],'DB Details'!$A:$L,9)</f>
        <v/>
      </c>
      <c r="J394" s="90">
        <f>VLOOKUP(Table91213[[#This Row],[Date]],'DB Details'!$A:$L,10)</f>
        <v/>
      </c>
      <c r="K394" s="123" t="n"/>
      <c r="L394" s="90">
        <f>VLOOKUP(Table91213[[#This Row],[Date]],'DB Details'!$A:$L,12)</f>
        <v/>
      </c>
    </row>
    <row r="395">
      <c r="A395" s="39" t="n">
        <v>29373</v>
      </c>
      <c r="B395" s="57">
        <f>VLOOKUP(Table91213[[#This Row],[Date]],'DB Details'!$A:$L,2)</f>
        <v/>
      </c>
      <c r="C395" s="41" t="n"/>
      <c r="D395" s="55" t="n"/>
      <c r="E395" s="90">
        <f>VLOOKUP(Table91213[[#This Row],[Date]],'DB Details'!$A:$L,5)</f>
        <v/>
      </c>
      <c r="F395" s="90">
        <f>VLOOKUP(Table91213[[#This Row],[Date]],'DB Details'!$A:$L,6)</f>
        <v/>
      </c>
      <c r="G395" s="123" t="n"/>
      <c r="H395" s="90">
        <f>VLOOKUP(Table91213[[#This Row],[Date]],'DB Details'!$A:$L,8)</f>
        <v/>
      </c>
      <c r="I395" s="90">
        <f>VLOOKUP(Table91213[[#This Row],[Date]],'DB Details'!$A:$L,9)</f>
        <v/>
      </c>
      <c r="J395" s="90">
        <f>VLOOKUP(Table91213[[#This Row],[Date]],'DB Details'!$A:$L,10)</f>
        <v/>
      </c>
      <c r="K395" s="123" t="n"/>
      <c r="L395" s="90">
        <f>VLOOKUP(Table91213[[#This Row],[Date]],'DB Details'!$A:$L,12)</f>
        <v/>
      </c>
    </row>
    <row r="396">
      <c r="A396" s="39" t="n">
        <v>29403</v>
      </c>
      <c r="B396" s="57">
        <f>VLOOKUP(Table91213[[#This Row],[Date]],'DB Details'!$A:$L,2)</f>
        <v/>
      </c>
      <c r="C396" s="41" t="n"/>
      <c r="D396" s="55" t="n"/>
      <c r="E396" s="90">
        <f>VLOOKUP(Table91213[[#This Row],[Date]],'DB Details'!$A:$L,5)</f>
        <v/>
      </c>
      <c r="F396" s="90">
        <f>VLOOKUP(Table91213[[#This Row],[Date]],'DB Details'!$A:$L,6)</f>
        <v/>
      </c>
      <c r="G396" s="123" t="n"/>
      <c r="H396" s="90">
        <f>VLOOKUP(Table91213[[#This Row],[Date]],'DB Details'!$A:$L,8)</f>
        <v/>
      </c>
      <c r="I396" s="90">
        <f>VLOOKUP(Table91213[[#This Row],[Date]],'DB Details'!$A:$L,9)</f>
        <v/>
      </c>
      <c r="J396" s="90">
        <f>VLOOKUP(Table91213[[#This Row],[Date]],'DB Details'!$A:$L,10)</f>
        <v/>
      </c>
      <c r="K396" s="123" t="n"/>
      <c r="L396" s="90">
        <f>VLOOKUP(Table91213[[#This Row],[Date]],'DB Details'!$A:$L,12)</f>
        <v/>
      </c>
    </row>
    <row r="397">
      <c r="A397" s="39" t="n">
        <v>29434</v>
      </c>
      <c r="B397" s="57">
        <f>VLOOKUP(Table91213[[#This Row],[Date]],'DB Details'!$A:$L,2)</f>
        <v/>
      </c>
      <c r="C397" s="41" t="n"/>
      <c r="D397" s="55" t="n"/>
      <c r="E397" s="90">
        <f>VLOOKUP(Table91213[[#This Row],[Date]],'DB Details'!$A:$L,5)</f>
        <v/>
      </c>
      <c r="F397" s="90">
        <f>VLOOKUP(Table91213[[#This Row],[Date]],'DB Details'!$A:$L,6)</f>
        <v/>
      </c>
      <c r="G397" s="123" t="n"/>
      <c r="H397" s="90">
        <f>VLOOKUP(Table91213[[#This Row],[Date]],'DB Details'!$A:$L,8)</f>
        <v/>
      </c>
      <c r="I397" s="90">
        <f>VLOOKUP(Table91213[[#This Row],[Date]],'DB Details'!$A:$L,9)</f>
        <v/>
      </c>
      <c r="J397" s="90">
        <f>VLOOKUP(Table91213[[#This Row],[Date]],'DB Details'!$A:$L,10)</f>
        <v/>
      </c>
      <c r="K397" s="123" t="n"/>
      <c r="L397" s="90">
        <f>VLOOKUP(Table91213[[#This Row],[Date]],'DB Details'!$A:$L,12)</f>
        <v/>
      </c>
    </row>
    <row r="398">
      <c r="A398" s="39" t="n">
        <v>29465</v>
      </c>
      <c r="B398" s="57">
        <f>VLOOKUP(Table91213[[#This Row],[Date]],'DB Details'!$A:$L,2)</f>
        <v/>
      </c>
      <c r="C398" s="41" t="n"/>
      <c r="D398" s="55" t="n"/>
      <c r="E398" s="90">
        <f>VLOOKUP(Table91213[[#This Row],[Date]],'DB Details'!$A:$L,5)</f>
        <v/>
      </c>
      <c r="F398" s="90">
        <f>VLOOKUP(Table91213[[#This Row],[Date]],'DB Details'!$A:$L,6)</f>
        <v/>
      </c>
      <c r="G398" s="123" t="n"/>
      <c r="H398" s="90">
        <f>VLOOKUP(Table91213[[#This Row],[Date]],'DB Details'!$A:$L,8)</f>
        <v/>
      </c>
      <c r="I398" s="90">
        <f>VLOOKUP(Table91213[[#This Row],[Date]],'DB Details'!$A:$L,9)</f>
        <v/>
      </c>
      <c r="J398" s="90">
        <f>VLOOKUP(Table91213[[#This Row],[Date]],'DB Details'!$A:$L,10)</f>
        <v/>
      </c>
      <c r="K398" s="123" t="n"/>
      <c r="L398" s="90">
        <f>VLOOKUP(Table91213[[#This Row],[Date]],'DB Details'!$A:$L,12)</f>
        <v/>
      </c>
    </row>
    <row r="399">
      <c r="A399" s="39" t="n">
        <v>29495</v>
      </c>
      <c r="B399" s="57">
        <f>VLOOKUP(Table91213[[#This Row],[Date]],'DB Details'!$A:$L,2)</f>
        <v/>
      </c>
      <c r="C399" s="41" t="n"/>
      <c r="D399" s="55" t="n"/>
      <c r="E399" s="90">
        <f>VLOOKUP(Table91213[[#This Row],[Date]],'DB Details'!$A:$L,5)</f>
        <v/>
      </c>
      <c r="F399" s="90">
        <f>VLOOKUP(Table91213[[#This Row],[Date]],'DB Details'!$A:$L,6)</f>
        <v/>
      </c>
      <c r="G399" s="123" t="n"/>
      <c r="H399" s="90">
        <f>VLOOKUP(Table91213[[#This Row],[Date]],'DB Details'!$A:$L,8)</f>
        <v/>
      </c>
      <c r="I399" s="90">
        <f>VLOOKUP(Table91213[[#This Row],[Date]],'DB Details'!$A:$L,9)</f>
        <v/>
      </c>
      <c r="J399" s="90">
        <f>VLOOKUP(Table91213[[#This Row],[Date]],'DB Details'!$A:$L,10)</f>
        <v/>
      </c>
      <c r="K399" s="123" t="n"/>
      <c r="L399" s="90">
        <f>VLOOKUP(Table91213[[#This Row],[Date]],'DB Details'!$A:$L,12)</f>
        <v/>
      </c>
    </row>
    <row r="400">
      <c r="A400" s="39" t="n">
        <v>29526</v>
      </c>
      <c r="B400" s="57">
        <f>VLOOKUP(Table91213[[#This Row],[Date]],'DB Details'!$A:$L,2)</f>
        <v/>
      </c>
      <c r="C400" s="41" t="n"/>
      <c r="D400" s="55" t="n"/>
      <c r="E400" s="90">
        <f>VLOOKUP(Table91213[[#This Row],[Date]],'DB Details'!$A:$L,5)</f>
        <v/>
      </c>
      <c r="F400" s="90">
        <f>VLOOKUP(Table91213[[#This Row],[Date]],'DB Details'!$A:$L,6)</f>
        <v/>
      </c>
      <c r="G400" s="123" t="n"/>
      <c r="H400" s="90">
        <f>VLOOKUP(Table91213[[#This Row],[Date]],'DB Details'!$A:$L,8)</f>
        <v/>
      </c>
      <c r="I400" s="90">
        <f>VLOOKUP(Table91213[[#This Row],[Date]],'DB Details'!$A:$L,9)</f>
        <v/>
      </c>
      <c r="J400" s="90">
        <f>VLOOKUP(Table91213[[#This Row],[Date]],'DB Details'!$A:$L,10)</f>
        <v/>
      </c>
      <c r="K400" s="123" t="n"/>
      <c r="L400" s="90">
        <f>VLOOKUP(Table91213[[#This Row],[Date]],'DB Details'!$A:$L,12)</f>
        <v/>
      </c>
    </row>
    <row r="401">
      <c r="A401" s="39" t="n">
        <v>29556</v>
      </c>
      <c r="B401" s="57">
        <f>VLOOKUP(Table91213[[#This Row],[Date]],'DB Details'!$A:$L,2)</f>
        <v/>
      </c>
      <c r="C401" s="41" t="n"/>
      <c r="D401" s="55" t="n"/>
      <c r="E401" s="90">
        <f>VLOOKUP(Table91213[[#This Row],[Date]],'DB Details'!$A:$L,5)</f>
        <v/>
      </c>
      <c r="F401" s="90">
        <f>VLOOKUP(Table91213[[#This Row],[Date]],'DB Details'!$A:$L,6)</f>
        <v/>
      </c>
      <c r="G401" s="123" t="n"/>
      <c r="H401" s="90">
        <f>VLOOKUP(Table91213[[#This Row],[Date]],'DB Details'!$A:$L,8)</f>
        <v/>
      </c>
      <c r="I401" s="90">
        <f>VLOOKUP(Table91213[[#This Row],[Date]],'DB Details'!$A:$L,9)</f>
        <v/>
      </c>
      <c r="J401" s="90">
        <f>VLOOKUP(Table91213[[#This Row],[Date]],'DB Details'!$A:$L,10)</f>
        <v/>
      </c>
      <c r="K401" s="123" t="n"/>
      <c r="L401" s="90">
        <f>VLOOKUP(Table91213[[#This Row],[Date]],'DB Details'!$A:$L,12)</f>
        <v/>
      </c>
    </row>
    <row r="402">
      <c r="A402" s="39" t="n">
        <v>29587</v>
      </c>
      <c r="B402" s="57">
        <f>VLOOKUP(Table91213[[#This Row],[Date]],'DB Details'!$A:$L,2)</f>
        <v/>
      </c>
      <c r="C402" s="41" t="n"/>
      <c r="D402" s="55" t="n"/>
      <c r="E402" s="90">
        <f>VLOOKUP(Table91213[[#This Row],[Date]],'DB Details'!$A:$L,5)</f>
        <v/>
      </c>
      <c r="F402" s="90">
        <f>VLOOKUP(Table91213[[#This Row],[Date]],'DB Details'!$A:$L,6)</f>
        <v/>
      </c>
      <c r="G402" s="123" t="n"/>
      <c r="H402" s="90">
        <f>VLOOKUP(Table91213[[#This Row],[Date]],'DB Details'!$A:$L,8)</f>
        <v/>
      </c>
      <c r="I402" s="90">
        <f>VLOOKUP(Table91213[[#This Row],[Date]],'DB Details'!$A:$L,9)</f>
        <v/>
      </c>
      <c r="J402" s="90">
        <f>VLOOKUP(Table91213[[#This Row],[Date]],'DB Details'!$A:$L,10)</f>
        <v/>
      </c>
      <c r="K402" s="123" t="n"/>
      <c r="L402" s="90">
        <f>VLOOKUP(Table91213[[#This Row],[Date]],'DB Details'!$A:$L,12)</f>
        <v/>
      </c>
    </row>
    <row r="403">
      <c r="A403" s="39" t="n">
        <v>29618</v>
      </c>
      <c r="B403" s="57">
        <f>VLOOKUP(Table91213[[#This Row],[Date]],'DB Details'!$A:$L,2)</f>
        <v/>
      </c>
      <c r="C403" s="41" t="n"/>
      <c r="D403" s="55" t="n"/>
      <c r="E403" s="90">
        <f>VLOOKUP(Table91213[[#This Row],[Date]],'DB Details'!$A:$L,5)</f>
        <v/>
      </c>
      <c r="F403" s="90">
        <f>VLOOKUP(Table91213[[#This Row],[Date]],'DB Details'!$A:$L,6)</f>
        <v/>
      </c>
      <c r="G403" s="123" t="n"/>
      <c r="H403" s="90">
        <f>VLOOKUP(Table91213[[#This Row],[Date]],'DB Details'!$A:$L,8)</f>
        <v/>
      </c>
      <c r="I403" s="90">
        <f>VLOOKUP(Table91213[[#This Row],[Date]],'DB Details'!$A:$L,9)</f>
        <v/>
      </c>
      <c r="J403" s="90">
        <f>VLOOKUP(Table91213[[#This Row],[Date]],'DB Details'!$A:$L,10)</f>
        <v/>
      </c>
      <c r="K403" s="123" t="n"/>
      <c r="L403" s="90">
        <f>VLOOKUP(Table91213[[#This Row],[Date]],'DB Details'!$A:$L,12)</f>
        <v/>
      </c>
    </row>
    <row r="404">
      <c r="A404" s="39" t="n">
        <v>29646</v>
      </c>
      <c r="B404" s="57">
        <f>VLOOKUP(Table91213[[#This Row],[Date]],'DB Details'!$A:$L,2)</f>
        <v/>
      </c>
      <c r="C404" s="41" t="n"/>
      <c r="D404" s="55" t="n"/>
      <c r="E404" s="90">
        <f>VLOOKUP(Table91213[[#This Row],[Date]],'DB Details'!$A:$L,5)</f>
        <v/>
      </c>
      <c r="F404" s="90">
        <f>VLOOKUP(Table91213[[#This Row],[Date]],'DB Details'!$A:$L,6)</f>
        <v/>
      </c>
      <c r="G404" s="123" t="n"/>
      <c r="H404" s="90">
        <f>VLOOKUP(Table91213[[#This Row],[Date]],'DB Details'!$A:$L,8)</f>
        <v/>
      </c>
      <c r="I404" s="90">
        <f>VLOOKUP(Table91213[[#This Row],[Date]],'DB Details'!$A:$L,9)</f>
        <v/>
      </c>
      <c r="J404" s="90">
        <f>VLOOKUP(Table91213[[#This Row],[Date]],'DB Details'!$A:$L,10)</f>
        <v/>
      </c>
      <c r="K404" s="123" t="n"/>
      <c r="L404" s="90">
        <f>VLOOKUP(Table91213[[#This Row],[Date]],'DB Details'!$A:$L,12)</f>
        <v/>
      </c>
    </row>
    <row r="405">
      <c r="A405" s="39" t="n">
        <v>29677</v>
      </c>
      <c r="B405" s="57">
        <f>VLOOKUP(Table91213[[#This Row],[Date]],'DB Details'!$A:$L,2)</f>
        <v/>
      </c>
      <c r="C405" s="41" t="n"/>
      <c r="D405" s="55" t="n"/>
      <c r="E405" s="90">
        <f>VLOOKUP(Table91213[[#This Row],[Date]],'DB Details'!$A:$L,5)</f>
        <v/>
      </c>
      <c r="F405" s="90">
        <f>VLOOKUP(Table91213[[#This Row],[Date]],'DB Details'!$A:$L,6)</f>
        <v/>
      </c>
      <c r="G405" s="123" t="n"/>
      <c r="H405" s="90">
        <f>VLOOKUP(Table91213[[#This Row],[Date]],'DB Details'!$A:$L,8)</f>
        <v/>
      </c>
      <c r="I405" s="90">
        <f>VLOOKUP(Table91213[[#This Row],[Date]],'DB Details'!$A:$L,9)</f>
        <v/>
      </c>
      <c r="J405" s="90">
        <f>VLOOKUP(Table91213[[#This Row],[Date]],'DB Details'!$A:$L,10)</f>
        <v/>
      </c>
      <c r="K405" s="123" t="n"/>
      <c r="L405" s="90">
        <f>VLOOKUP(Table91213[[#This Row],[Date]],'DB Details'!$A:$L,12)</f>
        <v/>
      </c>
    </row>
    <row r="406">
      <c r="A406" s="39" t="n">
        <v>29707</v>
      </c>
      <c r="B406" s="57">
        <f>VLOOKUP(Table91213[[#This Row],[Date]],'DB Details'!$A:$L,2)</f>
        <v/>
      </c>
      <c r="C406" s="41" t="n"/>
      <c r="D406" s="55" t="n"/>
      <c r="E406" s="90">
        <f>VLOOKUP(Table91213[[#This Row],[Date]],'DB Details'!$A:$L,5)</f>
        <v/>
      </c>
      <c r="F406" s="90">
        <f>VLOOKUP(Table91213[[#This Row],[Date]],'DB Details'!$A:$L,6)</f>
        <v/>
      </c>
      <c r="G406" s="123" t="n"/>
      <c r="H406" s="90">
        <f>VLOOKUP(Table91213[[#This Row],[Date]],'DB Details'!$A:$L,8)</f>
        <v/>
      </c>
      <c r="I406" s="90">
        <f>VLOOKUP(Table91213[[#This Row],[Date]],'DB Details'!$A:$L,9)</f>
        <v/>
      </c>
      <c r="J406" s="90">
        <f>VLOOKUP(Table91213[[#This Row],[Date]],'DB Details'!$A:$L,10)</f>
        <v/>
      </c>
      <c r="K406" s="123" t="n"/>
      <c r="L406" s="90">
        <f>VLOOKUP(Table91213[[#This Row],[Date]],'DB Details'!$A:$L,12)</f>
        <v/>
      </c>
    </row>
    <row r="407">
      <c r="A407" s="39" t="n">
        <v>29738</v>
      </c>
      <c r="B407" s="57">
        <f>VLOOKUP(Table91213[[#This Row],[Date]],'DB Details'!$A:$L,2)</f>
        <v/>
      </c>
      <c r="C407" s="41" t="n"/>
      <c r="D407" s="55" t="n"/>
      <c r="E407" s="90">
        <f>VLOOKUP(Table91213[[#This Row],[Date]],'DB Details'!$A:$L,5)</f>
        <v/>
      </c>
      <c r="F407" s="90">
        <f>VLOOKUP(Table91213[[#This Row],[Date]],'DB Details'!$A:$L,6)</f>
        <v/>
      </c>
      <c r="G407" s="123" t="n"/>
      <c r="H407" s="90">
        <f>VLOOKUP(Table91213[[#This Row],[Date]],'DB Details'!$A:$L,8)</f>
        <v/>
      </c>
      <c r="I407" s="90">
        <f>VLOOKUP(Table91213[[#This Row],[Date]],'DB Details'!$A:$L,9)</f>
        <v/>
      </c>
      <c r="J407" s="90">
        <f>VLOOKUP(Table91213[[#This Row],[Date]],'DB Details'!$A:$L,10)</f>
        <v/>
      </c>
      <c r="K407" s="123" t="n"/>
      <c r="L407" s="90">
        <f>VLOOKUP(Table91213[[#This Row],[Date]],'DB Details'!$A:$L,12)</f>
        <v/>
      </c>
    </row>
    <row r="408">
      <c r="A408" s="39" t="n">
        <v>29768</v>
      </c>
      <c r="B408" s="57">
        <f>VLOOKUP(Table91213[[#This Row],[Date]],'DB Details'!$A:$L,2)</f>
        <v/>
      </c>
      <c r="C408" s="41" t="n"/>
      <c r="D408" s="55" t="n"/>
      <c r="E408" s="90">
        <f>VLOOKUP(Table91213[[#This Row],[Date]],'DB Details'!$A:$L,5)</f>
        <v/>
      </c>
      <c r="F408" s="90">
        <f>VLOOKUP(Table91213[[#This Row],[Date]],'DB Details'!$A:$L,6)</f>
        <v/>
      </c>
      <c r="G408" s="123" t="n"/>
      <c r="H408" s="90">
        <f>VLOOKUP(Table91213[[#This Row],[Date]],'DB Details'!$A:$L,8)</f>
        <v/>
      </c>
      <c r="I408" s="90">
        <f>VLOOKUP(Table91213[[#This Row],[Date]],'DB Details'!$A:$L,9)</f>
        <v/>
      </c>
      <c r="J408" s="90">
        <f>VLOOKUP(Table91213[[#This Row],[Date]],'DB Details'!$A:$L,10)</f>
        <v/>
      </c>
      <c r="K408" s="123" t="n"/>
      <c r="L408" s="90">
        <f>VLOOKUP(Table91213[[#This Row],[Date]],'DB Details'!$A:$L,12)</f>
        <v/>
      </c>
    </row>
    <row r="409">
      <c r="A409" s="39" t="n">
        <v>29799</v>
      </c>
      <c r="B409" s="57">
        <f>VLOOKUP(Table91213[[#This Row],[Date]],'DB Details'!$A:$L,2)</f>
        <v/>
      </c>
      <c r="C409" s="41" t="n"/>
      <c r="D409" s="55" t="n"/>
      <c r="E409" s="90">
        <f>VLOOKUP(Table91213[[#This Row],[Date]],'DB Details'!$A:$L,5)</f>
        <v/>
      </c>
      <c r="F409" s="90">
        <f>VLOOKUP(Table91213[[#This Row],[Date]],'DB Details'!$A:$L,6)</f>
        <v/>
      </c>
      <c r="G409" s="123" t="n"/>
      <c r="H409" s="90">
        <f>VLOOKUP(Table91213[[#This Row],[Date]],'DB Details'!$A:$L,8)</f>
        <v/>
      </c>
      <c r="I409" s="90">
        <f>VLOOKUP(Table91213[[#This Row],[Date]],'DB Details'!$A:$L,9)</f>
        <v/>
      </c>
      <c r="J409" s="90">
        <f>VLOOKUP(Table91213[[#This Row],[Date]],'DB Details'!$A:$L,10)</f>
        <v/>
      </c>
      <c r="K409" s="123" t="n"/>
      <c r="L409" s="90">
        <f>VLOOKUP(Table91213[[#This Row],[Date]],'DB Details'!$A:$L,12)</f>
        <v/>
      </c>
    </row>
    <row r="410">
      <c r="A410" s="39" t="n">
        <v>29830</v>
      </c>
      <c r="B410" s="57">
        <f>VLOOKUP(Table91213[[#This Row],[Date]],'DB Details'!$A:$L,2)</f>
        <v/>
      </c>
      <c r="C410" s="41" t="n"/>
      <c r="D410" s="55" t="n"/>
      <c r="E410" s="90">
        <f>VLOOKUP(Table91213[[#This Row],[Date]],'DB Details'!$A:$L,5)</f>
        <v/>
      </c>
      <c r="F410" s="90">
        <f>VLOOKUP(Table91213[[#This Row],[Date]],'DB Details'!$A:$L,6)</f>
        <v/>
      </c>
      <c r="G410" s="123" t="n"/>
      <c r="H410" s="90">
        <f>VLOOKUP(Table91213[[#This Row],[Date]],'DB Details'!$A:$L,8)</f>
        <v/>
      </c>
      <c r="I410" s="90">
        <f>VLOOKUP(Table91213[[#This Row],[Date]],'DB Details'!$A:$L,9)</f>
        <v/>
      </c>
      <c r="J410" s="90">
        <f>VLOOKUP(Table91213[[#This Row],[Date]],'DB Details'!$A:$L,10)</f>
        <v/>
      </c>
      <c r="K410" s="123" t="n"/>
      <c r="L410" s="90">
        <f>VLOOKUP(Table91213[[#This Row],[Date]],'DB Details'!$A:$L,12)</f>
        <v/>
      </c>
    </row>
    <row r="411">
      <c r="A411" s="39" t="n">
        <v>29860</v>
      </c>
      <c r="B411" s="57">
        <f>VLOOKUP(Table91213[[#This Row],[Date]],'DB Details'!$A:$L,2)</f>
        <v/>
      </c>
      <c r="C411" s="41" t="n"/>
      <c r="D411" s="55" t="n"/>
      <c r="E411" s="90">
        <f>VLOOKUP(Table91213[[#This Row],[Date]],'DB Details'!$A:$L,5)</f>
        <v/>
      </c>
      <c r="F411" s="90">
        <f>VLOOKUP(Table91213[[#This Row],[Date]],'DB Details'!$A:$L,6)</f>
        <v/>
      </c>
      <c r="G411" s="123" t="n"/>
      <c r="H411" s="90">
        <f>VLOOKUP(Table91213[[#This Row],[Date]],'DB Details'!$A:$L,8)</f>
        <v/>
      </c>
      <c r="I411" s="90">
        <f>VLOOKUP(Table91213[[#This Row],[Date]],'DB Details'!$A:$L,9)</f>
        <v/>
      </c>
      <c r="J411" s="90">
        <f>VLOOKUP(Table91213[[#This Row],[Date]],'DB Details'!$A:$L,10)</f>
        <v/>
      </c>
      <c r="K411" s="123" t="n"/>
      <c r="L411" s="90">
        <f>VLOOKUP(Table91213[[#This Row],[Date]],'DB Details'!$A:$L,12)</f>
        <v/>
      </c>
    </row>
    <row r="412">
      <c r="A412" s="39" t="n">
        <v>29891</v>
      </c>
      <c r="B412" s="57">
        <f>VLOOKUP(Table91213[[#This Row],[Date]],'DB Details'!$A:$L,2)</f>
        <v/>
      </c>
      <c r="C412" s="41" t="n"/>
      <c r="D412" s="55" t="n"/>
      <c r="E412" s="90">
        <f>VLOOKUP(Table91213[[#This Row],[Date]],'DB Details'!$A:$L,5)</f>
        <v/>
      </c>
      <c r="F412" s="90">
        <f>VLOOKUP(Table91213[[#This Row],[Date]],'DB Details'!$A:$L,6)</f>
        <v/>
      </c>
      <c r="G412" s="123" t="n"/>
      <c r="H412" s="90">
        <f>VLOOKUP(Table91213[[#This Row],[Date]],'DB Details'!$A:$L,8)</f>
        <v/>
      </c>
      <c r="I412" s="90">
        <f>VLOOKUP(Table91213[[#This Row],[Date]],'DB Details'!$A:$L,9)</f>
        <v/>
      </c>
      <c r="J412" s="90">
        <f>VLOOKUP(Table91213[[#This Row],[Date]],'DB Details'!$A:$L,10)</f>
        <v/>
      </c>
      <c r="K412" s="123" t="n"/>
      <c r="L412" s="90">
        <f>VLOOKUP(Table91213[[#This Row],[Date]],'DB Details'!$A:$L,12)</f>
        <v/>
      </c>
    </row>
    <row r="413">
      <c r="A413" s="39" t="n">
        <v>29921</v>
      </c>
      <c r="B413" s="57">
        <f>VLOOKUP(Table91213[[#This Row],[Date]],'DB Details'!$A:$L,2)</f>
        <v/>
      </c>
      <c r="C413" s="41" t="n"/>
      <c r="D413" s="55" t="n"/>
      <c r="E413" s="90">
        <f>VLOOKUP(Table91213[[#This Row],[Date]],'DB Details'!$A:$L,5)</f>
        <v/>
      </c>
      <c r="F413" s="90">
        <f>VLOOKUP(Table91213[[#This Row],[Date]],'DB Details'!$A:$L,6)</f>
        <v/>
      </c>
      <c r="G413" s="123" t="n"/>
      <c r="H413" s="90">
        <f>VLOOKUP(Table91213[[#This Row],[Date]],'DB Details'!$A:$L,8)</f>
        <v/>
      </c>
      <c r="I413" s="90">
        <f>VLOOKUP(Table91213[[#This Row],[Date]],'DB Details'!$A:$L,9)</f>
        <v/>
      </c>
      <c r="J413" s="90">
        <f>VLOOKUP(Table91213[[#This Row],[Date]],'DB Details'!$A:$L,10)</f>
        <v/>
      </c>
      <c r="K413" s="123" t="n"/>
      <c r="L413" s="90">
        <f>VLOOKUP(Table91213[[#This Row],[Date]],'DB Details'!$A:$L,12)</f>
        <v/>
      </c>
    </row>
    <row r="414">
      <c r="A414" s="39" t="n">
        <v>29952</v>
      </c>
      <c r="B414" s="57">
        <f>VLOOKUP(Table91213[[#This Row],[Date]],'DB Details'!$A:$L,2)</f>
        <v/>
      </c>
      <c r="C414" s="41" t="n"/>
      <c r="D414" s="55" t="n"/>
      <c r="E414" s="90">
        <f>VLOOKUP(Table91213[[#This Row],[Date]],'DB Details'!$A:$L,5)</f>
        <v/>
      </c>
      <c r="F414" s="90">
        <f>VLOOKUP(Table91213[[#This Row],[Date]],'DB Details'!$A:$L,6)</f>
        <v/>
      </c>
      <c r="G414" s="123" t="n"/>
      <c r="H414" s="90">
        <f>VLOOKUP(Table91213[[#This Row],[Date]],'DB Details'!$A:$L,8)</f>
        <v/>
      </c>
      <c r="I414" s="90">
        <f>VLOOKUP(Table91213[[#This Row],[Date]],'DB Details'!$A:$L,9)</f>
        <v/>
      </c>
      <c r="J414" s="90">
        <f>VLOOKUP(Table91213[[#This Row],[Date]],'DB Details'!$A:$L,10)</f>
        <v/>
      </c>
      <c r="K414" s="123" t="n"/>
      <c r="L414" s="90">
        <f>VLOOKUP(Table91213[[#This Row],[Date]],'DB Details'!$A:$L,12)</f>
        <v/>
      </c>
    </row>
    <row r="415">
      <c r="A415" s="39" t="n">
        <v>29983</v>
      </c>
      <c r="B415" s="57">
        <f>VLOOKUP(Table91213[[#This Row],[Date]],'DB Details'!$A:$L,2)</f>
        <v/>
      </c>
      <c r="C415" s="41" t="n"/>
      <c r="D415" s="55" t="n"/>
      <c r="E415" s="90">
        <f>VLOOKUP(Table91213[[#This Row],[Date]],'DB Details'!$A:$L,5)</f>
        <v/>
      </c>
      <c r="F415" s="90">
        <f>VLOOKUP(Table91213[[#This Row],[Date]],'DB Details'!$A:$L,6)</f>
        <v/>
      </c>
      <c r="G415" s="123" t="n"/>
      <c r="H415" s="90">
        <f>VLOOKUP(Table91213[[#This Row],[Date]],'DB Details'!$A:$L,8)</f>
        <v/>
      </c>
      <c r="I415" s="90">
        <f>VLOOKUP(Table91213[[#This Row],[Date]],'DB Details'!$A:$L,9)</f>
        <v/>
      </c>
      <c r="J415" s="90">
        <f>VLOOKUP(Table91213[[#This Row],[Date]],'DB Details'!$A:$L,10)</f>
        <v/>
      </c>
      <c r="K415" s="123" t="n"/>
      <c r="L415" s="90">
        <f>VLOOKUP(Table91213[[#This Row],[Date]],'DB Details'!$A:$L,12)</f>
        <v/>
      </c>
    </row>
    <row r="416">
      <c r="A416" s="39" t="n">
        <v>30011</v>
      </c>
      <c r="B416" s="57">
        <f>VLOOKUP(Table91213[[#This Row],[Date]],'DB Details'!$A:$L,2)</f>
        <v/>
      </c>
      <c r="C416" s="41" t="n"/>
      <c r="D416" s="55" t="n"/>
      <c r="E416" s="90">
        <f>VLOOKUP(Table91213[[#This Row],[Date]],'DB Details'!$A:$L,5)</f>
        <v/>
      </c>
      <c r="F416" s="90">
        <f>VLOOKUP(Table91213[[#This Row],[Date]],'DB Details'!$A:$L,6)</f>
        <v/>
      </c>
      <c r="G416" s="123" t="n"/>
      <c r="H416" s="90">
        <f>VLOOKUP(Table91213[[#This Row],[Date]],'DB Details'!$A:$L,8)</f>
        <v/>
      </c>
      <c r="I416" s="90">
        <f>VLOOKUP(Table91213[[#This Row],[Date]],'DB Details'!$A:$L,9)</f>
        <v/>
      </c>
      <c r="J416" s="90">
        <f>VLOOKUP(Table91213[[#This Row],[Date]],'DB Details'!$A:$L,10)</f>
        <v/>
      </c>
      <c r="K416" s="123" t="n"/>
      <c r="L416" s="90">
        <f>VLOOKUP(Table91213[[#This Row],[Date]],'DB Details'!$A:$L,12)</f>
        <v/>
      </c>
    </row>
    <row r="417">
      <c r="A417" s="39" t="n">
        <v>30042</v>
      </c>
      <c r="B417" s="57">
        <f>VLOOKUP(Table91213[[#This Row],[Date]],'DB Details'!$A:$L,2)</f>
        <v/>
      </c>
      <c r="C417" s="41" t="n"/>
      <c r="D417" s="55" t="n"/>
      <c r="E417" s="90">
        <f>VLOOKUP(Table91213[[#This Row],[Date]],'DB Details'!$A:$L,5)</f>
        <v/>
      </c>
      <c r="F417" s="90">
        <f>VLOOKUP(Table91213[[#This Row],[Date]],'DB Details'!$A:$L,6)</f>
        <v/>
      </c>
      <c r="G417" s="123" t="n"/>
      <c r="H417" s="90">
        <f>VLOOKUP(Table91213[[#This Row],[Date]],'DB Details'!$A:$L,8)</f>
        <v/>
      </c>
      <c r="I417" s="90">
        <f>VLOOKUP(Table91213[[#This Row],[Date]],'DB Details'!$A:$L,9)</f>
        <v/>
      </c>
      <c r="J417" s="90">
        <f>VLOOKUP(Table91213[[#This Row],[Date]],'DB Details'!$A:$L,10)</f>
        <v/>
      </c>
      <c r="K417" s="123" t="n"/>
      <c r="L417" s="90">
        <f>VLOOKUP(Table91213[[#This Row],[Date]],'DB Details'!$A:$L,12)</f>
        <v/>
      </c>
    </row>
    <row r="418">
      <c r="A418" s="39" t="n">
        <v>30072</v>
      </c>
      <c r="B418" s="57">
        <f>VLOOKUP(Table91213[[#This Row],[Date]],'DB Details'!$A:$L,2)</f>
        <v/>
      </c>
      <c r="C418" s="41" t="n"/>
      <c r="D418" s="55" t="n"/>
      <c r="E418" s="90">
        <f>VLOOKUP(Table91213[[#This Row],[Date]],'DB Details'!$A:$L,5)</f>
        <v/>
      </c>
      <c r="F418" s="90">
        <f>VLOOKUP(Table91213[[#This Row],[Date]],'DB Details'!$A:$L,6)</f>
        <v/>
      </c>
      <c r="G418" s="123" t="n"/>
      <c r="H418" s="90">
        <f>VLOOKUP(Table91213[[#This Row],[Date]],'DB Details'!$A:$L,8)</f>
        <v/>
      </c>
      <c r="I418" s="90">
        <f>VLOOKUP(Table91213[[#This Row],[Date]],'DB Details'!$A:$L,9)</f>
        <v/>
      </c>
      <c r="J418" s="90">
        <f>VLOOKUP(Table91213[[#This Row],[Date]],'DB Details'!$A:$L,10)</f>
        <v/>
      </c>
      <c r="K418" s="123" t="n"/>
      <c r="L418" s="90">
        <f>VLOOKUP(Table91213[[#This Row],[Date]],'DB Details'!$A:$L,12)</f>
        <v/>
      </c>
    </row>
    <row r="419">
      <c r="A419" s="39" t="n">
        <v>30103</v>
      </c>
      <c r="B419" s="57">
        <f>VLOOKUP(Table91213[[#This Row],[Date]],'DB Details'!$A:$L,2)</f>
        <v/>
      </c>
      <c r="C419" s="41" t="n"/>
      <c r="D419" s="55" t="n"/>
      <c r="E419" s="90">
        <f>VLOOKUP(Table91213[[#This Row],[Date]],'DB Details'!$A:$L,5)</f>
        <v/>
      </c>
      <c r="F419" s="90">
        <f>VLOOKUP(Table91213[[#This Row],[Date]],'DB Details'!$A:$L,6)</f>
        <v/>
      </c>
      <c r="G419" s="123" t="n"/>
      <c r="H419" s="90">
        <f>VLOOKUP(Table91213[[#This Row],[Date]],'DB Details'!$A:$L,8)</f>
        <v/>
      </c>
      <c r="I419" s="90">
        <f>VLOOKUP(Table91213[[#This Row],[Date]],'DB Details'!$A:$L,9)</f>
        <v/>
      </c>
      <c r="J419" s="90">
        <f>VLOOKUP(Table91213[[#This Row],[Date]],'DB Details'!$A:$L,10)</f>
        <v/>
      </c>
      <c r="K419" s="123" t="n"/>
      <c r="L419" s="90">
        <f>VLOOKUP(Table91213[[#This Row],[Date]],'DB Details'!$A:$L,12)</f>
        <v/>
      </c>
    </row>
    <row r="420">
      <c r="A420" s="39" t="n">
        <v>30133</v>
      </c>
      <c r="B420" s="57">
        <f>VLOOKUP(Table91213[[#This Row],[Date]],'DB Details'!$A:$L,2)</f>
        <v/>
      </c>
      <c r="C420" s="41" t="n"/>
      <c r="D420" s="55" t="n"/>
      <c r="E420" s="90">
        <f>VLOOKUP(Table91213[[#This Row],[Date]],'DB Details'!$A:$L,5)</f>
        <v/>
      </c>
      <c r="F420" s="90">
        <f>VLOOKUP(Table91213[[#This Row],[Date]],'DB Details'!$A:$L,6)</f>
        <v/>
      </c>
      <c r="G420" s="123" t="n"/>
      <c r="H420" s="90">
        <f>VLOOKUP(Table91213[[#This Row],[Date]],'DB Details'!$A:$L,8)</f>
        <v/>
      </c>
      <c r="I420" s="90">
        <f>VLOOKUP(Table91213[[#This Row],[Date]],'DB Details'!$A:$L,9)</f>
        <v/>
      </c>
      <c r="J420" s="90">
        <f>VLOOKUP(Table91213[[#This Row],[Date]],'DB Details'!$A:$L,10)</f>
        <v/>
      </c>
      <c r="K420" s="123" t="n"/>
      <c r="L420" s="90">
        <f>VLOOKUP(Table91213[[#This Row],[Date]],'DB Details'!$A:$L,12)</f>
        <v/>
      </c>
    </row>
    <row r="421">
      <c r="A421" s="39" t="n">
        <v>30164</v>
      </c>
      <c r="B421" s="57">
        <f>VLOOKUP(Table91213[[#This Row],[Date]],'DB Details'!$A:$L,2)</f>
        <v/>
      </c>
      <c r="C421" s="41" t="n"/>
      <c r="D421" s="55" t="n"/>
      <c r="E421" s="90">
        <f>VLOOKUP(Table91213[[#This Row],[Date]],'DB Details'!$A:$L,5)</f>
        <v/>
      </c>
      <c r="F421" s="90">
        <f>VLOOKUP(Table91213[[#This Row],[Date]],'DB Details'!$A:$L,6)</f>
        <v/>
      </c>
      <c r="G421" s="123" t="n"/>
      <c r="H421" s="90">
        <f>VLOOKUP(Table91213[[#This Row],[Date]],'DB Details'!$A:$L,8)</f>
        <v/>
      </c>
      <c r="I421" s="90">
        <f>VLOOKUP(Table91213[[#This Row],[Date]],'DB Details'!$A:$L,9)</f>
        <v/>
      </c>
      <c r="J421" s="90">
        <f>VLOOKUP(Table91213[[#This Row],[Date]],'DB Details'!$A:$L,10)</f>
        <v/>
      </c>
      <c r="K421" s="123" t="n"/>
      <c r="L421" s="90">
        <f>VLOOKUP(Table91213[[#This Row],[Date]],'DB Details'!$A:$L,12)</f>
        <v/>
      </c>
    </row>
    <row r="422">
      <c r="A422" s="39" t="n">
        <v>30195</v>
      </c>
      <c r="B422" s="57">
        <f>VLOOKUP(Table91213[[#This Row],[Date]],'DB Details'!$A:$L,2)</f>
        <v/>
      </c>
      <c r="C422" s="41" t="n"/>
      <c r="D422" s="55" t="n"/>
      <c r="E422" s="90">
        <f>VLOOKUP(Table91213[[#This Row],[Date]],'DB Details'!$A:$L,5)</f>
        <v/>
      </c>
      <c r="F422" s="90">
        <f>VLOOKUP(Table91213[[#This Row],[Date]],'DB Details'!$A:$L,6)</f>
        <v/>
      </c>
      <c r="G422" s="123" t="n"/>
      <c r="H422" s="90">
        <f>VLOOKUP(Table91213[[#This Row],[Date]],'DB Details'!$A:$L,8)</f>
        <v/>
      </c>
      <c r="I422" s="90">
        <f>VLOOKUP(Table91213[[#This Row],[Date]],'DB Details'!$A:$L,9)</f>
        <v/>
      </c>
      <c r="J422" s="90">
        <f>VLOOKUP(Table91213[[#This Row],[Date]],'DB Details'!$A:$L,10)</f>
        <v/>
      </c>
      <c r="K422" s="123" t="n"/>
      <c r="L422" s="90">
        <f>VLOOKUP(Table91213[[#This Row],[Date]],'DB Details'!$A:$L,12)</f>
        <v/>
      </c>
    </row>
    <row r="423">
      <c r="A423" s="39" t="n">
        <v>30225</v>
      </c>
      <c r="B423" s="57">
        <f>VLOOKUP(Table91213[[#This Row],[Date]],'DB Details'!$A:$L,2)</f>
        <v/>
      </c>
      <c r="C423" s="41" t="n"/>
      <c r="D423" s="55" t="n"/>
      <c r="E423" s="90">
        <f>VLOOKUP(Table91213[[#This Row],[Date]],'DB Details'!$A:$L,5)</f>
        <v/>
      </c>
      <c r="F423" s="90">
        <f>VLOOKUP(Table91213[[#This Row],[Date]],'DB Details'!$A:$L,6)</f>
        <v/>
      </c>
      <c r="G423" s="123" t="n"/>
      <c r="H423" s="90">
        <f>VLOOKUP(Table91213[[#This Row],[Date]],'DB Details'!$A:$L,8)</f>
        <v/>
      </c>
      <c r="I423" s="90">
        <f>VLOOKUP(Table91213[[#This Row],[Date]],'DB Details'!$A:$L,9)</f>
        <v/>
      </c>
      <c r="J423" s="90">
        <f>VLOOKUP(Table91213[[#This Row],[Date]],'DB Details'!$A:$L,10)</f>
        <v/>
      </c>
      <c r="K423" s="123" t="n"/>
      <c r="L423" s="90">
        <f>VLOOKUP(Table91213[[#This Row],[Date]],'DB Details'!$A:$L,12)</f>
        <v/>
      </c>
    </row>
    <row r="424">
      <c r="A424" s="39" t="n">
        <v>30256</v>
      </c>
      <c r="B424" s="57">
        <f>VLOOKUP(Table91213[[#This Row],[Date]],'DB Details'!$A:$L,2)</f>
        <v/>
      </c>
      <c r="C424" s="41" t="n"/>
      <c r="D424" s="55" t="n"/>
      <c r="E424" s="90">
        <f>VLOOKUP(Table91213[[#This Row],[Date]],'DB Details'!$A:$L,5)</f>
        <v/>
      </c>
      <c r="F424" s="90">
        <f>VLOOKUP(Table91213[[#This Row],[Date]],'DB Details'!$A:$L,6)</f>
        <v/>
      </c>
      <c r="G424" s="123" t="n"/>
      <c r="H424" s="90">
        <f>VLOOKUP(Table91213[[#This Row],[Date]],'DB Details'!$A:$L,8)</f>
        <v/>
      </c>
      <c r="I424" s="90">
        <f>VLOOKUP(Table91213[[#This Row],[Date]],'DB Details'!$A:$L,9)</f>
        <v/>
      </c>
      <c r="J424" s="90">
        <f>VLOOKUP(Table91213[[#This Row],[Date]],'DB Details'!$A:$L,10)</f>
        <v/>
      </c>
      <c r="K424" s="123" t="n"/>
      <c r="L424" s="90">
        <f>VLOOKUP(Table91213[[#This Row],[Date]],'DB Details'!$A:$L,12)</f>
        <v/>
      </c>
    </row>
    <row r="425">
      <c r="A425" s="39" t="n">
        <v>30286</v>
      </c>
      <c r="B425" s="57">
        <f>VLOOKUP(Table91213[[#This Row],[Date]],'DB Details'!$A:$L,2)</f>
        <v/>
      </c>
      <c r="C425" s="41" t="n"/>
      <c r="D425" s="55" t="n"/>
      <c r="E425" s="90">
        <f>VLOOKUP(Table91213[[#This Row],[Date]],'DB Details'!$A:$L,5)</f>
        <v/>
      </c>
      <c r="F425" s="90">
        <f>VLOOKUP(Table91213[[#This Row],[Date]],'DB Details'!$A:$L,6)</f>
        <v/>
      </c>
      <c r="G425" s="123" t="n"/>
      <c r="H425" s="90">
        <f>VLOOKUP(Table91213[[#This Row],[Date]],'DB Details'!$A:$L,8)</f>
        <v/>
      </c>
      <c r="I425" s="90">
        <f>VLOOKUP(Table91213[[#This Row],[Date]],'DB Details'!$A:$L,9)</f>
        <v/>
      </c>
      <c r="J425" s="90">
        <f>VLOOKUP(Table91213[[#This Row],[Date]],'DB Details'!$A:$L,10)</f>
        <v/>
      </c>
      <c r="K425" s="123" t="n"/>
      <c r="L425" s="90">
        <f>VLOOKUP(Table91213[[#This Row],[Date]],'DB Details'!$A:$L,12)</f>
        <v/>
      </c>
    </row>
    <row r="426">
      <c r="A426" s="39" t="n">
        <v>30317</v>
      </c>
      <c r="B426" s="57">
        <f>VLOOKUP(Table91213[[#This Row],[Date]],'DB Details'!$A:$L,2)</f>
        <v/>
      </c>
      <c r="C426" s="41" t="n"/>
      <c r="D426" s="55" t="n"/>
      <c r="E426" s="90">
        <f>VLOOKUP(Table91213[[#This Row],[Date]],'DB Details'!$A:$L,5)</f>
        <v/>
      </c>
      <c r="F426" s="90">
        <f>VLOOKUP(Table91213[[#This Row],[Date]],'DB Details'!$A:$L,6)</f>
        <v/>
      </c>
      <c r="G426" s="123" t="n"/>
      <c r="H426" s="90">
        <f>VLOOKUP(Table91213[[#This Row],[Date]],'DB Details'!$A:$L,8)</f>
        <v/>
      </c>
      <c r="I426" s="90">
        <f>VLOOKUP(Table91213[[#This Row],[Date]],'DB Details'!$A:$L,9)</f>
        <v/>
      </c>
      <c r="J426" s="90">
        <f>VLOOKUP(Table91213[[#This Row],[Date]],'DB Details'!$A:$L,10)</f>
        <v/>
      </c>
      <c r="K426" s="123" t="n"/>
      <c r="L426" s="90">
        <f>VLOOKUP(Table91213[[#This Row],[Date]],'DB Details'!$A:$L,12)</f>
        <v/>
      </c>
    </row>
    <row r="427">
      <c r="A427" s="39" t="n">
        <v>30348</v>
      </c>
      <c r="B427" s="57">
        <f>VLOOKUP(Table91213[[#This Row],[Date]],'DB Details'!$A:$L,2)</f>
        <v/>
      </c>
      <c r="C427" s="41" t="n"/>
      <c r="D427" s="55" t="n"/>
      <c r="E427" s="90">
        <f>VLOOKUP(Table91213[[#This Row],[Date]],'DB Details'!$A:$L,5)</f>
        <v/>
      </c>
      <c r="F427" s="90">
        <f>VLOOKUP(Table91213[[#This Row],[Date]],'DB Details'!$A:$L,6)</f>
        <v/>
      </c>
      <c r="G427" s="123" t="n"/>
      <c r="H427" s="90">
        <f>VLOOKUP(Table91213[[#This Row],[Date]],'DB Details'!$A:$L,8)</f>
        <v/>
      </c>
      <c r="I427" s="90">
        <f>VLOOKUP(Table91213[[#This Row],[Date]],'DB Details'!$A:$L,9)</f>
        <v/>
      </c>
      <c r="J427" s="90">
        <f>VLOOKUP(Table91213[[#This Row],[Date]],'DB Details'!$A:$L,10)</f>
        <v/>
      </c>
      <c r="K427" s="123" t="n"/>
      <c r="L427" s="90">
        <f>VLOOKUP(Table91213[[#This Row],[Date]],'DB Details'!$A:$L,12)</f>
        <v/>
      </c>
    </row>
    <row r="428">
      <c r="A428" s="39" t="n">
        <v>30376</v>
      </c>
      <c r="B428" s="57">
        <f>VLOOKUP(Table91213[[#This Row],[Date]],'DB Details'!$A:$L,2)</f>
        <v/>
      </c>
      <c r="C428" s="41" t="n"/>
      <c r="D428" s="55" t="n"/>
      <c r="E428" s="90">
        <f>VLOOKUP(Table91213[[#This Row],[Date]],'DB Details'!$A:$L,5)</f>
        <v/>
      </c>
      <c r="F428" s="90">
        <f>VLOOKUP(Table91213[[#This Row],[Date]],'DB Details'!$A:$L,6)</f>
        <v/>
      </c>
      <c r="G428" s="123" t="n"/>
      <c r="H428" s="90">
        <f>VLOOKUP(Table91213[[#This Row],[Date]],'DB Details'!$A:$L,8)</f>
        <v/>
      </c>
      <c r="I428" s="90">
        <f>VLOOKUP(Table91213[[#This Row],[Date]],'DB Details'!$A:$L,9)</f>
        <v/>
      </c>
      <c r="J428" s="90">
        <f>VLOOKUP(Table91213[[#This Row],[Date]],'DB Details'!$A:$L,10)</f>
        <v/>
      </c>
      <c r="K428" s="123" t="n"/>
      <c r="L428" s="90">
        <f>VLOOKUP(Table91213[[#This Row],[Date]],'DB Details'!$A:$L,12)</f>
        <v/>
      </c>
    </row>
    <row r="429">
      <c r="A429" s="39" t="n">
        <v>30407</v>
      </c>
      <c r="B429" s="57">
        <f>VLOOKUP(Table91213[[#This Row],[Date]],'DB Details'!$A:$L,2)</f>
        <v/>
      </c>
      <c r="C429" s="41" t="n"/>
      <c r="D429" s="55" t="n"/>
      <c r="E429" s="90">
        <f>VLOOKUP(Table91213[[#This Row],[Date]],'DB Details'!$A:$L,5)</f>
        <v/>
      </c>
      <c r="F429" s="90">
        <f>VLOOKUP(Table91213[[#This Row],[Date]],'DB Details'!$A:$L,6)</f>
        <v/>
      </c>
      <c r="G429" s="123" t="n"/>
      <c r="H429" s="90">
        <f>VLOOKUP(Table91213[[#This Row],[Date]],'DB Details'!$A:$L,8)</f>
        <v/>
      </c>
      <c r="I429" s="90">
        <f>VLOOKUP(Table91213[[#This Row],[Date]],'DB Details'!$A:$L,9)</f>
        <v/>
      </c>
      <c r="J429" s="90">
        <f>VLOOKUP(Table91213[[#This Row],[Date]],'DB Details'!$A:$L,10)</f>
        <v/>
      </c>
      <c r="K429" s="123" t="n"/>
      <c r="L429" s="90">
        <f>VLOOKUP(Table91213[[#This Row],[Date]],'DB Details'!$A:$L,12)</f>
        <v/>
      </c>
    </row>
    <row r="430">
      <c r="A430" s="39" t="n">
        <v>30437</v>
      </c>
      <c r="B430" s="57">
        <f>VLOOKUP(Table91213[[#This Row],[Date]],'DB Details'!$A:$L,2)</f>
        <v/>
      </c>
      <c r="C430" s="41" t="n"/>
      <c r="D430" s="55" t="n"/>
      <c r="E430" s="90">
        <f>VLOOKUP(Table91213[[#This Row],[Date]],'DB Details'!$A:$L,5)</f>
        <v/>
      </c>
      <c r="F430" s="90">
        <f>VLOOKUP(Table91213[[#This Row],[Date]],'DB Details'!$A:$L,6)</f>
        <v/>
      </c>
      <c r="G430" s="123" t="n"/>
      <c r="H430" s="90">
        <f>VLOOKUP(Table91213[[#This Row],[Date]],'DB Details'!$A:$L,8)</f>
        <v/>
      </c>
      <c r="I430" s="90">
        <f>VLOOKUP(Table91213[[#This Row],[Date]],'DB Details'!$A:$L,9)</f>
        <v/>
      </c>
      <c r="J430" s="90">
        <f>VLOOKUP(Table91213[[#This Row],[Date]],'DB Details'!$A:$L,10)</f>
        <v/>
      </c>
      <c r="K430" s="123" t="n"/>
      <c r="L430" s="90">
        <f>VLOOKUP(Table91213[[#This Row],[Date]],'DB Details'!$A:$L,12)</f>
        <v/>
      </c>
    </row>
    <row r="431">
      <c r="A431" s="39" t="n">
        <v>30468</v>
      </c>
      <c r="B431" s="57">
        <f>VLOOKUP(Table91213[[#This Row],[Date]],'DB Details'!$A:$L,2)</f>
        <v/>
      </c>
      <c r="C431" s="41" t="n"/>
      <c r="D431" s="55" t="n"/>
      <c r="E431" s="90">
        <f>VLOOKUP(Table91213[[#This Row],[Date]],'DB Details'!$A:$L,5)</f>
        <v/>
      </c>
      <c r="F431" s="90">
        <f>VLOOKUP(Table91213[[#This Row],[Date]],'DB Details'!$A:$L,6)</f>
        <v/>
      </c>
      <c r="G431" s="123" t="n"/>
      <c r="H431" s="90">
        <f>VLOOKUP(Table91213[[#This Row],[Date]],'DB Details'!$A:$L,8)</f>
        <v/>
      </c>
      <c r="I431" s="90">
        <f>VLOOKUP(Table91213[[#This Row],[Date]],'DB Details'!$A:$L,9)</f>
        <v/>
      </c>
      <c r="J431" s="90">
        <f>VLOOKUP(Table91213[[#This Row],[Date]],'DB Details'!$A:$L,10)</f>
        <v/>
      </c>
      <c r="K431" s="123" t="n"/>
      <c r="L431" s="90">
        <f>VLOOKUP(Table91213[[#This Row],[Date]],'DB Details'!$A:$L,12)</f>
        <v/>
      </c>
    </row>
    <row r="432">
      <c r="A432" s="39" t="n">
        <v>30498</v>
      </c>
      <c r="B432" s="57">
        <f>VLOOKUP(Table91213[[#This Row],[Date]],'DB Details'!$A:$L,2)</f>
        <v/>
      </c>
      <c r="C432" s="41" t="n"/>
      <c r="D432" s="55" t="n"/>
      <c r="E432" s="90">
        <f>VLOOKUP(Table91213[[#This Row],[Date]],'DB Details'!$A:$L,5)</f>
        <v/>
      </c>
      <c r="F432" s="90">
        <f>VLOOKUP(Table91213[[#This Row],[Date]],'DB Details'!$A:$L,6)</f>
        <v/>
      </c>
      <c r="G432" s="123" t="n"/>
      <c r="H432" s="90">
        <f>VLOOKUP(Table91213[[#This Row],[Date]],'DB Details'!$A:$L,8)</f>
        <v/>
      </c>
      <c r="I432" s="90">
        <f>VLOOKUP(Table91213[[#This Row],[Date]],'DB Details'!$A:$L,9)</f>
        <v/>
      </c>
      <c r="J432" s="90">
        <f>VLOOKUP(Table91213[[#This Row],[Date]],'DB Details'!$A:$L,10)</f>
        <v/>
      </c>
      <c r="K432" s="123" t="n"/>
      <c r="L432" s="90">
        <f>VLOOKUP(Table91213[[#This Row],[Date]],'DB Details'!$A:$L,12)</f>
        <v/>
      </c>
    </row>
    <row r="433">
      <c r="A433" s="39" t="n">
        <v>30529</v>
      </c>
      <c r="B433" s="57">
        <f>VLOOKUP(Table91213[[#This Row],[Date]],'DB Details'!$A:$L,2)</f>
        <v/>
      </c>
      <c r="C433" s="41" t="n"/>
      <c r="D433" s="55" t="n"/>
      <c r="E433" s="90">
        <f>VLOOKUP(Table91213[[#This Row],[Date]],'DB Details'!$A:$L,5)</f>
        <v/>
      </c>
      <c r="F433" s="90">
        <f>VLOOKUP(Table91213[[#This Row],[Date]],'DB Details'!$A:$L,6)</f>
        <v/>
      </c>
      <c r="G433" s="123" t="n"/>
      <c r="H433" s="90">
        <f>VLOOKUP(Table91213[[#This Row],[Date]],'DB Details'!$A:$L,8)</f>
        <v/>
      </c>
      <c r="I433" s="90">
        <f>VLOOKUP(Table91213[[#This Row],[Date]],'DB Details'!$A:$L,9)</f>
        <v/>
      </c>
      <c r="J433" s="90">
        <f>VLOOKUP(Table91213[[#This Row],[Date]],'DB Details'!$A:$L,10)</f>
        <v/>
      </c>
      <c r="K433" s="123" t="n"/>
      <c r="L433" s="90">
        <f>VLOOKUP(Table91213[[#This Row],[Date]],'DB Details'!$A:$L,12)</f>
        <v/>
      </c>
    </row>
    <row r="434">
      <c r="A434" s="39" t="n">
        <v>30560</v>
      </c>
      <c r="B434" s="57">
        <f>VLOOKUP(Table91213[[#This Row],[Date]],'DB Details'!$A:$L,2)</f>
        <v/>
      </c>
      <c r="C434" s="41" t="n"/>
      <c r="D434" s="55" t="n"/>
      <c r="E434" s="90">
        <f>VLOOKUP(Table91213[[#This Row],[Date]],'DB Details'!$A:$L,5)</f>
        <v/>
      </c>
      <c r="F434" s="90">
        <f>VLOOKUP(Table91213[[#This Row],[Date]],'DB Details'!$A:$L,6)</f>
        <v/>
      </c>
      <c r="G434" s="123" t="n"/>
      <c r="H434" s="90">
        <f>VLOOKUP(Table91213[[#This Row],[Date]],'DB Details'!$A:$L,8)</f>
        <v/>
      </c>
      <c r="I434" s="90">
        <f>VLOOKUP(Table91213[[#This Row],[Date]],'DB Details'!$A:$L,9)</f>
        <v/>
      </c>
      <c r="J434" s="90">
        <f>VLOOKUP(Table91213[[#This Row],[Date]],'DB Details'!$A:$L,10)</f>
        <v/>
      </c>
      <c r="K434" s="123" t="n"/>
      <c r="L434" s="90">
        <f>VLOOKUP(Table91213[[#This Row],[Date]],'DB Details'!$A:$L,12)</f>
        <v/>
      </c>
    </row>
    <row r="435">
      <c r="A435" s="39" t="n">
        <v>30590</v>
      </c>
      <c r="B435" s="57">
        <f>VLOOKUP(Table91213[[#This Row],[Date]],'DB Details'!$A:$L,2)</f>
        <v/>
      </c>
      <c r="C435" s="41" t="n"/>
      <c r="D435" s="55" t="n"/>
      <c r="E435" s="90">
        <f>VLOOKUP(Table91213[[#This Row],[Date]],'DB Details'!$A:$L,5)</f>
        <v/>
      </c>
      <c r="F435" s="90">
        <f>VLOOKUP(Table91213[[#This Row],[Date]],'DB Details'!$A:$L,6)</f>
        <v/>
      </c>
      <c r="G435" s="123" t="n"/>
      <c r="H435" s="90">
        <f>VLOOKUP(Table91213[[#This Row],[Date]],'DB Details'!$A:$L,8)</f>
        <v/>
      </c>
      <c r="I435" s="90">
        <f>VLOOKUP(Table91213[[#This Row],[Date]],'DB Details'!$A:$L,9)</f>
        <v/>
      </c>
      <c r="J435" s="90">
        <f>VLOOKUP(Table91213[[#This Row],[Date]],'DB Details'!$A:$L,10)</f>
        <v/>
      </c>
      <c r="K435" s="123" t="n"/>
      <c r="L435" s="90">
        <f>VLOOKUP(Table91213[[#This Row],[Date]],'DB Details'!$A:$L,12)</f>
        <v/>
      </c>
    </row>
    <row r="436">
      <c r="A436" s="39" t="n">
        <v>30621</v>
      </c>
      <c r="B436" s="57">
        <f>VLOOKUP(Table91213[[#This Row],[Date]],'DB Details'!$A:$L,2)</f>
        <v/>
      </c>
      <c r="C436" s="41" t="n"/>
      <c r="D436" s="55" t="n"/>
      <c r="E436" s="90">
        <f>VLOOKUP(Table91213[[#This Row],[Date]],'DB Details'!$A:$L,5)</f>
        <v/>
      </c>
      <c r="F436" s="90">
        <f>VLOOKUP(Table91213[[#This Row],[Date]],'DB Details'!$A:$L,6)</f>
        <v/>
      </c>
      <c r="G436" s="123" t="n"/>
      <c r="H436" s="90">
        <f>VLOOKUP(Table91213[[#This Row],[Date]],'DB Details'!$A:$L,8)</f>
        <v/>
      </c>
      <c r="I436" s="90">
        <f>VLOOKUP(Table91213[[#This Row],[Date]],'DB Details'!$A:$L,9)</f>
        <v/>
      </c>
      <c r="J436" s="90">
        <f>VLOOKUP(Table91213[[#This Row],[Date]],'DB Details'!$A:$L,10)</f>
        <v/>
      </c>
      <c r="K436" s="123" t="n"/>
      <c r="L436" s="90">
        <f>VLOOKUP(Table91213[[#This Row],[Date]],'DB Details'!$A:$L,12)</f>
        <v/>
      </c>
    </row>
    <row r="437">
      <c r="A437" s="39" t="n">
        <v>30651</v>
      </c>
      <c r="B437" s="57">
        <f>VLOOKUP(Table91213[[#This Row],[Date]],'DB Details'!$A:$L,2)</f>
        <v/>
      </c>
      <c r="C437" s="41" t="n"/>
      <c r="D437" s="55" t="n"/>
      <c r="E437" s="90">
        <f>VLOOKUP(Table91213[[#This Row],[Date]],'DB Details'!$A:$L,5)</f>
        <v/>
      </c>
      <c r="F437" s="90">
        <f>VLOOKUP(Table91213[[#This Row],[Date]],'DB Details'!$A:$L,6)</f>
        <v/>
      </c>
      <c r="G437" s="123" t="n"/>
      <c r="H437" s="90">
        <f>VLOOKUP(Table91213[[#This Row],[Date]],'DB Details'!$A:$L,8)</f>
        <v/>
      </c>
      <c r="I437" s="90">
        <f>VLOOKUP(Table91213[[#This Row],[Date]],'DB Details'!$A:$L,9)</f>
        <v/>
      </c>
      <c r="J437" s="90">
        <f>VLOOKUP(Table91213[[#This Row],[Date]],'DB Details'!$A:$L,10)</f>
        <v/>
      </c>
      <c r="K437" s="123" t="n"/>
      <c r="L437" s="90">
        <f>VLOOKUP(Table91213[[#This Row],[Date]],'DB Details'!$A:$L,12)</f>
        <v/>
      </c>
    </row>
    <row r="438">
      <c r="A438" s="39" t="n">
        <v>30682</v>
      </c>
      <c r="B438" s="57">
        <f>VLOOKUP(Table91213[[#This Row],[Date]],'DB Details'!$A:$L,2)</f>
        <v/>
      </c>
      <c r="C438" s="41" t="n"/>
      <c r="D438" s="55" t="n"/>
      <c r="E438" s="90">
        <f>VLOOKUP(Table91213[[#This Row],[Date]],'DB Details'!$A:$L,5)</f>
        <v/>
      </c>
      <c r="F438" s="90">
        <f>VLOOKUP(Table91213[[#This Row],[Date]],'DB Details'!$A:$L,6)</f>
        <v/>
      </c>
      <c r="G438" s="123" t="n"/>
      <c r="H438" s="90">
        <f>VLOOKUP(Table91213[[#This Row],[Date]],'DB Details'!$A:$L,8)</f>
        <v/>
      </c>
      <c r="I438" s="90">
        <f>VLOOKUP(Table91213[[#This Row],[Date]],'DB Details'!$A:$L,9)</f>
        <v/>
      </c>
      <c r="J438" s="90">
        <f>VLOOKUP(Table91213[[#This Row],[Date]],'DB Details'!$A:$L,10)</f>
        <v/>
      </c>
      <c r="K438" s="123" t="n"/>
      <c r="L438" s="90">
        <f>VLOOKUP(Table91213[[#This Row],[Date]],'DB Details'!$A:$L,12)</f>
        <v/>
      </c>
    </row>
    <row r="439">
      <c r="A439" s="39" t="n">
        <v>30713</v>
      </c>
      <c r="B439" s="57">
        <f>VLOOKUP(Table91213[[#This Row],[Date]],'DB Details'!$A:$L,2)</f>
        <v/>
      </c>
      <c r="C439" s="41" t="n"/>
      <c r="D439" s="55" t="n"/>
      <c r="E439" s="90">
        <f>VLOOKUP(Table91213[[#This Row],[Date]],'DB Details'!$A:$L,5)</f>
        <v/>
      </c>
      <c r="F439" s="90">
        <f>VLOOKUP(Table91213[[#This Row],[Date]],'DB Details'!$A:$L,6)</f>
        <v/>
      </c>
      <c r="G439" s="123" t="n"/>
      <c r="H439" s="90">
        <f>VLOOKUP(Table91213[[#This Row],[Date]],'DB Details'!$A:$L,8)</f>
        <v/>
      </c>
      <c r="I439" s="90">
        <f>VLOOKUP(Table91213[[#This Row],[Date]],'DB Details'!$A:$L,9)</f>
        <v/>
      </c>
      <c r="J439" s="90">
        <f>VLOOKUP(Table91213[[#This Row],[Date]],'DB Details'!$A:$L,10)</f>
        <v/>
      </c>
      <c r="K439" s="123" t="n"/>
      <c r="L439" s="90">
        <f>VLOOKUP(Table91213[[#This Row],[Date]],'DB Details'!$A:$L,12)</f>
        <v/>
      </c>
    </row>
    <row r="440">
      <c r="A440" s="39" t="n">
        <v>30742</v>
      </c>
      <c r="B440" s="57">
        <f>VLOOKUP(Table91213[[#This Row],[Date]],'DB Details'!$A:$L,2)</f>
        <v/>
      </c>
      <c r="C440" s="41" t="n"/>
      <c r="D440" s="55" t="n"/>
      <c r="E440" s="90">
        <f>VLOOKUP(Table91213[[#This Row],[Date]],'DB Details'!$A:$L,5)</f>
        <v/>
      </c>
      <c r="F440" s="90">
        <f>VLOOKUP(Table91213[[#This Row],[Date]],'DB Details'!$A:$L,6)</f>
        <v/>
      </c>
      <c r="G440" s="123" t="n"/>
      <c r="H440" s="90">
        <f>VLOOKUP(Table91213[[#This Row],[Date]],'DB Details'!$A:$L,8)</f>
        <v/>
      </c>
      <c r="I440" s="90">
        <f>VLOOKUP(Table91213[[#This Row],[Date]],'DB Details'!$A:$L,9)</f>
        <v/>
      </c>
      <c r="J440" s="90">
        <f>VLOOKUP(Table91213[[#This Row],[Date]],'DB Details'!$A:$L,10)</f>
        <v/>
      </c>
      <c r="K440" s="123" t="n"/>
      <c r="L440" s="90">
        <f>VLOOKUP(Table91213[[#This Row],[Date]],'DB Details'!$A:$L,12)</f>
        <v/>
      </c>
    </row>
    <row r="441">
      <c r="A441" s="39" t="n">
        <v>30773</v>
      </c>
      <c r="B441" s="57">
        <f>VLOOKUP(Table91213[[#This Row],[Date]],'DB Details'!$A:$L,2)</f>
        <v/>
      </c>
      <c r="C441" s="41" t="n"/>
      <c r="D441" s="55" t="n"/>
      <c r="E441" s="90">
        <f>VLOOKUP(Table91213[[#This Row],[Date]],'DB Details'!$A:$L,5)</f>
        <v/>
      </c>
      <c r="F441" s="90">
        <f>VLOOKUP(Table91213[[#This Row],[Date]],'DB Details'!$A:$L,6)</f>
        <v/>
      </c>
      <c r="G441" s="123" t="n"/>
      <c r="H441" s="90">
        <f>VLOOKUP(Table91213[[#This Row],[Date]],'DB Details'!$A:$L,8)</f>
        <v/>
      </c>
      <c r="I441" s="90">
        <f>VLOOKUP(Table91213[[#This Row],[Date]],'DB Details'!$A:$L,9)</f>
        <v/>
      </c>
      <c r="J441" s="90">
        <f>VLOOKUP(Table91213[[#This Row],[Date]],'DB Details'!$A:$L,10)</f>
        <v/>
      </c>
      <c r="K441" s="123" t="n"/>
      <c r="L441" s="90">
        <f>VLOOKUP(Table91213[[#This Row],[Date]],'DB Details'!$A:$L,12)</f>
        <v/>
      </c>
    </row>
    <row r="442">
      <c r="A442" s="39" t="n">
        <v>30803</v>
      </c>
      <c r="B442" s="57">
        <f>VLOOKUP(Table91213[[#This Row],[Date]],'DB Details'!$A:$L,2)</f>
        <v/>
      </c>
      <c r="C442" s="41" t="n"/>
      <c r="D442" s="55" t="n"/>
      <c r="E442" s="90">
        <f>VLOOKUP(Table91213[[#This Row],[Date]],'DB Details'!$A:$L,5)</f>
        <v/>
      </c>
      <c r="F442" s="90">
        <f>VLOOKUP(Table91213[[#This Row],[Date]],'DB Details'!$A:$L,6)</f>
        <v/>
      </c>
      <c r="G442" s="123" t="n"/>
      <c r="H442" s="90">
        <f>VLOOKUP(Table91213[[#This Row],[Date]],'DB Details'!$A:$L,8)</f>
        <v/>
      </c>
      <c r="I442" s="90">
        <f>VLOOKUP(Table91213[[#This Row],[Date]],'DB Details'!$A:$L,9)</f>
        <v/>
      </c>
      <c r="J442" s="90">
        <f>VLOOKUP(Table91213[[#This Row],[Date]],'DB Details'!$A:$L,10)</f>
        <v/>
      </c>
      <c r="K442" s="123" t="n"/>
      <c r="L442" s="90">
        <f>VLOOKUP(Table91213[[#This Row],[Date]],'DB Details'!$A:$L,12)</f>
        <v/>
      </c>
    </row>
    <row r="443">
      <c r="A443" s="39" t="n">
        <v>30834</v>
      </c>
      <c r="B443" s="57">
        <f>VLOOKUP(Table91213[[#This Row],[Date]],'DB Details'!$A:$L,2)</f>
        <v/>
      </c>
      <c r="C443" s="41" t="n"/>
      <c r="D443" s="55" t="n"/>
      <c r="E443" s="90">
        <f>VLOOKUP(Table91213[[#This Row],[Date]],'DB Details'!$A:$L,5)</f>
        <v/>
      </c>
      <c r="F443" s="90">
        <f>VLOOKUP(Table91213[[#This Row],[Date]],'DB Details'!$A:$L,6)</f>
        <v/>
      </c>
      <c r="G443" s="123" t="n"/>
      <c r="H443" s="90">
        <f>VLOOKUP(Table91213[[#This Row],[Date]],'DB Details'!$A:$L,8)</f>
        <v/>
      </c>
      <c r="I443" s="90">
        <f>VLOOKUP(Table91213[[#This Row],[Date]],'DB Details'!$A:$L,9)</f>
        <v/>
      </c>
      <c r="J443" s="90">
        <f>VLOOKUP(Table91213[[#This Row],[Date]],'DB Details'!$A:$L,10)</f>
        <v/>
      </c>
      <c r="K443" s="123" t="n"/>
      <c r="L443" s="90">
        <f>VLOOKUP(Table91213[[#This Row],[Date]],'DB Details'!$A:$L,12)</f>
        <v/>
      </c>
    </row>
    <row r="444">
      <c r="A444" s="39" t="n">
        <v>30864</v>
      </c>
      <c r="B444" s="57">
        <f>VLOOKUP(Table91213[[#This Row],[Date]],'DB Details'!$A:$L,2)</f>
        <v/>
      </c>
      <c r="C444" s="41" t="n"/>
      <c r="D444" s="55" t="n"/>
      <c r="E444" s="90">
        <f>VLOOKUP(Table91213[[#This Row],[Date]],'DB Details'!$A:$L,5)</f>
        <v/>
      </c>
      <c r="F444" s="90">
        <f>VLOOKUP(Table91213[[#This Row],[Date]],'DB Details'!$A:$L,6)</f>
        <v/>
      </c>
      <c r="G444" s="123" t="n"/>
      <c r="H444" s="90">
        <f>VLOOKUP(Table91213[[#This Row],[Date]],'DB Details'!$A:$L,8)</f>
        <v/>
      </c>
      <c r="I444" s="90">
        <f>VLOOKUP(Table91213[[#This Row],[Date]],'DB Details'!$A:$L,9)</f>
        <v/>
      </c>
      <c r="J444" s="90">
        <f>VLOOKUP(Table91213[[#This Row],[Date]],'DB Details'!$A:$L,10)</f>
        <v/>
      </c>
      <c r="K444" s="123" t="n"/>
      <c r="L444" s="90">
        <f>VLOOKUP(Table91213[[#This Row],[Date]],'DB Details'!$A:$L,12)</f>
        <v/>
      </c>
    </row>
    <row r="445">
      <c r="A445" s="39" t="n">
        <v>30895</v>
      </c>
      <c r="B445" s="57">
        <f>VLOOKUP(Table91213[[#This Row],[Date]],'DB Details'!$A:$L,2)</f>
        <v/>
      </c>
      <c r="C445" s="41" t="n"/>
      <c r="D445" s="55" t="n"/>
      <c r="E445" s="90">
        <f>VLOOKUP(Table91213[[#This Row],[Date]],'DB Details'!$A:$L,5)</f>
        <v/>
      </c>
      <c r="F445" s="90">
        <f>VLOOKUP(Table91213[[#This Row],[Date]],'DB Details'!$A:$L,6)</f>
        <v/>
      </c>
      <c r="G445" s="123" t="n"/>
      <c r="H445" s="90">
        <f>VLOOKUP(Table91213[[#This Row],[Date]],'DB Details'!$A:$L,8)</f>
        <v/>
      </c>
      <c r="I445" s="90">
        <f>VLOOKUP(Table91213[[#This Row],[Date]],'DB Details'!$A:$L,9)</f>
        <v/>
      </c>
      <c r="J445" s="90">
        <f>VLOOKUP(Table91213[[#This Row],[Date]],'DB Details'!$A:$L,10)</f>
        <v/>
      </c>
      <c r="K445" s="123" t="n"/>
      <c r="L445" s="90">
        <f>VLOOKUP(Table91213[[#This Row],[Date]],'DB Details'!$A:$L,12)</f>
        <v/>
      </c>
    </row>
    <row r="446">
      <c r="A446" s="39" t="n">
        <v>30926</v>
      </c>
      <c r="B446" s="57">
        <f>VLOOKUP(Table91213[[#This Row],[Date]],'DB Details'!$A:$L,2)</f>
        <v/>
      </c>
      <c r="C446" s="41" t="n"/>
      <c r="D446" s="55" t="n"/>
      <c r="E446" s="90">
        <f>VLOOKUP(Table91213[[#This Row],[Date]],'DB Details'!$A:$L,5)</f>
        <v/>
      </c>
      <c r="F446" s="90">
        <f>VLOOKUP(Table91213[[#This Row],[Date]],'DB Details'!$A:$L,6)</f>
        <v/>
      </c>
      <c r="G446" s="123" t="n"/>
      <c r="H446" s="90">
        <f>VLOOKUP(Table91213[[#This Row],[Date]],'DB Details'!$A:$L,8)</f>
        <v/>
      </c>
      <c r="I446" s="90">
        <f>VLOOKUP(Table91213[[#This Row],[Date]],'DB Details'!$A:$L,9)</f>
        <v/>
      </c>
      <c r="J446" s="90">
        <f>VLOOKUP(Table91213[[#This Row],[Date]],'DB Details'!$A:$L,10)</f>
        <v/>
      </c>
      <c r="K446" s="123" t="n"/>
      <c r="L446" s="90">
        <f>VLOOKUP(Table91213[[#This Row],[Date]],'DB Details'!$A:$L,12)</f>
        <v/>
      </c>
    </row>
    <row r="447">
      <c r="A447" s="39" t="n">
        <v>30956</v>
      </c>
      <c r="B447" s="57">
        <f>VLOOKUP(Table91213[[#This Row],[Date]],'DB Details'!$A:$L,2)</f>
        <v/>
      </c>
      <c r="C447" s="41" t="n"/>
      <c r="D447" s="55" t="n"/>
      <c r="E447" s="90">
        <f>VLOOKUP(Table91213[[#This Row],[Date]],'DB Details'!$A:$L,5)</f>
        <v/>
      </c>
      <c r="F447" s="90">
        <f>VLOOKUP(Table91213[[#This Row],[Date]],'DB Details'!$A:$L,6)</f>
        <v/>
      </c>
      <c r="G447" s="123" t="n"/>
      <c r="H447" s="90">
        <f>VLOOKUP(Table91213[[#This Row],[Date]],'DB Details'!$A:$L,8)</f>
        <v/>
      </c>
      <c r="I447" s="90">
        <f>VLOOKUP(Table91213[[#This Row],[Date]],'DB Details'!$A:$L,9)</f>
        <v/>
      </c>
      <c r="J447" s="90">
        <f>VLOOKUP(Table91213[[#This Row],[Date]],'DB Details'!$A:$L,10)</f>
        <v/>
      </c>
      <c r="K447" s="123" t="n"/>
      <c r="L447" s="90">
        <f>VLOOKUP(Table91213[[#This Row],[Date]],'DB Details'!$A:$L,12)</f>
        <v/>
      </c>
    </row>
    <row r="448">
      <c r="A448" s="39" t="n">
        <v>30987</v>
      </c>
      <c r="B448" s="57">
        <f>VLOOKUP(Table91213[[#This Row],[Date]],'DB Details'!$A:$L,2)</f>
        <v/>
      </c>
      <c r="C448" s="41" t="n"/>
      <c r="D448" s="55" t="n"/>
      <c r="E448" s="90">
        <f>VLOOKUP(Table91213[[#This Row],[Date]],'DB Details'!$A:$L,5)</f>
        <v/>
      </c>
      <c r="F448" s="90">
        <f>VLOOKUP(Table91213[[#This Row],[Date]],'DB Details'!$A:$L,6)</f>
        <v/>
      </c>
      <c r="G448" s="123" t="n"/>
      <c r="H448" s="90">
        <f>VLOOKUP(Table91213[[#This Row],[Date]],'DB Details'!$A:$L,8)</f>
        <v/>
      </c>
      <c r="I448" s="90">
        <f>VLOOKUP(Table91213[[#This Row],[Date]],'DB Details'!$A:$L,9)</f>
        <v/>
      </c>
      <c r="J448" s="90">
        <f>VLOOKUP(Table91213[[#This Row],[Date]],'DB Details'!$A:$L,10)</f>
        <v/>
      </c>
      <c r="K448" s="123" t="n"/>
      <c r="L448" s="90">
        <f>VLOOKUP(Table91213[[#This Row],[Date]],'DB Details'!$A:$L,12)</f>
        <v/>
      </c>
    </row>
    <row r="449">
      <c r="A449" s="39" t="n">
        <v>31017</v>
      </c>
      <c r="B449" s="57">
        <f>VLOOKUP(Table91213[[#This Row],[Date]],'DB Details'!$A:$L,2)</f>
        <v/>
      </c>
      <c r="C449" s="41" t="n"/>
      <c r="D449" s="55" t="n"/>
      <c r="E449" s="90">
        <f>VLOOKUP(Table91213[[#This Row],[Date]],'DB Details'!$A:$L,5)</f>
        <v/>
      </c>
      <c r="F449" s="90">
        <f>VLOOKUP(Table91213[[#This Row],[Date]],'DB Details'!$A:$L,6)</f>
        <v/>
      </c>
      <c r="G449" s="123" t="n"/>
      <c r="H449" s="90">
        <f>VLOOKUP(Table91213[[#This Row],[Date]],'DB Details'!$A:$L,8)</f>
        <v/>
      </c>
      <c r="I449" s="90">
        <f>VLOOKUP(Table91213[[#This Row],[Date]],'DB Details'!$A:$L,9)</f>
        <v/>
      </c>
      <c r="J449" s="90">
        <f>VLOOKUP(Table91213[[#This Row],[Date]],'DB Details'!$A:$L,10)</f>
        <v/>
      </c>
      <c r="K449" s="123" t="n"/>
      <c r="L449" s="90">
        <f>VLOOKUP(Table91213[[#This Row],[Date]],'DB Details'!$A:$L,12)</f>
        <v/>
      </c>
    </row>
    <row r="450">
      <c r="A450" s="39" t="n">
        <v>31048</v>
      </c>
      <c r="B450" s="57">
        <f>VLOOKUP(Table91213[[#This Row],[Date]],'DB Details'!$A:$L,2)</f>
        <v/>
      </c>
      <c r="C450" s="41" t="n"/>
      <c r="D450" s="55" t="n"/>
      <c r="E450" s="90">
        <f>VLOOKUP(Table91213[[#This Row],[Date]],'DB Details'!$A:$L,5)</f>
        <v/>
      </c>
      <c r="F450" s="90">
        <f>VLOOKUP(Table91213[[#This Row],[Date]],'DB Details'!$A:$L,6)</f>
        <v/>
      </c>
      <c r="G450" s="123" t="n"/>
      <c r="H450" s="90">
        <f>VLOOKUP(Table91213[[#This Row],[Date]],'DB Details'!$A:$L,8)</f>
        <v/>
      </c>
      <c r="I450" s="90">
        <f>VLOOKUP(Table91213[[#This Row],[Date]],'DB Details'!$A:$L,9)</f>
        <v/>
      </c>
      <c r="J450" s="90">
        <f>VLOOKUP(Table91213[[#This Row],[Date]],'DB Details'!$A:$L,10)</f>
        <v/>
      </c>
      <c r="K450" s="123" t="n"/>
      <c r="L450" s="90">
        <f>VLOOKUP(Table91213[[#This Row],[Date]],'DB Details'!$A:$L,12)</f>
        <v/>
      </c>
    </row>
    <row r="451">
      <c r="A451" s="39" t="n">
        <v>31079</v>
      </c>
      <c r="B451" s="57">
        <f>VLOOKUP(Table91213[[#This Row],[Date]],'DB Details'!$A:$L,2)</f>
        <v/>
      </c>
      <c r="C451" s="41" t="n"/>
      <c r="D451" s="55" t="n"/>
      <c r="E451" s="90">
        <f>VLOOKUP(Table91213[[#This Row],[Date]],'DB Details'!$A:$L,5)</f>
        <v/>
      </c>
      <c r="F451" s="90">
        <f>VLOOKUP(Table91213[[#This Row],[Date]],'DB Details'!$A:$L,6)</f>
        <v/>
      </c>
      <c r="G451" s="123" t="n"/>
      <c r="H451" s="90">
        <f>VLOOKUP(Table91213[[#This Row],[Date]],'DB Details'!$A:$L,8)</f>
        <v/>
      </c>
      <c r="I451" s="90">
        <f>VLOOKUP(Table91213[[#This Row],[Date]],'DB Details'!$A:$L,9)</f>
        <v/>
      </c>
      <c r="J451" s="90">
        <f>VLOOKUP(Table91213[[#This Row],[Date]],'DB Details'!$A:$L,10)</f>
        <v/>
      </c>
      <c r="K451" s="123" t="n"/>
      <c r="L451" s="90">
        <f>VLOOKUP(Table91213[[#This Row],[Date]],'DB Details'!$A:$L,12)</f>
        <v/>
      </c>
    </row>
    <row r="452">
      <c r="A452" s="39" t="n">
        <v>31107</v>
      </c>
      <c r="B452" s="57">
        <f>VLOOKUP(Table91213[[#This Row],[Date]],'DB Details'!$A:$L,2)</f>
        <v/>
      </c>
      <c r="C452" s="41" t="n"/>
      <c r="D452" s="55" t="n"/>
      <c r="E452" s="90">
        <f>VLOOKUP(Table91213[[#This Row],[Date]],'DB Details'!$A:$L,5)</f>
        <v/>
      </c>
      <c r="F452" s="90">
        <f>VLOOKUP(Table91213[[#This Row],[Date]],'DB Details'!$A:$L,6)</f>
        <v/>
      </c>
      <c r="G452" s="123" t="n"/>
      <c r="H452" s="90">
        <f>VLOOKUP(Table91213[[#This Row],[Date]],'DB Details'!$A:$L,8)</f>
        <v/>
      </c>
      <c r="I452" s="90">
        <f>VLOOKUP(Table91213[[#This Row],[Date]],'DB Details'!$A:$L,9)</f>
        <v/>
      </c>
      <c r="J452" s="90">
        <f>VLOOKUP(Table91213[[#This Row],[Date]],'DB Details'!$A:$L,10)</f>
        <v/>
      </c>
      <c r="K452" s="123" t="n"/>
      <c r="L452" s="90">
        <f>VLOOKUP(Table91213[[#This Row],[Date]],'DB Details'!$A:$L,12)</f>
        <v/>
      </c>
    </row>
    <row r="453">
      <c r="A453" s="39" t="n">
        <v>31138</v>
      </c>
      <c r="B453" s="57">
        <f>VLOOKUP(Table91213[[#This Row],[Date]],'DB Details'!$A:$L,2)</f>
        <v/>
      </c>
      <c r="C453" s="41" t="n"/>
      <c r="D453" s="55" t="n"/>
      <c r="E453" s="90">
        <f>VLOOKUP(Table91213[[#This Row],[Date]],'DB Details'!$A:$L,5)</f>
        <v/>
      </c>
      <c r="F453" s="90">
        <f>VLOOKUP(Table91213[[#This Row],[Date]],'DB Details'!$A:$L,6)</f>
        <v/>
      </c>
      <c r="G453" s="123" t="n"/>
      <c r="H453" s="90">
        <f>VLOOKUP(Table91213[[#This Row],[Date]],'DB Details'!$A:$L,8)</f>
        <v/>
      </c>
      <c r="I453" s="90">
        <f>VLOOKUP(Table91213[[#This Row],[Date]],'DB Details'!$A:$L,9)</f>
        <v/>
      </c>
      <c r="J453" s="90">
        <f>VLOOKUP(Table91213[[#This Row],[Date]],'DB Details'!$A:$L,10)</f>
        <v/>
      </c>
      <c r="K453" s="123" t="n"/>
      <c r="L453" s="90">
        <f>VLOOKUP(Table91213[[#This Row],[Date]],'DB Details'!$A:$L,12)</f>
        <v/>
      </c>
    </row>
    <row r="454">
      <c r="A454" s="39" t="n">
        <v>31168</v>
      </c>
      <c r="B454" s="57">
        <f>VLOOKUP(Table91213[[#This Row],[Date]],'DB Details'!$A:$L,2)</f>
        <v/>
      </c>
      <c r="C454" s="41" t="n"/>
      <c r="D454" s="55" t="n"/>
      <c r="E454" s="90">
        <f>VLOOKUP(Table91213[[#This Row],[Date]],'DB Details'!$A:$L,5)</f>
        <v/>
      </c>
      <c r="F454" s="90">
        <f>VLOOKUP(Table91213[[#This Row],[Date]],'DB Details'!$A:$L,6)</f>
        <v/>
      </c>
      <c r="G454" s="123" t="n"/>
      <c r="H454" s="90">
        <f>VLOOKUP(Table91213[[#This Row],[Date]],'DB Details'!$A:$L,8)</f>
        <v/>
      </c>
      <c r="I454" s="90">
        <f>VLOOKUP(Table91213[[#This Row],[Date]],'DB Details'!$A:$L,9)</f>
        <v/>
      </c>
      <c r="J454" s="90">
        <f>VLOOKUP(Table91213[[#This Row],[Date]],'DB Details'!$A:$L,10)</f>
        <v/>
      </c>
      <c r="K454" s="123" t="n"/>
      <c r="L454" s="90">
        <f>VLOOKUP(Table91213[[#This Row],[Date]],'DB Details'!$A:$L,12)</f>
        <v/>
      </c>
    </row>
    <row r="455">
      <c r="A455" s="39" t="n">
        <v>31199</v>
      </c>
      <c r="B455" s="57">
        <f>VLOOKUP(Table91213[[#This Row],[Date]],'DB Details'!$A:$L,2)</f>
        <v/>
      </c>
      <c r="C455" s="41" t="n"/>
      <c r="D455" s="55" t="n"/>
      <c r="E455" s="90">
        <f>VLOOKUP(Table91213[[#This Row],[Date]],'DB Details'!$A:$L,5)</f>
        <v/>
      </c>
      <c r="F455" s="90">
        <f>VLOOKUP(Table91213[[#This Row],[Date]],'DB Details'!$A:$L,6)</f>
        <v/>
      </c>
      <c r="G455" s="123" t="n"/>
      <c r="H455" s="90">
        <f>VLOOKUP(Table91213[[#This Row],[Date]],'DB Details'!$A:$L,8)</f>
        <v/>
      </c>
      <c r="I455" s="90">
        <f>VLOOKUP(Table91213[[#This Row],[Date]],'DB Details'!$A:$L,9)</f>
        <v/>
      </c>
      <c r="J455" s="90">
        <f>VLOOKUP(Table91213[[#This Row],[Date]],'DB Details'!$A:$L,10)</f>
        <v/>
      </c>
      <c r="K455" s="123" t="n"/>
      <c r="L455" s="90">
        <f>VLOOKUP(Table91213[[#This Row],[Date]],'DB Details'!$A:$L,12)</f>
        <v/>
      </c>
    </row>
    <row r="456">
      <c r="A456" s="39" t="n">
        <v>31229</v>
      </c>
      <c r="B456" s="57">
        <f>VLOOKUP(Table91213[[#This Row],[Date]],'DB Details'!$A:$L,2)</f>
        <v/>
      </c>
      <c r="C456" s="41" t="n"/>
      <c r="D456" s="55" t="n"/>
      <c r="E456" s="90">
        <f>VLOOKUP(Table91213[[#This Row],[Date]],'DB Details'!$A:$L,5)</f>
        <v/>
      </c>
      <c r="F456" s="90">
        <f>VLOOKUP(Table91213[[#This Row],[Date]],'DB Details'!$A:$L,6)</f>
        <v/>
      </c>
      <c r="G456" s="123" t="n"/>
      <c r="H456" s="90">
        <f>VLOOKUP(Table91213[[#This Row],[Date]],'DB Details'!$A:$L,8)</f>
        <v/>
      </c>
      <c r="I456" s="90">
        <f>VLOOKUP(Table91213[[#This Row],[Date]],'DB Details'!$A:$L,9)</f>
        <v/>
      </c>
      <c r="J456" s="90">
        <f>VLOOKUP(Table91213[[#This Row],[Date]],'DB Details'!$A:$L,10)</f>
        <v/>
      </c>
      <c r="K456" s="123" t="n"/>
      <c r="L456" s="90">
        <f>VLOOKUP(Table91213[[#This Row],[Date]],'DB Details'!$A:$L,12)</f>
        <v/>
      </c>
    </row>
    <row r="457">
      <c r="A457" s="39" t="n">
        <v>31260</v>
      </c>
      <c r="B457" s="57">
        <f>VLOOKUP(Table91213[[#This Row],[Date]],'DB Details'!$A:$L,2)</f>
        <v/>
      </c>
      <c r="C457" s="41" t="n"/>
      <c r="D457" s="55" t="n"/>
      <c r="E457" s="90">
        <f>VLOOKUP(Table91213[[#This Row],[Date]],'DB Details'!$A:$L,5)</f>
        <v/>
      </c>
      <c r="F457" s="90">
        <f>VLOOKUP(Table91213[[#This Row],[Date]],'DB Details'!$A:$L,6)</f>
        <v/>
      </c>
      <c r="G457" s="123" t="n"/>
      <c r="H457" s="90">
        <f>VLOOKUP(Table91213[[#This Row],[Date]],'DB Details'!$A:$L,8)</f>
        <v/>
      </c>
      <c r="I457" s="90">
        <f>VLOOKUP(Table91213[[#This Row],[Date]],'DB Details'!$A:$L,9)</f>
        <v/>
      </c>
      <c r="J457" s="90">
        <f>VLOOKUP(Table91213[[#This Row],[Date]],'DB Details'!$A:$L,10)</f>
        <v/>
      </c>
      <c r="K457" s="123" t="n"/>
      <c r="L457" s="90">
        <f>VLOOKUP(Table91213[[#This Row],[Date]],'DB Details'!$A:$L,12)</f>
        <v/>
      </c>
    </row>
    <row r="458">
      <c r="A458" s="39" t="n">
        <v>31291</v>
      </c>
      <c r="B458" s="57">
        <f>VLOOKUP(Table91213[[#This Row],[Date]],'DB Details'!$A:$L,2)</f>
        <v/>
      </c>
      <c r="C458" s="41" t="n"/>
      <c r="D458" s="55" t="n"/>
      <c r="E458" s="90">
        <f>VLOOKUP(Table91213[[#This Row],[Date]],'DB Details'!$A:$L,5)</f>
        <v/>
      </c>
      <c r="F458" s="90">
        <f>VLOOKUP(Table91213[[#This Row],[Date]],'DB Details'!$A:$L,6)</f>
        <v/>
      </c>
      <c r="G458" s="123" t="n"/>
      <c r="H458" s="90">
        <f>VLOOKUP(Table91213[[#This Row],[Date]],'DB Details'!$A:$L,8)</f>
        <v/>
      </c>
      <c r="I458" s="90">
        <f>VLOOKUP(Table91213[[#This Row],[Date]],'DB Details'!$A:$L,9)</f>
        <v/>
      </c>
      <c r="J458" s="90">
        <f>VLOOKUP(Table91213[[#This Row],[Date]],'DB Details'!$A:$L,10)</f>
        <v/>
      </c>
      <c r="K458" s="123" t="n"/>
      <c r="L458" s="90">
        <f>VLOOKUP(Table91213[[#This Row],[Date]],'DB Details'!$A:$L,12)</f>
        <v/>
      </c>
    </row>
    <row r="459">
      <c r="A459" s="39" t="n">
        <v>31321</v>
      </c>
      <c r="B459" s="57">
        <f>VLOOKUP(Table91213[[#This Row],[Date]],'DB Details'!$A:$L,2)</f>
        <v/>
      </c>
      <c r="C459" s="41" t="n"/>
      <c r="D459" s="55" t="n"/>
      <c r="E459" s="90">
        <f>VLOOKUP(Table91213[[#This Row],[Date]],'DB Details'!$A:$L,5)</f>
        <v/>
      </c>
      <c r="F459" s="90">
        <f>VLOOKUP(Table91213[[#This Row],[Date]],'DB Details'!$A:$L,6)</f>
        <v/>
      </c>
      <c r="G459" s="123" t="n"/>
      <c r="H459" s="90">
        <f>VLOOKUP(Table91213[[#This Row],[Date]],'DB Details'!$A:$L,8)</f>
        <v/>
      </c>
      <c r="I459" s="90">
        <f>VLOOKUP(Table91213[[#This Row],[Date]],'DB Details'!$A:$L,9)</f>
        <v/>
      </c>
      <c r="J459" s="90">
        <f>VLOOKUP(Table91213[[#This Row],[Date]],'DB Details'!$A:$L,10)</f>
        <v/>
      </c>
      <c r="K459" s="123" t="n"/>
      <c r="L459" s="90">
        <f>VLOOKUP(Table91213[[#This Row],[Date]],'DB Details'!$A:$L,12)</f>
        <v/>
      </c>
    </row>
    <row r="460">
      <c r="A460" s="39" t="n">
        <v>31352</v>
      </c>
      <c r="B460" s="57">
        <f>VLOOKUP(Table91213[[#This Row],[Date]],'DB Details'!$A:$L,2)</f>
        <v/>
      </c>
      <c r="C460" s="41" t="n"/>
      <c r="D460" s="55" t="n"/>
      <c r="E460" s="90">
        <f>VLOOKUP(Table91213[[#This Row],[Date]],'DB Details'!$A:$L,5)</f>
        <v/>
      </c>
      <c r="F460" s="90">
        <f>VLOOKUP(Table91213[[#This Row],[Date]],'DB Details'!$A:$L,6)</f>
        <v/>
      </c>
      <c r="G460" s="123" t="n"/>
      <c r="H460" s="90">
        <f>VLOOKUP(Table91213[[#This Row],[Date]],'DB Details'!$A:$L,8)</f>
        <v/>
      </c>
      <c r="I460" s="90">
        <f>VLOOKUP(Table91213[[#This Row],[Date]],'DB Details'!$A:$L,9)</f>
        <v/>
      </c>
      <c r="J460" s="90">
        <f>VLOOKUP(Table91213[[#This Row],[Date]],'DB Details'!$A:$L,10)</f>
        <v/>
      </c>
      <c r="K460" s="123" t="n"/>
      <c r="L460" s="90">
        <f>VLOOKUP(Table91213[[#This Row],[Date]],'DB Details'!$A:$L,12)</f>
        <v/>
      </c>
    </row>
    <row r="461">
      <c r="A461" s="39" t="n">
        <v>31382</v>
      </c>
      <c r="B461" s="57">
        <f>VLOOKUP(Table91213[[#This Row],[Date]],'DB Details'!$A:$L,2)</f>
        <v/>
      </c>
      <c r="C461" s="41" t="n"/>
      <c r="D461" s="55" t="n"/>
      <c r="E461" s="90">
        <f>VLOOKUP(Table91213[[#This Row],[Date]],'DB Details'!$A:$L,5)</f>
        <v/>
      </c>
      <c r="F461" s="90">
        <f>VLOOKUP(Table91213[[#This Row],[Date]],'DB Details'!$A:$L,6)</f>
        <v/>
      </c>
      <c r="G461" s="123" t="n"/>
      <c r="H461" s="90">
        <f>VLOOKUP(Table91213[[#This Row],[Date]],'DB Details'!$A:$L,8)</f>
        <v/>
      </c>
      <c r="I461" s="90">
        <f>VLOOKUP(Table91213[[#This Row],[Date]],'DB Details'!$A:$L,9)</f>
        <v/>
      </c>
      <c r="J461" s="90">
        <f>VLOOKUP(Table91213[[#This Row],[Date]],'DB Details'!$A:$L,10)</f>
        <v/>
      </c>
      <c r="K461" s="123" t="n"/>
      <c r="L461" s="90">
        <f>VLOOKUP(Table91213[[#This Row],[Date]],'DB Details'!$A:$L,12)</f>
        <v/>
      </c>
    </row>
    <row r="462">
      <c r="A462" s="39" t="n">
        <v>31413</v>
      </c>
      <c r="B462" s="57">
        <f>VLOOKUP(Table91213[[#This Row],[Date]],'DB Details'!$A:$L,2)</f>
        <v/>
      </c>
      <c r="C462" s="41" t="n"/>
      <c r="D462" s="55" t="n"/>
      <c r="E462" s="90">
        <f>VLOOKUP(Table91213[[#This Row],[Date]],'DB Details'!$A:$L,5)</f>
        <v/>
      </c>
      <c r="F462" s="90">
        <f>VLOOKUP(Table91213[[#This Row],[Date]],'DB Details'!$A:$L,6)</f>
        <v/>
      </c>
      <c r="G462" s="123" t="n"/>
      <c r="H462" s="90">
        <f>VLOOKUP(Table91213[[#This Row],[Date]],'DB Details'!$A:$L,8)</f>
        <v/>
      </c>
      <c r="I462" s="90">
        <f>VLOOKUP(Table91213[[#This Row],[Date]],'DB Details'!$A:$L,9)</f>
        <v/>
      </c>
      <c r="J462" s="90">
        <f>VLOOKUP(Table91213[[#This Row],[Date]],'DB Details'!$A:$L,10)</f>
        <v/>
      </c>
      <c r="K462" s="123" t="n"/>
      <c r="L462" s="90">
        <f>VLOOKUP(Table91213[[#This Row],[Date]],'DB Details'!$A:$L,12)</f>
        <v/>
      </c>
    </row>
    <row r="463">
      <c r="A463" s="39" t="n">
        <v>31444</v>
      </c>
      <c r="B463" s="57">
        <f>VLOOKUP(Table91213[[#This Row],[Date]],'DB Details'!$A:$L,2)</f>
        <v/>
      </c>
      <c r="C463" s="41" t="n"/>
      <c r="D463" s="55" t="n"/>
      <c r="E463" s="90">
        <f>VLOOKUP(Table91213[[#This Row],[Date]],'DB Details'!$A:$L,5)</f>
        <v/>
      </c>
      <c r="F463" s="90">
        <f>VLOOKUP(Table91213[[#This Row],[Date]],'DB Details'!$A:$L,6)</f>
        <v/>
      </c>
      <c r="G463" s="123" t="n"/>
      <c r="H463" s="90">
        <f>VLOOKUP(Table91213[[#This Row],[Date]],'DB Details'!$A:$L,8)</f>
        <v/>
      </c>
      <c r="I463" s="90">
        <f>VLOOKUP(Table91213[[#This Row],[Date]],'DB Details'!$A:$L,9)</f>
        <v/>
      </c>
      <c r="J463" s="90">
        <f>VLOOKUP(Table91213[[#This Row],[Date]],'DB Details'!$A:$L,10)</f>
        <v/>
      </c>
      <c r="K463" s="123" t="n"/>
      <c r="L463" s="90">
        <f>VLOOKUP(Table91213[[#This Row],[Date]],'DB Details'!$A:$L,12)</f>
        <v/>
      </c>
    </row>
    <row r="464">
      <c r="A464" s="39" t="n">
        <v>31472</v>
      </c>
      <c r="B464" s="57">
        <f>VLOOKUP(Table91213[[#This Row],[Date]],'DB Details'!$A:$L,2)</f>
        <v/>
      </c>
      <c r="C464" s="41" t="n"/>
      <c r="D464" s="55" t="n"/>
      <c r="E464" s="90">
        <f>VLOOKUP(Table91213[[#This Row],[Date]],'DB Details'!$A:$L,5)</f>
        <v/>
      </c>
      <c r="F464" s="90">
        <f>VLOOKUP(Table91213[[#This Row],[Date]],'DB Details'!$A:$L,6)</f>
        <v/>
      </c>
      <c r="G464" s="123" t="n"/>
      <c r="H464" s="90">
        <f>VLOOKUP(Table91213[[#This Row],[Date]],'DB Details'!$A:$L,8)</f>
        <v/>
      </c>
      <c r="I464" s="90">
        <f>VLOOKUP(Table91213[[#This Row],[Date]],'DB Details'!$A:$L,9)</f>
        <v/>
      </c>
      <c r="J464" s="90">
        <f>VLOOKUP(Table91213[[#This Row],[Date]],'DB Details'!$A:$L,10)</f>
        <v/>
      </c>
      <c r="K464" s="123" t="n"/>
      <c r="L464" s="90">
        <f>VLOOKUP(Table91213[[#This Row],[Date]],'DB Details'!$A:$L,12)</f>
        <v/>
      </c>
    </row>
    <row r="465">
      <c r="A465" s="39" t="n">
        <v>31503</v>
      </c>
      <c r="B465" s="57">
        <f>VLOOKUP(Table91213[[#This Row],[Date]],'DB Details'!$A:$L,2)</f>
        <v/>
      </c>
      <c r="C465" s="41" t="n"/>
      <c r="D465" s="55" t="n"/>
      <c r="E465" s="90">
        <f>VLOOKUP(Table91213[[#This Row],[Date]],'DB Details'!$A:$L,5)</f>
        <v/>
      </c>
      <c r="F465" s="90">
        <f>VLOOKUP(Table91213[[#This Row],[Date]],'DB Details'!$A:$L,6)</f>
        <v/>
      </c>
      <c r="G465" s="123" t="n"/>
      <c r="H465" s="90">
        <f>VLOOKUP(Table91213[[#This Row],[Date]],'DB Details'!$A:$L,8)</f>
        <v/>
      </c>
      <c r="I465" s="90">
        <f>VLOOKUP(Table91213[[#This Row],[Date]],'DB Details'!$A:$L,9)</f>
        <v/>
      </c>
      <c r="J465" s="90">
        <f>VLOOKUP(Table91213[[#This Row],[Date]],'DB Details'!$A:$L,10)</f>
        <v/>
      </c>
      <c r="K465" s="123" t="n"/>
      <c r="L465" s="90">
        <f>VLOOKUP(Table91213[[#This Row],[Date]],'DB Details'!$A:$L,12)</f>
        <v/>
      </c>
    </row>
    <row r="466">
      <c r="A466" s="39" t="n">
        <v>31533</v>
      </c>
      <c r="B466" s="57">
        <f>VLOOKUP(Table91213[[#This Row],[Date]],'DB Details'!$A:$L,2)</f>
        <v/>
      </c>
      <c r="C466" s="41" t="n"/>
      <c r="D466" s="55" t="n"/>
      <c r="E466" s="90">
        <f>VLOOKUP(Table91213[[#This Row],[Date]],'DB Details'!$A:$L,5)</f>
        <v/>
      </c>
      <c r="F466" s="90">
        <f>VLOOKUP(Table91213[[#This Row],[Date]],'DB Details'!$A:$L,6)</f>
        <v/>
      </c>
      <c r="G466" s="123" t="n"/>
      <c r="H466" s="90">
        <f>VLOOKUP(Table91213[[#This Row],[Date]],'DB Details'!$A:$L,8)</f>
        <v/>
      </c>
      <c r="I466" s="90">
        <f>VLOOKUP(Table91213[[#This Row],[Date]],'DB Details'!$A:$L,9)</f>
        <v/>
      </c>
      <c r="J466" s="90">
        <f>VLOOKUP(Table91213[[#This Row],[Date]],'DB Details'!$A:$L,10)</f>
        <v/>
      </c>
      <c r="K466" s="123" t="n"/>
      <c r="L466" s="90">
        <f>VLOOKUP(Table91213[[#This Row],[Date]],'DB Details'!$A:$L,12)</f>
        <v/>
      </c>
    </row>
    <row r="467">
      <c r="A467" s="39" t="n">
        <v>31564</v>
      </c>
      <c r="B467" s="57">
        <f>VLOOKUP(Table91213[[#This Row],[Date]],'DB Details'!$A:$L,2)</f>
        <v/>
      </c>
      <c r="C467" s="41" t="n"/>
      <c r="D467" s="55" t="n"/>
      <c r="E467" s="90">
        <f>VLOOKUP(Table91213[[#This Row],[Date]],'DB Details'!$A:$L,5)</f>
        <v/>
      </c>
      <c r="F467" s="90">
        <f>VLOOKUP(Table91213[[#This Row],[Date]],'DB Details'!$A:$L,6)</f>
        <v/>
      </c>
      <c r="G467" s="123" t="n"/>
      <c r="H467" s="90">
        <f>VLOOKUP(Table91213[[#This Row],[Date]],'DB Details'!$A:$L,8)</f>
        <v/>
      </c>
      <c r="I467" s="90">
        <f>VLOOKUP(Table91213[[#This Row],[Date]],'DB Details'!$A:$L,9)</f>
        <v/>
      </c>
      <c r="J467" s="90">
        <f>VLOOKUP(Table91213[[#This Row],[Date]],'DB Details'!$A:$L,10)</f>
        <v/>
      </c>
      <c r="K467" s="123" t="n"/>
      <c r="L467" s="90">
        <f>VLOOKUP(Table91213[[#This Row],[Date]],'DB Details'!$A:$L,12)</f>
        <v/>
      </c>
    </row>
    <row r="468">
      <c r="A468" s="39" t="n">
        <v>31594</v>
      </c>
      <c r="B468" s="57">
        <f>VLOOKUP(Table91213[[#This Row],[Date]],'DB Details'!$A:$L,2)</f>
        <v/>
      </c>
      <c r="C468" s="41" t="n"/>
      <c r="D468" s="55" t="n"/>
      <c r="E468" s="90">
        <f>VLOOKUP(Table91213[[#This Row],[Date]],'DB Details'!$A:$L,5)</f>
        <v/>
      </c>
      <c r="F468" s="90">
        <f>VLOOKUP(Table91213[[#This Row],[Date]],'DB Details'!$A:$L,6)</f>
        <v/>
      </c>
      <c r="G468" s="123" t="n"/>
      <c r="H468" s="90">
        <f>VLOOKUP(Table91213[[#This Row],[Date]],'DB Details'!$A:$L,8)</f>
        <v/>
      </c>
      <c r="I468" s="90">
        <f>VLOOKUP(Table91213[[#This Row],[Date]],'DB Details'!$A:$L,9)</f>
        <v/>
      </c>
      <c r="J468" s="90">
        <f>VLOOKUP(Table91213[[#This Row],[Date]],'DB Details'!$A:$L,10)</f>
        <v/>
      </c>
      <c r="K468" s="123" t="n"/>
      <c r="L468" s="90">
        <f>VLOOKUP(Table91213[[#This Row],[Date]],'DB Details'!$A:$L,12)</f>
        <v/>
      </c>
    </row>
    <row r="469">
      <c r="A469" s="39" t="n">
        <v>31625</v>
      </c>
      <c r="B469" s="57">
        <f>VLOOKUP(Table91213[[#This Row],[Date]],'DB Details'!$A:$L,2)</f>
        <v/>
      </c>
      <c r="C469" s="41" t="n"/>
      <c r="D469" s="55" t="n"/>
      <c r="E469" s="90">
        <f>VLOOKUP(Table91213[[#This Row],[Date]],'DB Details'!$A:$L,5)</f>
        <v/>
      </c>
      <c r="F469" s="90">
        <f>VLOOKUP(Table91213[[#This Row],[Date]],'DB Details'!$A:$L,6)</f>
        <v/>
      </c>
      <c r="G469" s="123" t="n"/>
      <c r="H469" s="90">
        <f>VLOOKUP(Table91213[[#This Row],[Date]],'DB Details'!$A:$L,8)</f>
        <v/>
      </c>
      <c r="I469" s="90">
        <f>VLOOKUP(Table91213[[#This Row],[Date]],'DB Details'!$A:$L,9)</f>
        <v/>
      </c>
      <c r="J469" s="90">
        <f>VLOOKUP(Table91213[[#This Row],[Date]],'DB Details'!$A:$L,10)</f>
        <v/>
      </c>
      <c r="K469" s="123" t="n"/>
      <c r="L469" s="90">
        <f>VLOOKUP(Table91213[[#This Row],[Date]],'DB Details'!$A:$L,12)</f>
        <v/>
      </c>
    </row>
    <row r="470">
      <c r="A470" s="39" t="n">
        <v>31656</v>
      </c>
      <c r="B470" s="57">
        <f>VLOOKUP(Table91213[[#This Row],[Date]],'DB Details'!$A:$L,2)</f>
        <v/>
      </c>
      <c r="C470" s="41" t="n"/>
      <c r="D470" s="55" t="n"/>
      <c r="E470" s="90">
        <f>VLOOKUP(Table91213[[#This Row],[Date]],'DB Details'!$A:$L,5)</f>
        <v/>
      </c>
      <c r="F470" s="90">
        <f>VLOOKUP(Table91213[[#This Row],[Date]],'DB Details'!$A:$L,6)</f>
        <v/>
      </c>
      <c r="G470" s="123" t="n"/>
      <c r="H470" s="90">
        <f>VLOOKUP(Table91213[[#This Row],[Date]],'DB Details'!$A:$L,8)</f>
        <v/>
      </c>
      <c r="I470" s="90">
        <f>VLOOKUP(Table91213[[#This Row],[Date]],'DB Details'!$A:$L,9)</f>
        <v/>
      </c>
      <c r="J470" s="90">
        <f>VLOOKUP(Table91213[[#This Row],[Date]],'DB Details'!$A:$L,10)</f>
        <v/>
      </c>
      <c r="K470" s="123" t="n"/>
      <c r="L470" s="90">
        <f>VLOOKUP(Table91213[[#This Row],[Date]],'DB Details'!$A:$L,12)</f>
        <v/>
      </c>
    </row>
    <row r="471">
      <c r="A471" s="39" t="n">
        <v>31686</v>
      </c>
      <c r="B471" s="57">
        <f>VLOOKUP(Table91213[[#This Row],[Date]],'DB Details'!$A:$L,2)</f>
        <v/>
      </c>
      <c r="C471" s="41" t="n"/>
      <c r="D471" s="55" t="n"/>
      <c r="E471" s="90">
        <f>VLOOKUP(Table91213[[#This Row],[Date]],'DB Details'!$A:$L,5)</f>
        <v/>
      </c>
      <c r="F471" s="90">
        <f>VLOOKUP(Table91213[[#This Row],[Date]],'DB Details'!$A:$L,6)</f>
        <v/>
      </c>
      <c r="G471" s="123" t="n"/>
      <c r="H471" s="90">
        <f>VLOOKUP(Table91213[[#This Row],[Date]],'DB Details'!$A:$L,8)</f>
        <v/>
      </c>
      <c r="I471" s="90">
        <f>VLOOKUP(Table91213[[#This Row],[Date]],'DB Details'!$A:$L,9)</f>
        <v/>
      </c>
      <c r="J471" s="90">
        <f>VLOOKUP(Table91213[[#This Row],[Date]],'DB Details'!$A:$L,10)</f>
        <v/>
      </c>
      <c r="K471" s="123" t="n"/>
      <c r="L471" s="90">
        <f>VLOOKUP(Table91213[[#This Row],[Date]],'DB Details'!$A:$L,12)</f>
        <v/>
      </c>
    </row>
    <row r="472">
      <c r="A472" s="39" t="n">
        <v>31717</v>
      </c>
      <c r="B472" s="57">
        <f>VLOOKUP(Table91213[[#This Row],[Date]],'DB Details'!$A:$L,2)</f>
        <v/>
      </c>
      <c r="C472" s="41" t="n"/>
      <c r="D472" s="55" t="n"/>
      <c r="E472" s="90">
        <f>VLOOKUP(Table91213[[#This Row],[Date]],'DB Details'!$A:$L,5)</f>
        <v/>
      </c>
      <c r="F472" s="90">
        <f>VLOOKUP(Table91213[[#This Row],[Date]],'DB Details'!$A:$L,6)</f>
        <v/>
      </c>
      <c r="G472" s="123" t="n"/>
      <c r="H472" s="90">
        <f>VLOOKUP(Table91213[[#This Row],[Date]],'DB Details'!$A:$L,8)</f>
        <v/>
      </c>
      <c r="I472" s="90">
        <f>VLOOKUP(Table91213[[#This Row],[Date]],'DB Details'!$A:$L,9)</f>
        <v/>
      </c>
      <c r="J472" s="90">
        <f>VLOOKUP(Table91213[[#This Row],[Date]],'DB Details'!$A:$L,10)</f>
        <v/>
      </c>
      <c r="K472" s="123" t="n"/>
      <c r="L472" s="90">
        <f>VLOOKUP(Table91213[[#This Row],[Date]],'DB Details'!$A:$L,12)</f>
        <v/>
      </c>
    </row>
    <row r="473">
      <c r="A473" s="39" t="n">
        <v>31747</v>
      </c>
      <c r="B473" s="57">
        <f>VLOOKUP(Table91213[[#This Row],[Date]],'DB Details'!$A:$L,2)</f>
        <v/>
      </c>
      <c r="C473" s="41" t="n"/>
      <c r="D473" s="55" t="n"/>
      <c r="E473" s="90">
        <f>VLOOKUP(Table91213[[#This Row],[Date]],'DB Details'!$A:$L,5)</f>
        <v/>
      </c>
      <c r="F473" s="90">
        <f>VLOOKUP(Table91213[[#This Row],[Date]],'DB Details'!$A:$L,6)</f>
        <v/>
      </c>
      <c r="G473" s="123" t="n"/>
      <c r="H473" s="90">
        <f>VLOOKUP(Table91213[[#This Row],[Date]],'DB Details'!$A:$L,8)</f>
        <v/>
      </c>
      <c r="I473" s="90">
        <f>VLOOKUP(Table91213[[#This Row],[Date]],'DB Details'!$A:$L,9)</f>
        <v/>
      </c>
      <c r="J473" s="90">
        <f>VLOOKUP(Table91213[[#This Row],[Date]],'DB Details'!$A:$L,10)</f>
        <v/>
      </c>
      <c r="K473" s="123" t="n"/>
      <c r="L473" s="90">
        <f>VLOOKUP(Table91213[[#This Row],[Date]],'DB Details'!$A:$L,12)</f>
        <v/>
      </c>
    </row>
    <row r="474">
      <c r="A474" s="39" t="n">
        <v>31778</v>
      </c>
      <c r="B474" s="57">
        <f>VLOOKUP(Table91213[[#This Row],[Date]],'DB Details'!$A:$L,2)</f>
        <v/>
      </c>
      <c r="C474" s="41" t="n"/>
      <c r="D474" s="55" t="n"/>
      <c r="E474" s="90">
        <f>VLOOKUP(Table91213[[#This Row],[Date]],'DB Details'!$A:$L,5)</f>
        <v/>
      </c>
      <c r="F474" s="90">
        <f>VLOOKUP(Table91213[[#This Row],[Date]],'DB Details'!$A:$L,6)</f>
        <v/>
      </c>
      <c r="G474" s="123" t="n"/>
      <c r="H474" s="90">
        <f>VLOOKUP(Table91213[[#This Row],[Date]],'DB Details'!$A:$L,8)</f>
        <v/>
      </c>
      <c r="I474" s="90">
        <f>VLOOKUP(Table91213[[#This Row],[Date]],'DB Details'!$A:$L,9)</f>
        <v/>
      </c>
      <c r="J474" s="90">
        <f>VLOOKUP(Table91213[[#This Row],[Date]],'DB Details'!$A:$L,10)</f>
        <v/>
      </c>
      <c r="K474" s="123" t="n"/>
      <c r="L474" s="90">
        <f>VLOOKUP(Table91213[[#This Row],[Date]],'DB Details'!$A:$L,12)</f>
        <v/>
      </c>
    </row>
    <row r="475">
      <c r="A475" s="39" t="n">
        <v>31809</v>
      </c>
      <c r="B475" s="57">
        <f>VLOOKUP(Table91213[[#This Row],[Date]],'DB Details'!$A:$L,2)</f>
        <v/>
      </c>
      <c r="C475" s="41" t="n"/>
      <c r="D475" s="55" t="n"/>
      <c r="E475" s="90">
        <f>VLOOKUP(Table91213[[#This Row],[Date]],'DB Details'!$A:$L,5)</f>
        <v/>
      </c>
      <c r="F475" s="90">
        <f>VLOOKUP(Table91213[[#This Row],[Date]],'DB Details'!$A:$L,6)</f>
        <v/>
      </c>
      <c r="G475" s="123" t="n"/>
      <c r="H475" s="90">
        <f>VLOOKUP(Table91213[[#This Row],[Date]],'DB Details'!$A:$L,8)</f>
        <v/>
      </c>
      <c r="I475" s="90">
        <f>VLOOKUP(Table91213[[#This Row],[Date]],'DB Details'!$A:$L,9)</f>
        <v/>
      </c>
      <c r="J475" s="90">
        <f>VLOOKUP(Table91213[[#This Row],[Date]],'DB Details'!$A:$L,10)</f>
        <v/>
      </c>
      <c r="K475" s="123" t="n"/>
      <c r="L475" s="90">
        <f>VLOOKUP(Table91213[[#This Row],[Date]],'DB Details'!$A:$L,12)</f>
        <v/>
      </c>
    </row>
    <row r="476">
      <c r="A476" s="39" t="n">
        <v>31837</v>
      </c>
      <c r="B476" s="57">
        <f>VLOOKUP(Table91213[[#This Row],[Date]],'DB Details'!$A:$L,2)</f>
        <v/>
      </c>
      <c r="C476" s="41" t="n"/>
      <c r="D476" s="55" t="n"/>
      <c r="E476" s="90">
        <f>VLOOKUP(Table91213[[#This Row],[Date]],'DB Details'!$A:$L,5)</f>
        <v/>
      </c>
      <c r="F476" s="90">
        <f>VLOOKUP(Table91213[[#This Row],[Date]],'DB Details'!$A:$L,6)</f>
        <v/>
      </c>
      <c r="G476" s="123" t="n"/>
      <c r="H476" s="90">
        <f>VLOOKUP(Table91213[[#This Row],[Date]],'DB Details'!$A:$L,8)</f>
        <v/>
      </c>
      <c r="I476" s="90">
        <f>VLOOKUP(Table91213[[#This Row],[Date]],'DB Details'!$A:$L,9)</f>
        <v/>
      </c>
      <c r="J476" s="90">
        <f>VLOOKUP(Table91213[[#This Row],[Date]],'DB Details'!$A:$L,10)</f>
        <v/>
      </c>
      <c r="K476" s="123" t="n"/>
      <c r="L476" s="90">
        <f>VLOOKUP(Table91213[[#This Row],[Date]],'DB Details'!$A:$L,12)</f>
        <v/>
      </c>
    </row>
    <row r="477">
      <c r="A477" s="39" t="n">
        <v>31868</v>
      </c>
      <c r="B477" s="57">
        <f>VLOOKUP(Table91213[[#This Row],[Date]],'DB Details'!$A:$L,2)</f>
        <v/>
      </c>
      <c r="C477" s="41" t="n"/>
      <c r="D477" s="55" t="n"/>
      <c r="E477" s="90">
        <f>VLOOKUP(Table91213[[#This Row],[Date]],'DB Details'!$A:$L,5)</f>
        <v/>
      </c>
      <c r="F477" s="90">
        <f>VLOOKUP(Table91213[[#This Row],[Date]],'DB Details'!$A:$L,6)</f>
        <v/>
      </c>
      <c r="G477" s="123" t="n"/>
      <c r="H477" s="90">
        <f>VLOOKUP(Table91213[[#This Row],[Date]],'DB Details'!$A:$L,8)</f>
        <v/>
      </c>
      <c r="I477" s="90">
        <f>VLOOKUP(Table91213[[#This Row],[Date]],'DB Details'!$A:$L,9)</f>
        <v/>
      </c>
      <c r="J477" s="90">
        <f>VLOOKUP(Table91213[[#This Row],[Date]],'DB Details'!$A:$L,10)</f>
        <v/>
      </c>
      <c r="K477" s="123" t="n"/>
      <c r="L477" s="90">
        <f>VLOOKUP(Table91213[[#This Row],[Date]],'DB Details'!$A:$L,12)</f>
        <v/>
      </c>
    </row>
    <row r="478">
      <c r="A478" s="39" t="n">
        <v>31898</v>
      </c>
      <c r="B478" s="57">
        <f>VLOOKUP(Table91213[[#This Row],[Date]],'DB Details'!$A:$L,2)</f>
        <v/>
      </c>
      <c r="C478" s="41" t="n"/>
      <c r="D478" s="55" t="n"/>
      <c r="E478" s="90">
        <f>VLOOKUP(Table91213[[#This Row],[Date]],'DB Details'!$A:$L,5)</f>
        <v/>
      </c>
      <c r="F478" s="90">
        <f>VLOOKUP(Table91213[[#This Row],[Date]],'DB Details'!$A:$L,6)</f>
        <v/>
      </c>
      <c r="G478" s="123" t="n"/>
      <c r="H478" s="90">
        <f>VLOOKUP(Table91213[[#This Row],[Date]],'DB Details'!$A:$L,8)</f>
        <v/>
      </c>
      <c r="I478" s="90">
        <f>VLOOKUP(Table91213[[#This Row],[Date]],'DB Details'!$A:$L,9)</f>
        <v/>
      </c>
      <c r="J478" s="90">
        <f>VLOOKUP(Table91213[[#This Row],[Date]],'DB Details'!$A:$L,10)</f>
        <v/>
      </c>
      <c r="K478" s="123" t="n"/>
      <c r="L478" s="90">
        <f>VLOOKUP(Table91213[[#This Row],[Date]],'DB Details'!$A:$L,12)</f>
        <v/>
      </c>
    </row>
    <row r="479">
      <c r="A479" s="39" t="n">
        <v>31929</v>
      </c>
      <c r="B479" s="57">
        <f>VLOOKUP(Table91213[[#This Row],[Date]],'DB Details'!$A:$L,2)</f>
        <v/>
      </c>
      <c r="C479" s="41" t="n"/>
      <c r="D479" s="55" t="n"/>
      <c r="E479" s="90">
        <f>VLOOKUP(Table91213[[#This Row],[Date]],'DB Details'!$A:$L,5)</f>
        <v/>
      </c>
      <c r="F479" s="90">
        <f>VLOOKUP(Table91213[[#This Row],[Date]],'DB Details'!$A:$L,6)</f>
        <v/>
      </c>
      <c r="G479" s="123" t="n"/>
      <c r="H479" s="90">
        <f>VLOOKUP(Table91213[[#This Row],[Date]],'DB Details'!$A:$L,8)</f>
        <v/>
      </c>
      <c r="I479" s="90">
        <f>VLOOKUP(Table91213[[#This Row],[Date]],'DB Details'!$A:$L,9)</f>
        <v/>
      </c>
      <c r="J479" s="90">
        <f>VLOOKUP(Table91213[[#This Row],[Date]],'DB Details'!$A:$L,10)</f>
        <v/>
      </c>
      <c r="K479" s="123" t="n"/>
      <c r="L479" s="90">
        <f>VLOOKUP(Table91213[[#This Row],[Date]],'DB Details'!$A:$L,12)</f>
        <v/>
      </c>
    </row>
    <row r="480">
      <c r="A480" s="39" t="n">
        <v>31959</v>
      </c>
      <c r="B480" s="57">
        <f>VLOOKUP(Table91213[[#This Row],[Date]],'DB Details'!$A:$L,2)</f>
        <v/>
      </c>
      <c r="C480" s="41" t="n"/>
      <c r="D480" s="55" t="n"/>
      <c r="E480" s="90">
        <f>VLOOKUP(Table91213[[#This Row],[Date]],'DB Details'!$A:$L,5)</f>
        <v/>
      </c>
      <c r="F480" s="90">
        <f>VLOOKUP(Table91213[[#This Row],[Date]],'DB Details'!$A:$L,6)</f>
        <v/>
      </c>
      <c r="G480" s="123" t="n"/>
      <c r="H480" s="90">
        <f>VLOOKUP(Table91213[[#This Row],[Date]],'DB Details'!$A:$L,8)</f>
        <v/>
      </c>
      <c r="I480" s="90">
        <f>VLOOKUP(Table91213[[#This Row],[Date]],'DB Details'!$A:$L,9)</f>
        <v/>
      </c>
      <c r="J480" s="90">
        <f>VLOOKUP(Table91213[[#This Row],[Date]],'DB Details'!$A:$L,10)</f>
        <v/>
      </c>
      <c r="K480" s="123" t="n"/>
      <c r="L480" s="90">
        <f>VLOOKUP(Table91213[[#This Row],[Date]],'DB Details'!$A:$L,12)</f>
        <v/>
      </c>
    </row>
    <row r="481">
      <c r="A481" s="39" t="n">
        <v>31990</v>
      </c>
      <c r="B481" s="57">
        <f>VLOOKUP(Table91213[[#This Row],[Date]],'DB Details'!$A:$L,2)</f>
        <v/>
      </c>
      <c r="C481" s="41" t="n"/>
      <c r="D481" s="55" t="n"/>
      <c r="E481" s="90">
        <f>VLOOKUP(Table91213[[#This Row],[Date]],'DB Details'!$A:$L,5)</f>
        <v/>
      </c>
      <c r="F481" s="90">
        <f>VLOOKUP(Table91213[[#This Row],[Date]],'DB Details'!$A:$L,6)</f>
        <v/>
      </c>
      <c r="G481" s="123" t="n"/>
      <c r="H481" s="90">
        <f>VLOOKUP(Table91213[[#This Row],[Date]],'DB Details'!$A:$L,8)</f>
        <v/>
      </c>
      <c r="I481" s="90">
        <f>VLOOKUP(Table91213[[#This Row],[Date]],'DB Details'!$A:$L,9)</f>
        <v/>
      </c>
      <c r="J481" s="90">
        <f>VLOOKUP(Table91213[[#This Row],[Date]],'DB Details'!$A:$L,10)</f>
        <v/>
      </c>
      <c r="K481" s="123" t="n"/>
      <c r="L481" s="90">
        <f>VLOOKUP(Table91213[[#This Row],[Date]],'DB Details'!$A:$L,12)</f>
        <v/>
      </c>
    </row>
    <row r="482">
      <c r="A482" s="39" t="n">
        <v>32021</v>
      </c>
      <c r="B482" s="57">
        <f>VLOOKUP(Table91213[[#This Row],[Date]],'DB Details'!$A:$L,2)</f>
        <v/>
      </c>
      <c r="C482" s="41" t="n"/>
      <c r="D482" s="55" t="n"/>
      <c r="E482" s="90">
        <f>VLOOKUP(Table91213[[#This Row],[Date]],'DB Details'!$A:$L,5)</f>
        <v/>
      </c>
      <c r="F482" s="90">
        <f>VLOOKUP(Table91213[[#This Row],[Date]],'DB Details'!$A:$L,6)</f>
        <v/>
      </c>
      <c r="G482" s="123" t="n"/>
      <c r="H482" s="90">
        <f>VLOOKUP(Table91213[[#This Row],[Date]],'DB Details'!$A:$L,8)</f>
        <v/>
      </c>
      <c r="I482" s="90">
        <f>VLOOKUP(Table91213[[#This Row],[Date]],'DB Details'!$A:$L,9)</f>
        <v/>
      </c>
      <c r="J482" s="90">
        <f>VLOOKUP(Table91213[[#This Row],[Date]],'DB Details'!$A:$L,10)</f>
        <v/>
      </c>
      <c r="K482" s="123" t="n"/>
      <c r="L482" s="90">
        <f>VLOOKUP(Table91213[[#This Row],[Date]],'DB Details'!$A:$L,12)</f>
        <v/>
      </c>
    </row>
    <row r="483">
      <c r="A483" s="39" t="n">
        <v>32051</v>
      </c>
      <c r="B483" s="57">
        <f>VLOOKUP(Table91213[[#This Row],[Date]],'DB Details'!$A:$L,2)</f>
        <v/>
      </c>
      <c r="C483" s="41" t="n"/>
      <c r="D483" s="55" t="n"/>
      <c r="E483" s="90">
        <f>VLOOKUP(Table91213[[#This Row],[Date]],'DB Details'!$A:$L,5)</f>
        <v/>
      </c>
      <c r="F483" s="90">
        <f>VLOOKUP(Table91213[[#This Row],[Date]],'DB Details'!$A:$L,6)</f>
        <v/>
      </c>
      <c r="G483" s="123" t="n"/>
      <c r="H483" s="90">
        <f>VLOOKUP(Table91213[[#This Row],[Date]],'DB Details'!$A:$L,8)</f>
        <v/>
      </c>
      <c r="I483" s="90">
        <f>VLOOKUP(Table91213[[#This Row],[Date]],'DB Details'!$A:$L,9)</f>
        <v/>
      </c>
      <c r="J483" s="90">
        <f>VLOOKUP(Table91213[[#This Row],[Date]],'DB Details'!$A:$L,10)</f>
        <v/>
      </c>
      <c r="K483" s="123" t="n"/>
      <c r="L483" s="90">
        <f>VLOOKUP(Table91213[[#This Row],[Date]],'DB Details'!$A:$L,12)</f>
        <v/>
      </c>
    </row>
    <row r="484">
      <c r="A484" s="39" t="n">
        <v>32082</v>
      </c>
      <c r="B484" s="57">
        <f>VLOOKUP(Table91213[[#This Row],[Date]],'DB Details'!$A:$L,2)</f>
        <v/>
      </c>
      <c r="C484" s="41" t="n"/>
      <c r="D484" s="55" t="n"/>
      <c r="E484" s="90">
        <f>VLOOKUP(Table91213[[#This Row],[Date]],'DB Details'!$A:$L,5)</f>
        <v/>
      </c>
      <c r="F484" s="90">
        <f>VLOOKUP(Table91213[[#This Row],[Date]],'DB Details'!$A:$L,6)</f>
        <v/>
      </c>
      <c r="G484" s="123" t="n"/>
      <c r="H484" s="90">
        <f>VLOOKUP(Table91213[[#This Row],[Date]],'DB Details'!$A:$L,8)</f>
        <v/>
      </c>
      <c r="I484" s="90">
        <f>VLOOKUP(Table91213[[#This Row],[Date]],'DB Details'!$A:$L,9)</f>
        <v/>
      </c>
      <c r="J484" s="90">
        <f>VLOOKUP(Table91213[[#This Row],[Date]],'DB Details'!$A:$L,10)</f>
        <v/>
      </c>
      <c r="K484" s="123" t="n"/>
      <c r="L484" s="90">
        <f>VLOOKUP(Table91213[[#This Row],[Date]],'DB Details'!$A:$L,12)</f>
        <v/>
      </c>
    </row>
    <row r="485">
      <c r="A485" s="39" t="n">
        <v>32112</v>
      </c>
      <c r="B485" s="57">
        <f>VLOOKUP(Table91213[[#This Row],[Date]],'DB Details'!$A:$L,2)</f>
        <v/>
      </c>
      <c r="C485" s="41" t="n"/>
      <c r="D485" s="55" t="n"/>
      <c r="E485" s="90">
        <f>VLOOKUP(Table91213[[#This Row],[Date]],'DB Details'!$A:$L,5)</f>
        <v/>
      </c>
      <c r="F485" s="90">
        <f>VLOOKUP(Table91213[[#This Row],[Date]],'DB Details'!$A:$L,6)</f>
        <v/>
      </c>
      <c r="G485" s="123" t="n"/>
      <c r="H485" s="90">
        <f>VLOOKUP(Table91213[[#This Row],[Date]],'DB Details'!$A:$L,8)</f>
        <v/>
      </c>
      <c r="I485" s="90">
        <f>VLOOKUP(Table91213[[#This Row],[Date]],'DB Details'!$A:$L,9)</f>
        <v/>
      </c>
      <c r="J485" s="90">
        <f>VLOOKUP(Table91213[[#This Row],[Date]],'DB Details'!$A:$L,10)</f>
        <v/>
      </c>
      <c r="K485" s="123" t="n"/>
      <c r="L485" s="90">
        <f>VLOOKUP(Table91213[[#This Row],[Date]],'DB Details'!$A:$L,12)</f>
        <v/>
      </c>
    </row>
    <row r="486">
      <c r="A486" s="39" t="n">
        <v>32143</v>
      </c>
      <c r="B486" s="57">
        <f>VLOOKUP(Table91213[[#This Row],[Date]],'DB Details'!$A:$L,2)</f>
        <v/>
      </c>
      <c r="C486" s="41" t="n"/>
      <c r="D486" s="55" t="n"/>
      <c r="E486" s="90">
        <f>VLOOKUP(Table91213[[#This Row],[Date]],'DB Details'!$A:$L,5)</f>
        <v/>
      </c>
      <c r="F486" s="90">
        <f>VLOOKUP(Table91213[[#This Row],[Date]],'DB Details'!$A:$L,6)</f>
        <v/>
      </c>
      <c r="G486" s="123" t="n"/>
      <c r="H486" s="90">
        <f>VLOOKUP(Table91213[[#This Row],[Date]],'DB Details'!$A:$L,8)</f>
        <v/>
      </c>
      <c r="I486" s="90">
        <f>VLOOKUP(Table91213[[#This Row],[Date]],'DB Details'!$A:$L,9)</f>
        <v/>
      </c>
      <c r="J486" s="90">
        <f>VLOOKUP(Table91213[[#This Row],[Date]],'DB Details'!$A:$L,10)</f>
        <v/>
      </c>
      <c r="K486" s="41">
        <f>VLOOKUP(Table91213[[#This Row],[Date]],'DB Details'!$A:$L,11)</f>
        <v/>
      </c>
      <c r="L486" s="90">
        <f>VLOOKUP(Table91213[[#This Row],[Date]],'DB Details'!$A:$L,12)</f>
        <v/>
      </c>
    </row>
    <row r="487">
      <c r="A487" s="39" t="n">
        <v>32174</v>
      </c>
      <c r="B487" s="57">
        <f>VLOOKUP(Table91213[[#This Row],[Date]],'DB Details'!$A:$L,2)</f>
        <v/>
      </c>
      <c r="C487" s="41" t="n"/>
      <c r="D487" s="55" t="n"/>
      <c r="E487" s="90">
        <f>VLOOKUP(Table91213[[#This Row],[Date]],'DB Details'!$A:$L,5)</f>
        <v/>
      </c>
      <c r="F487" s="90">
        <f>VLOOKUP(Table91213[[#This Row],[Date]],'DB Details'!$A:$L,6)</f>
        <v/>
      </c>
      <c r="G487" s="123" t="n"/>
      <c r="H487" s="90">
        <f>VLOOKUP(Table91213[[#This Row],[Date]],'DB Details'!$A:$L,8)</f>
        <v/>
      </c>
      <c r="I487" s="90">
        <f>VLOOKUP(Table91213[[#This Row],[Date]],'DB Details'!$A:$L,9)</f>
        <v/>
      </c>
      <c r="J487" s="90">
        <f>VLOOKUP(Table91213[[#This Row],[Date]],'DB Details'!$A:$L,10)</f>
        <v/>
      </c>
      <c r="K487" s="41">
        <f>VLOOKUP(Table91213[[#This Row],[Date]],'DB Details'!$A:$L,11)</f>
        <v/>
      </c>
      <c r="L487" s="90">
        <f>VLOOKUP(Table91213[[#This Row],[Date]],'DB Details'!$A:$L,12)</f>
        <v/>
      </c>
    </row>
    <row r="488">
      <c r="A488" s="39" t="n">
        <v>32203</v>
      </c>
      <c r="B488" s="57">
        <f>VLOOKUP(Table91213[[#This Row],[Date]],'DB Details'!$A:$L,2)</f>
        <v/>
      </c>
      <c r="C488" s="41" t="n"/>
      <c r="D488" s="55" t="n"/>
      <c r="E488" s="90">
        <f>VLOOKUP(Table91213[[#This Row],[Date]],'DB Details'!$A:$L,5)</f>
        <v/>
      </c>
      <c r="F488" s="90">
        <f>VLOOKUP(Table91213[[#This Row],[Date]],'DB Details'!$A:$L,6)</f>
        <v/>
      </c>
      <c r="G488" s="123" t="n"/>
      <c r="H488" s="90">
        <f>VLOOKUP(Table91213[[#This Row],[Date]],'DB Details'!$A:$L,8)</f>
        <v/>
      </c>
      <c r="I488" s="90">
        <f>VLOOKUP(Table91213[[#This Row],[Date]],'DB Details'!$A:$L,9)</f>
        <v/>
      </c>
      <c r="J488" s="90">
        <f>VLOOKUP(Table91213[[#This Row],[Date]],'DB Details'!$A:$L,10)</f>
        <v/>
      </c>
      <c r="K488" s="41">
        <f>VLOOKUP(Table91213[[#This Row],[Date]],'DB Details'!$A:$L,11)</f>
        <v/>
      </c>
      <c r="L488" s="90">
        <f>VLOOKUP(Table91213[[#This Row],[Date]],'DB Details'!$A:$L,12)</f>
        <v/>
      </c>
    </row>
    <row r="489">
      <c r="A489" s="39" t="n">
        <v>32234</v>
      </c>
      <c r="B489" s="57">
        <f>VLOOKUP(Table91213[[#This Row],[Date]],'DB Details'!$A:$L,2)</f>
        <v/>
      </c>
      <c r="C489" s="41" t="n"/>
      <c r="D489" s="55" t="n"/>
      <c r="E489" s="90">
        <f>VLOOKUP(Table91213[[#This Row],[Date]],'DB Details'!$A:$L,5)</f>
        <v/>
      </c>
      <c r="F489" s="90">
        <f>VLOOKUP(Table91213[[#This Row],[Date]],'DB Details'!$A:$L,6)</f>
        <v/>
      </c>
      <c r="G489" s="123" t="n"/>
      <c r="H489" s="90">
        <f>VLOOKUP(Table91213[[#This Row],[Date]],'DB Details'!$A:$L,8)</f>
        <v/>
      </c>
      <c r="I489" s="90">
        <f>VLOOKUP(Table91213[[#This Row],[Date]],'DB Details'!$A:$L,9)</f>
        <v/>
      </c>
      <c r="J489" s="90">
        <f>VLOOKUP(Table91213[[#This Row],[Date]],'DB Details'!$A:$L,10)</f>
        <v/>
      </c>
      <c r="K489" s="41">
        <f>VLOOKUP(Table91213[[#This Row],[Date]],'DB Details'!$A:$L,11)</f>
        <v/>
      </c>
      <c r="L489" s="90">
        <f>VLOOKUP(Table91213[[#This Row],[Date]],'DB Details'!$A:$L,12)</f>
        <v/>
      </c>
    </row>
    <row r="490">
      <c r="A490" s="39" t="n">
        <v>32264</v>
      </c>
      <c r="B490" s="57">
        <f>VLOOKUP(Table91213[[#This Row],[Date]],'DB Details'!$A:$L,2)</f>
        <v/>
      </c>
      <c r="C490" s="41" t="n"/>
      <c r="D490" s="55" t="n"/>
      <c r="E490" s="90">
        <f>VLOOKUP(Table91213[[#This Row],[Date]],'DB Details'!$A:$L,5)</f>
        <v/>
      </c>
      <c r="F490" s="90">
        <f>VLOOKUP(Table91213[[#This Row],[Date]],'DB Details'!$A:$L,6)</f>
        <v/>
      </c>
      <c r="G490" s="123" t="n"/>
      <c r="H490" s="90">
        <f>VLOOKUP(Table91213[[#This Row],[Date]],'DB Details'!$A:$L,8)</f>
        <v/>
      </c>
      <c r="I490" s="90">
        <f>VLOOKUP(Table91213[[#This Row],[Date]],'DB Details'!$A:$L,9)</f>
        <v/>
      </c>
      <c r="J490" s="90">
        <f>VLOOKUP(Table91213[[#This Row],[Date]],'DB Details'!$A:$L,10)</f>
        <v/>
      </c>
      <c r="K490" s="41">
        <f>VLOOKUP(Table91213[[#This Row],[Date]],'DB Details'!$A:$L,11)</f>
        <v/>
      </c>
      <c r="L490" s="90">
        <f>VLOOKUP(Table91213[[#This Row],[Date]],'DB Details'!$A:$L,12)</f>
        <v/>
      </c>
    </row>
    <row r="491">
      <c r="A491" s="39" t="n">
        <v>32295</v>
      </c>
      <c r="B491" s="57">
        <f>VLOOKUP(Table91213[[#This Row],[Date]],'DB Details'!$A:$L,2)</f>
        <v/>
      </c>
      <c r="C491" s="41" t="n"/>
      <c r="D491" s="55" t="n"/>
      <c r="E491" s="90">
        <f>VLOOKUP(Table91213[[#This Row],[Date]],'DB Details'!$A:$L,5)</f>
        <v/>
      </c>
      <c r="F491" s="90">
        <f>VLOOKUP(Table91213[[#This Row],[Date]],'DB Details'!$A:$L,6)</f>
        <v/>
      </c>
      <c r="G491" s="123" t="n"/>
      <c r="H491" s="90">
        <f>VLOOKUP(Table91213[[#This Row],[Date]],'DB Details'!$A:$L,8)</f>
        <v/>
      </c>
      <c r="I491" s="90">
        <f>VLOOKUP(Table91213[[#This Row],[Date]],'DB Details'!$A:$L,9)</f>
        <v/>
      </c>
      <c r="J491" s="90">
        <f>VLOOKUP(Table91213[[#This Row],[Date]],'DB Details'!$A:$L,10)</f>
        <v/>
      </c>
      <c r="K491" s="41">
        <f>VLOOKUP(Table91213[[#This Row],[Date]],'DB Details'!$A:$L,11)</f>
        <v/>
      </c>
      <c r="L491" s="90">
        <f>VLOOKUP(Table91213[[#This Row],[Date]],'DB Details'!$A:$L,12)</f>
        <v/>
      </c>
    </row>
    <row r="492">
      <c r="A492" s="39" t="n">
        <v>32325</v>
      </c>
      <c r="B492" s="57">
        <f>VLOOKUP(Table91213[[#This Row],[Date]],'DB Details'!$A:$L,2)</f>
        <v/>
      </c>
      <c r="C492" s="41" t="n"/>
      <c r="D492" s="55" t="n"/>
      <c r="E492" s="90">
        <f>VLOOKUP(Table91213[[#This Row],[Date]],'DB Details'!$A:$L,5)</f>
        <v/>
      </c>
      <c r="F492" s="90">
        <f>VLOOKUP(Table91213[[#This Row],[Date]],'DB Details'!$A:$L,6)</f>
        <v/>
      </c>
      <c r="G492" s="123" t="n"/>
      <c r="H492" s="90">
        <f>VLOOKUP(Table91213[[#This Row],[Date]],'DB Details'!$A:$L,8)</f>
        <v/>
      </c>
      <c r="I492" s="90">
        <f>VLOOKUP(Table91213[[#This Row],[Date]],'DB Details'!$A:$L,9)</f>
        <v/>
      </c>
      <c r="J492" s="90">
        <f>VLOOKUP(Table91213[[#This Row],[Date]],'DB Details'!$A:$L,10)</f>
        <v/>
      </c>
      <c r="K492" s="41">
        <f>VLOOKUP(Table91213[[#This Row],[Date]],'DB Details'!$A:$L,11)</f>
        <v/>
      </c>
      <c r="L492" s="90">
        <f>VLOOKUP(Table91213[[#This Row],[Date]],'DB Details'!$A:$L,12)</f>
        <v/>
      </c>
    </row>
    <row r="493">
      <c r="A493" s="39" t="n">
        <v>32356</v>
      </c>
      <c r="B493" s="57">
        <f>VLOOKUP(Table91213[[#This Row],[Date]],'DB Details'!$A:$L,2)</f>
        <v/>
      </c>
      <c r="C493" s="41" t="n"/>
      <c r="D493" s="55" t="n"/>
      <c r="E493" s="90">
        <f>VLOOKUP(Table91213[[#This Row],[Date]],'DB Details'!$A:$L,5)</f>
        <v/>
      </c>
      <c r="F493" s="90">
        <f>VLOOKUP(Table91213[[#This Row],[Date]],'DB Details'!$A:$L,6)</f>
        <v/>
      </c>
      <c r="G493" s="123" t="n"/>
      <c r="H493" s="90">
        <f>VLOOKUP(Table91213[[#This Row],[Date]],'DB Details'!$A:$L,8)</f>
        <v/>
      </c>
      <c r="I493" s="90">
        <f>VLOOKUP(Table91213[[#This Row],[Date]],'DB Details'!$A:$L,9)</f>
        <v/>
      </c>
      <c r="J493" s="90">
        <f>VLOOKUP(Table91213[[#This Row],[Date]],'DB Details'!$A:$L,10)</f>
        <v/>
      </c>
      <c r="K493" s="41">
        <f>VLOOKUP(Table91213[[#This Row],[Date]],'DB Details'!$A:$L,11)</f>
        <v/>
      </c>
      <c r="L493" s="90">
        <f>VLOOKUP(Table91213[[#This Row],[Date]],'DB Details'!$A:$L,12)</f>
        <v/>
      </c>
    </row>
    <row r="494">
      <c r="A494" s="39" t="n">
        <v>32387</v>
      </c>
      <c r="B494" s="57">
        <f>VLOOKUP(Table91213[[#This Row],[Date]],'DB Details'!$A:$L,2)</f>
        <v/>
      </c>
      <c r="C494" s="41" t="n"/>
      <c r="D494" s="55" t="n"/>
      <c r="E494" s="90">
        <f>VLOOKUP(Table91213[[#This Row],[Date]],'DB Details'!$A:$L,5)</f>
        <v/>
      </c>
      <c r="F494" s="90">
        <f>VLOOKUP(Table91213[[#This Row],[Date]],'DB Details'!$A:$L,6)</f>
        <v/>
      </c>
      <c r="G494" s="123" t="n"/>
      <c r="H494" s="90">
        <f>VLOOKUP(Table91213[[#This Row],[Date]],'DB Details'!$A:$L,8)</f>
        <v/>
      </c>
      <c r="I494" s="90">
        <f>VLOOKUP(Table91213[[#This Row],[Date]],'DB Details'!$A:$L,9)</f>
        <v/>
      </c>
      <c r="J494" s="90">
        <f>VLOOKUP(Table91213[[#This Row],[Date]],'DB Details'!$A:$L,10)</f>
        <v/>
      </c>
      <c r="K494" s="41">
        <f>VLOOKUP(Table91213[[#This Row],[Date]],'DB Details'!$A:$L,11)</f>
        <v/>
      </c>
      <c r="L494" s="90">
        <f>VLOOKUP(Table91213[[#This Row],[Date]],'DB Details'!$A:$L,12)</f>
        <v/>
      </c>
    </row>
    <row r="495">
      <c r="A495" s="39" t="n">
        <v>32417</v>
      </c>
      <c r="B495" s="57">
        <f>VLOOKUP(Table91213[[#This Row],[Date]],'DB Details'!$A:$L,2)</f>
        <v/>
      </c>
      <c r="C495" s="41" t="n"/>
      <c r="D495" s="55" t="n"/>
      <c r="E495" s="90">
        <f>VLOOKUP(Table91213[[#This Row],[Date]],'DB Details'!$A:$L,5)</f>
        <v/>
      </c>
      <c r="F495" s="90">
        <f>VLOOKUP(Table91213[[#This Row],[Date]],'DB Details'!$A:$L,6)</f>
        <v/>
      </c>
      <c r="G495" s="123" t="n"/>
      <c r="H495" s="90">
        <f>VLOOKUP(Table91213[[#This Row],[Date]],'DB Details'!$A:$L,8)</f>
        <v/>
      </c>
      <c r="I495" s="90">
        <f>VLOOKUP(Table91213[[#This Row],[Date]],'DB Details'!$A:$L,9)</f>
        <v/>
      </c>
      <c r="J495" s="90">
        <f>VLOOKUP(Table91213[[#This Row],[Date]],'DB Details'!$A:$L,10)</f>
        <v/>
      </c>
      <c r="K495" s="41">
        <f>VLOOKUP(Table91213[[#This Row],[Date]],'DB Details'!$A:$L,11)</f>
        <v/>
      </c>
      <c r="L495" s="90">
        <f>VLOOKUP(Table91213[[#This Row],[Date]],'DB Details'!$A:$L,12)</f>
        <v/>
      </c>
    </row>
    <row r="496">
      <c r="A496" s="39" t="n">
        <v>32448</v>
      </c>
      <c r="B496" s="57">
        <f>VLOOKUP(Table91213[[#This Row],[Date]],'DB Details'!$A:$L,2)</f>
        <v/>
      </c>
      <c r="C496" s="41" t="n"/>
      <c r="D496" s="55" t="n"/>
      <c r="E496" s="90">
        <f>VLOOKUP(Table91213[[#This Row],[Date]],'DB Details'!$A:$L,5)</f>
        <v/>
      </c>
      <c r="F496" s="90">
        <f>VLOOKUP(Table91213[[#This Row],[Date]],'DB Details'!$A:$L,6)</f>
        <v/>
      </c>
      <c r="G496" s="123" t="n"/>
      <c r="H496" s="90">
        <f>VLOOKUP(Table91213[[#This Row],[Date]],'DB Details'!$A:$L,8)</f>
        <v/>
      </c>
      <c r="I496" s="90">
        <f>VLOOKUP(Table91213[[#This Row],[Date]],'DB Details'!$A:$L,9)</f>
        <v/>
      </c>
      <c r="J496" s="90">
        <f>VLOOKUP(Table91213[[#This Row],[Date]],'DB Details'!$A:$L,10)</f>
        <v/>
      </c>
      <c r="K496" s="41">
        <f>VLOOKUP(Table91213[[#This Row],[Date]],'DB Details'!$A:$L,11)</f>
        <v/>
      </c>
      <c r="L496" s="90">
        <f>VLOOKUP(Table91213[[#This Row],[Date]],'DB Details'!$A:$L,12)</f>
        <v/>
      </c>
    </row>
    <row r="497">
      <c r="A497" s="39" t="n">
        <v>32478</v>
      </c>
      <c r="B497" s="57">
        <f>VLOOKUP(Table91213[[#This Row],[Date]],'DB Details'!$A:$L,2)</f>
        <v/>
      </c>
      <c r="C497" s="41" t="n"/>
      <c r="D497" s="55" t="n"/>
      <c r="E497" s="90">
        <f>VLOOKUP(Table91213[[#This Row],[Date]],'DB Details'!$A:$L,5)</f>
        <v/>
      </c>
      <c r="F497" s="90">
        <f>VLOOKUP(Table91213[[#This Row],[Date]],'DB Details'!$A:$L,6)</f>
        <v/>
      </c>
      <c r="G497" s="123" t="n"/>
      <c r="H497" s="90">
        <f>VLOOKUP(Table91213[[#This Row],[Date]],'DB Details'!$A:$L,8)</f>
        <v/>
      </c>
      <c r="I497" s="90">
        <f>VLOOKUP(Table91213[[#This Row],[Date]],'DB Details'!$A:$L,9)</f>
        <v/>
      </c>
      <c r="J497" s="90">
        <f>VLOOKUP(Table91213[[#This Row],[Date]],'DB Details'!$A:$L,10)</f>
        <v/>
      </c>
      <c r="K497" s="41">
        <f>VLOOKUP(Table91213[[#This Row],[Date]],'DB Details'!$A:$L,11)</f>
        <v/>
      </c>
      <c r="L497" s="90">
        <f>VLOOKUP(Table91213[[#This Row],[Date]],'DB Details'!$A:$L,12)</f>
        <v/>
      </c>
    </row>
    <row r="498">
      <c r="A498" s="39" t="n">
        <v>32509</v>
      </c>
      <c r="B498" s="57">
        <f>VLOOKUP(Table91213[[#This Row],[Date]],'DB Details'!$A:$L,2)</f>
        <v/>
      </c>
      <c r="C498" s="41" t="n"/>
      <c r="D498" s="55" t="n"/>
      <c r="E498" s="90">
        <f>VLOOKUP(Table91213[[#This Row],[Date]],'DB Details'!$A:$L,5)</f>
        <v/>
      </c>
      <c r="F498" s="90">
        <f>VLOOKUP(Table91213[[#This Row],[Date]],'DB Details'!$A:$L,6)</f>
        <v/>
      </c>
      <c r="G498" s="123" t="n"/>
      <c r="H498" s="90">
        <f>VLOOKUP(Table91213[[#This Row],[Date]],'DB Details'!$A:$L,8)</f>
        <v/>
      </c>
      <c r="I498" s="90">
        <f>VLOOKUP(Table91213[[#This Row],[Date]],'DB Details'!$A:$L,9)</f>
        <v/>
      </c>
      <c r="J498" s="90">
        <f>VLOOKUP(Table91213[[#This Row],[Date]],'DB Details'!$A:$L,10)</f>
        <v/>
      </c>
      <c r="K498" s="41">
        <f>VLOOKUP(Table91213[[#This Row],[Date]],'DB Details'!$A:$L,11)</f>
        <v/>
      </c>
      <c r="L498" s="90">
        <f>VLOOKUP(Table91213[[#This Row],[Date]],'DB Details'!$A:$L,12)</f>
        <v/>
      </c>
    </row>
    <row r="499">
      <c r="A499" s="39" t="n">
        <v>32540</v>
      </c>
      <c r="B499" s="57">
        <f>VLOOKUP(Table91213[[#This Row],[Date]],'DB Details'!$A:$L,2)</f>
        <v/>
      </c>
      <c r="C499" s="41" t="n"/>
      <c r="D499" s="55" t="n"/>
      <c r="E499" s="90">
        <f>VLOOKUP(Table91213[[#This Row],[Date]],'DB Details'!$A:$L,5)</f>
        <v/>
      </c>
      <c r="F499" s="90">
        <f>VLOOKUP(Table91213[[#This Row],[Date]],'DB Details'!$A:$L,6)</f>
        <v/>
      </c>
      <c r="G499" s="123" t="n"/>
      <c r="H499" s="90">
        <f>VLOOKUP(Table91213[[#This Row],[Date]],'DB Details'!$A:$L,8)</f>
        <v/>
      </c>
      <c r="I499" s="90">
        <f>VLOOKUP(Table91213[[#This Row],[Date]],'DB Details'!$A:$L,9)</f>
        <v/>
      </c>
      <c r="J499" s="90">
        <f>VLOOKUP(Table91213[[#This Row],[Date]],'DB Details'!$A:$L,10)</f>
        <v/>
      </c>
      <c r="K499" s="41">
        <f>VLOOKUP(Table91213[[#This Row],[Date]],'DB Details'!$A:$L,11)</f>
        <v/>
      </c>
      <c r="L499" s="90">
        <f>VLOOKUP(Table91213[[#This Row],[Date]],'DB Details'!$A:$L,12)</f>
        <v/>
      </c>
    </row>
    <row r="500">
      <c r="A500" s="39" t="n">
        <v>32568</v>
      </c>
      <c r="B500" s="57">
        <f>VLOOKUP(Table91213[[#This Row],[Date]],'DB Details'!$A:$L,2)</f>
        <v/>
      </c>
      <c r="C500" s="41" t="n"/>
      <c r="D500" s="55" t="n"/>
      <c r="E500" s="90">
        <f>VLOOKUP(Table91213[[#This Row],[Date]],'DB Details'!$A:$L,5)</f>
        <v/>
      </c>
      <c r="F500" s="90">
        <f>VLOOKUP(Table91213[[#This Row],[Date]],'DB Details'!$A:$L,6)</f>
        <v/>
      </c>
      <c r="G500" s="123" t="n"/>
      <c r="H500" s="90">
        <f>VLOOKUP(Table91213[[#This Row],[Date]],'DB Details'!$A:$L,8)</f>
        <v/>
      </c>
      <c r="I500" s="90">
        <f>VLOOKUP(Table91213[[#This Row],[Date]],'DB Details'!$A:$L,9)</f>
        <v/>
      </c>
      <c r="J500" s="90">
        <f>VLOOKUP(Table91213[[#This Row],[Date]],'DB Details'!$A:$L,10)</f>
        <v/>
      </c>
      <c r="K500" s="41">
        <f>VLOOKUP(Table91213[[#This Row],[Date]],'DB Details'!$A:$L,11)</f>
        <v/>
      </c>
      <c r="L500" s="90">
        <f>VLOOKUP(Table91213[[#This Row],[Date]],'DB Details'!$A:$L,12)</f>
        <v/>
      </c>
    </row>
    <row r="501">
      <c r="A501" s="39" t="n">
        <v>32599</v>
      </c>
      <c r="B501" s="57">
        <f>VLOOKUP(Table91213[[#This Row],[Date]],'DB Details'!$A:$L,2)</f>
        <v/>
      </c>
      <c r="C501" s="41" t="n"/>
      <c r="D501" s="55" t="n"/>
      <c r="E501" s="90">
        <f>VLOOKUP(Table91213[[#This Row],[Date]],'DB Details'!$A:$L,5)</f>
        <v/>
      </c>
      <c r="F501" s="90">
        <f>VLOOKUP(Table91213[[#This Row],[Date]],'DB Details'!$A:$L,6)</f>
        <v/>
      </c>
      <c r="G501" s="123" t="n"/>
      <c r="H501" s="90">
        <f>VLOOKUP(Table91213[[#This Row],[Date]],'DB Details'!$A:$L,8)</f>
        <v/>
      </c>
      <c r="I501" s="90">
        <f>VLOOKUP(Table91213[[#This Row],[Date]],'DB Details'!$A:$L,9)</f>
        <v/>
      </c>
      <c r="J501" s="90">
        <f>VLOOKUP(Table91213[[#This Row],[Date]],'DB Details'!$A:$L,10)</f>
        <v/>
      </c>
      <c r="K501" s="41">
        <f>VLOOKUP(Table91213[[#This Row],[Date]],'DB Details'!$A:$L,11)</f>
        <v/>
      </c>
      <c r="L501" s="90">
        <f>VLOOKUP(Table91213[[#This Row],[Date]],'DB Details'!$A:$L,12)</f>
        <v/>
      </c>
    </row>
    <row r="502">
      <c r="A502" s="39" t="n">
        <v>32629</v>
      </c>
      <c r="B502" s="57">
        <f>VLOOKUP(Table91213[[#This Row],[Date]],'DB Details'!$A:$L,2)</f>
        <v/>
      </c>
      <c r="C502" s="41" t="n"/>
      <c r="D502" s="55" t="n"/>
      <c r="E502" s="90">
        <f>VLOOKUP(Table91213[[#This Row],[Date]],'DB Details'!$A:$L,5)</f>
        <v/>
      </c>
      <c r="F502" s="90">
        <f>VLOOKUP(Table91213[[#This Row],[Date]],'DB Details'!$A:$L,6)</f>
        <v/>
      </c>
      <c r="G502" s="123" t="n"/>
      <c r="H502" s="90">
        <f>VLOOKUP(Table91213[[#This Row],[Date]],'DB Details'!$A:$L,8)</f>
        <v/>
      </c>
      <c r="I502" s="90">
        <f>VLOOKUP(Table91213[[#This Row],[Date]],'DB Details'!$A:$L,9)</f>
        <v/>
      </c>
      <c r="J502" s="90">
        <f>VLOOKUP(Table91213[[#This Row],[Date]],'DB Details'!$A:$L,10)</f>
        <v/>
      </c>
      <c r="K502" s="41">
        <f>VLOOKUP(Table91213[[#This Row],[Date]],'DB Details'!$A:$L,11)</f>
        <v/>
      </c>
      <c r="L502" s="90">
        <f>VLOOKUP(Table91213[[#This Row],[Date]],'DB Details'!$A:$L,12)</f>
        <v/>
      </c>
    </row>
    <row r="503">
      <c r="A503" s="39" t="n">
        <v>32660</v>
      </c>
      <c r="B503" s="57">
        <f>VLOOKUP(Table91213[[#This Row],[Date]],'DB Details'!$A:$L,2)</f>
        <v/>
      </c>
      <c r="C503" s="41" t="n"/>
      <c r="D503" s="55" t="n"/>
      <c r="E503" s="90">
        <f>VLOOKUP(Table91213[[#This Row],[Date]],'DB Details'!$A:$L,5)</f>
        <v/>
      </c>
      <c r="F503" s="90">
        <f>VLOOKUP(Table91213[[#This Row],[Date]],'DB Details'!$A:$L,6)</f>
        <v/>
      </c>
      <c r="G503" s="123" t="n"/>
      <c r="H503" s="90">
        <f>VLOOKUP(Table91213[[#This Row],[Date]],'DB Details'!$A:$L,8)</f>
        <v/>
      </c>
      <c r="I503" s="90">
        <f>VLOOKUP(Table91213[[#This Row],[Date]],'DB Details'!$A:$L,9)</f>
        <v/>
      </c>
      <c r="J503" s="90">
        <f>VLOOKUP(Table91213[[#This Row],[Date]],'DB Details'!$A:$L,10)</f>
        <v/>
      </c>
      <c r="K503" s="41">
        <f>VLOOKUP(Table91213[[#This Row],[Date]],'DB Details'!$A:$L,11)</f>
        <v/>
      </c>
      <c r="L503" s="90">
        <f>VLOOKUP(Table91213[[#This Row],[Date]],'DB Details'!$A:$L,12)</f>
        <v/>
      </c>
    </row>
    <row r="504">
      <c r="A504" s="39" t="n">
        <v>32690</v>
      </c>
      <c r="B504" s="57">
        <f>VLOOKUP(Table91213[[#This Row],[Date]],'DB Details'!$A:$L,2)</f>
        <v/>
      </c>
      <c r="C504" s="41" t="n"/>
      <c r="D504" s="55" t="n"/>
      <c r="E504" s="90">
        <f>VLOOKUP(Table91213[[#This Row],[Date]],'DB Details'!$A:$L,5)</f>
        <v/>
      </c>
      <c r="F504" s="90">
        <f>VLOOKUP(Table91213[[#This Row],[Date]],'DB Details'!$A:$L,6)</f>
        <v/>
      </c>
      <c r="G504" s="123" t="n"/>
      <c r="H504" s="90">
        <f>VLOOKUP(Table91213[[#This Row],[Date]],'DB Details'!$A:$L,8)</f>
        <v/>
      </c>
      <c r="I504" s="90">
        <f>VLOOKUP(Table91213[[#This Row],[Date]],'DB Details'!$A:$L,9)</f>
        <v/>
      </c>
      <c r="J504" s="90">
        <f>VLOOKUP(Table91213[[#This Row],[Date]],'DB Details'!$A:$L,10)</f>
        <v/>
      </c>
      <c r="K504" s="41">
        <f>VLOOKUP(Table91213[[#This Row],[Date]],'DB Details'!$A:$L,11)</f>
        <v/>
      </c>
      <c r="L504" s="90">
        <f>VLOOKUP(Table91213[[#This Row],[Date]],'DB Details'!$A:$L,12)</f>
        <v/>
      </c>
    </row>
    <row r="505">
      <c r="A505" s="39" t="n">
        <v>32721</v>
      </c>
      <c r="B505" s="57">
        <f>VLOOKUP(Table91213[[#This Row],[Date]],'DB Details'!$A:$L,2)</f>
        <v/>
      </c>
      <c r="C505" s="41" t="n"/>
      <c r="D505" s="55" t="n"/>
      <c r="E505" s="90">
        <f>VLOOKUP(Table91213[[#This Row],[Date]],'DB Details'!$A:$L,5)</f>
        <v/>
      </c>
      <c r="F505" s="90">
        <f>VLOOKUP(Table91213[[#This Row],[Date]],'DB Details'!$A:$L,6)</f>
        <v/>
      </c>
      <c r="G505" s="123" t="n"/>
      <c r="H505" s="90">
        <f>VLOOKUP(Table91213[[#This Row],[Date]],'DB Details'!$A:$L,8)</f>
        <v/>
      </c>
      <c r="I505" s="90">
        <f>VLOOKUP(Table91213[[#This Row],[Date]],'DB Details'!$A:$L,9)</f>
        <v/>
      </c>
      <c r="J505" s="90">
        <f>VLOOKUP(Table91213[[#This Row],[Date]],'DB Details'!$A:$L,10)</f>
        <v/>
      </c>
      <c r="K505" s="41">
        <f>VLOOKUP(Table91213[[#This Row],[Date]],'DB Details'!$A:$L,11)</f>
        <v/>
      </c>
      <c r="L505" s="90">
        <f>VLOOKUP(Table91213[[#This Row],[Date]],'DB Details'!$A:$L,12)</f>
        <v/>
      </c>
    </row>
    <row r="506">
      <c r="A506" s="39" t="n">
        <v>32752</v>
      </c>
      <c r="B506" s="57">
        <f>VLOOKUP(Table91213[[#This Row],[Date]],'DB Details'!$A:$L,2)</f>
        <v/>
      </c>
      <c r="C506" s="41" t="n"/>
      <c r="D506" s="55" t="n"/>
      <c r="E506" s="90">
        <f>VLOOKUP(Table91213[[#This Row],[Date]],'DB Details'!$A:$L,5)</f>
        <v/>
      </c>
      <c r="F506" s="90">
        <f>VLOOKUP(Table91213[[#This Row],[Date]],'DB Details'!$A:$L,6)</f>
        <v/>
      </c>
      <c r="G506" s="123" t="n"/>
      <c r="H506" s="90">
        <f>VLOOKUP(Table91213[[#This Row],[Date]],'DB Details'!$A:$L,8)</f>
        <v/>
      </c>
      <c r="I506" s="90">
        <f>VLOOKUP(Table91213[[#This Row],[Date]],'DB Details'!$A:$L,9)</f>
        <v/>
      </c>
      <c r="J506" s="90">
        <f>VLOOKUP(Table91213[[#This Row],[Date]],'DB Details'!$A:$L,10)</f>
        <v/>
      </c>
      <c r="K506" s="41">
        <f>VLOOKUP(Table91213[[#This Row],[Date]],'DB Details'!$A:$L,11)</f>
        <v/>
      </c>
      <c r="L506" s="90">
        <f>VLOOKUP(Table91213[[#This Row],[Date]],'DB Details'!$A:$L,12)</f>
        <v/>
      </c>
    </row>
    <row r="507">
      <c r="A507" s="39" t="n">
        <v>32782</v>
      </c>
      <c r="B507" s="57">
        <f>VLOOKUP(Table91213[[#This Row],[Date]],'DB Details'!$A:$L,2)</f>
        <v/>
      </c>
      <c r="C507" s="41">
        <f>VLOOKUP(Table91213[[#This Row],[Date]],'DB Details'!$A:$L,3)</f>
        <v/>
      </c>
      <c r="D507" s="55" t="n"/>
      <c r="E507" s="90">
        <f>VLOOKUP(Table91213[[#This Row],[Date]],'DB Details'!$A:$L,5)</f>
        <v/>
      </c>
      <c r="F507" s="90">
        <f>VLOOKUP(Table91213[[#This Row],[Date]],'DB Details'!$A:$L,6)</f>
        <v/>
      </c>
      <c r="G507" s="123" t="n"/>
      <c r="H507" s="90">
        <f>VLOOKUP(Table91213[[#This Row],[Date]],'DB Details'!$A:$L,8)</f>
        <v/>
      </c>
      <c r="I507" s="90">
        <f>VLOOKUP(Table91213[[#This Row],[Date]],'DB Details'!$A:$L,9)</f>
        <v/>
      </c>
      <c r="J507" s="90">
        <f>VLOOKUP(Table91213[[#This Row],[Date]],'DB Details'!$A:$L,10)</f>
        <v/>
      </c>
      <c r="K507" s="41">
        <f>VLOOKUP(Table91213[[#This Row],[Date]],'DB Details'!$A:$L,11)</f>
        <v/>
      </c>
      <c r="L507" s="90">
        <f>VLOOKUP(Table91213[[#This Row],[Date]],'DB Details'!$A:$L,12)</f>
        <v/>
      </c>
    </row>
    <row r="508">
      <c r="A508" s="39" t="n">
        <v>32813</v>
      </c>
      <c r="B508" s="57">
        <f>VLOOKUP(Table91213[[#This Row],[Date]],'DB Details'!$A:$L,2)</f>
        <v/>
      </c>
      <c r="C508" s="41">
        <f>VLOOKUP(Table91213[[#This Row],[Date]],'DB Details'!$A:$L,3)</f>
        <v/>
      </c>
      <c r="D508" s="55" t="n"/>
      <c r="E508" s="90">
        <f>VLOOKUP(Table91213[[#This Row],[Date]],'DB Details'!$A:$L,5)</f>
        <v/>
      </c>
      <c r="F508" s="90">
        <f>VLOOKUP(Table91213[[#This Row],[Date]],'DB Details'!$A:$L,6)</f>
        <v/>
      </c>
      <c r="G508" s="123" t="n"/>
      <c r="H508" s="90">
        <f>VLOOKUP(Table91213[[#This Row],[Date]],'DB Details'!$A:$L,8)</f>
        <v/>
      </c>
      <c r="I508" s="90">
        <f>VLOOKUP(Table91213[[#This Row],[Date]],'DB Details'!$A:$L,9)</f>
        <v/>
      </c>
      <c r="J508" s="90">
        <f>VLOOKUP(Table91213[[#This Row],[Date]],'DB Details'!$A:$L,10)</f>
        <v/>
      </c>
      <c r="K508" s="41">
        <f>VLOOKUP(Table91213[[#This Row],[Date]],'DB Details'!$A:$L,11)</f>
        <v/>
      </c>
      <c r="L508" s="90">
        <f>VLOOKUP(Table91213[[#This Row],[Date]],'DB Details'!$A:$L,12)</f>
        <v/>
      </c>
    </row>
    <row r="509">
      <c r="A509" s="39" t="n">
        <v>32843</v>
      </c>
      <c r="B509" s="57">
        <f>VLOOKUP(Table91213[[#This Row],[Date]],'DB Details'!$A:$L,2)</f>
        <v/>
      </c>
      <c r="C509" s="41">
        <f>VLOOKUP(Table91213[[#This Row],[Date]],'DB Details'!$A:$L,3)</f>
        <v/>
      </c>
      <c r="D509" s="55" t="n"/>
      <c r="E509" s="90">
        <f>VLOOKUP(Table91213[[#This Row],[Date]],'DB Details'!$A:$L,5)</f>
        <v/>
      </c>
      <c r="F509" s="90">
        <f>VLOOKUP(Table91213[[#This Row],[Date]],'DB Details'!$A:$L,6)</f>
        <v/>
      </c>
      <c r="G509" s="123" t="n"/>
      <c r="H509" s="90">
        <f>VLOOKUP(Table91213[[#This Row],[Date]],'DB Details'!$A:$L,8)</f>
        <v/>
      </c>
      <c r="I509" s="90">
        <f>VLOOKUP(Table91213[[#This Row],[Date]],'DB Details'!$A:$L,9)</f>
        <v/>
      </c>
      <c r="J509" s="90">
        <f>VLOOKUP(Table91213[[#This Row],[Date]],'DB Details'!$A:$L,10)</f>
        <v/>
      </c>
      <c r="K509" s="41">
        <f>VLOOKUP(Table91213[[#This Row],[Date]],'DB Details'!$A:$L,11)</f>
        <v/>
      </c>
      <c r="L509" s="90">
        <f>VLOOKUP(Table91213[[#This Row],[Date]],'DB Details'!$A:$L,12)</f>
        <v/>
      </c>
    </row>
    <row r="510">
      <c r="A510" s="39" t="n">
        <v>32874</v>
      </c>
      <c r="B510" s="57">
        <f>VLOOKUP(Table91213[[#This Row],[Date]],'DB Details'!$A:$L,2)</f>
        <v/>
      </c>
      <c r="C510" s="41">
        <f>VLOOKUP(Table91213[[#This Row],[Date]],'DB Details'!$A:$L,3)</f>
        <v/>
      </c>
      <c r="D510" s="55" t="n"/>
      <c r="E510" s="90">
        <f>VLOOKUP(Table91213[[#This Row],[Date]],'DB Details'!$A:$L,5)</f>
        <v/>
      </c>
      <c r="F510" s="90">
        <f>VLOOKUP(Table91213[[#This Row],[Date]],'DB Details'!$A:$L,6)</f>
        <v/>
      </c>
      <c r="G510" s="123" t="n"/>
      <c r="H510" s="90">
        <f>VLOOKUP(Table91213[[#This Row],[Date]],'DB Details'!$A:$L,8)</f>
        <v/>
      </c>
      <c r="I510" s="90">
        <f>VLOOKUP(Table91213[[#This Row],[Date]],'DB Details'!$A:$L,9)</f>
        <v/>
      </c>
      <c r="J510" s="90">
        <f>VLOOKUP(Table91213[[#This Row],[Date]],'DB Details'!$A:$L,10)</f>
        <v/>
      </c>
      <c r="K510" s="41">
        <f>VLOOKUP(Table91213[[#This Row],[Date]],'DB Details'!$A:$L,11)</f>
        <v/>
      </c>
      <c r="L510" s="90">
        <f>VLOOKUP(Table91213[[#This Row],[Date]],'DB Details'!$A:$L,12)</f>
        <v/>
      </c>
    </row>
    <row r="511">
      <c r="A511" s="39" t="n">
        <v>32905</v>
      </c>
      <c r="B511" s="57">
        <f>VLOOKUP(Table91213[[#This Row],[Date]],'DB Details'!$A:$L,2)</f>
        <v/>
      </c>
      <c r="C511" s="41">
        <f>VLOOKUP(Table91213[[#This Row],[Date]],'DB Details'!$A:$L,3)</f>
        <v/>
      </c>
      <c r="D511" s="55" t="n"/>
      <c r="E511" s="90">
        <f>VLOOKUP(Table91213[[#This Row],[Date]],'DB Details'!$A:$L,5)</f>
        <v/>
      </c>
      <c r="F511" s="90">
        <f>VLOOKUP(Table91213[[#This Row],[Date]],'DB Details'!$A:$L,6)</f>
        <v/>
      </c>
      <c r="G511" s="123" t="n"/>
      <c r="H511" s="90">
        <f>VLOOKUP(Table91213[[#This Row],[Date]],'DB Details'!$A:$L,8)</f>
        <v/>
      </c>
      <c r="I511" s="90">
        <f>VLOOKUP(Table91213[[#This Row],[Date]],'DB Details'!$A:$L,9)</f>
        <v/>
      </c>
      <c r="J511" s="90">
        <f>VLOOKUP(Table91213[[#This Row],[Date]],'DB Details'!$A:$L,10)</f>
        <v/>
      </c>
      <c r="K511" s="41">
        <f>VLOOKUP(Table91213[[#This Row],[Date]],'DB Details'!$A:$L,11)</f>
        <v/>
      </c>
      <c r="L511" s="90">
        <f>VLOOKUP(Table91213[[#This Row],[Date]],'DB Details'!$A:$L,12)</f>
        <v/>
      </c>
    </row>
    <row r="512">
      <c r="A512" s="39" t="n">
        <v>32933</v>
      </c>
      <c r="B512" s="57">
        <f>VLOOKUP(Table91213[[#This Row],[Date]],'DB Details'!$A:$L,2)</f>
        <v/>
      </c>
      <c r="C512" s="41">
        <f>VLOOKUP(Table91213[[#This Row],[Date]],'DB Details'!$A:$L,3)</f>
        <v/>
      </c>
      <c r="D512" s="55" t="n"/>
      <c r="E512" s="90">
        <f>VLOOKUP(Table91213[[#This Row],[Date]],'DB Details'!$A:$L,5)</f>
        <v/>
      </c>
      <c r="F512" s="90">
        <f>VLOOKUP(Table91213[[#This Row],[Date]],'DB Details'!$A:$L,6)</f>
        <v/>
      </c>
      <c r="G512" s="123" t="n"/>
      <c r="H512" s="90">
        <f>VLOOKUP(Table91213[[#This Row],[Date]],'DB Details'!$A:$L,8)</f>
        <v/>
      </c>
      <c r="I512" s="90">
        <f>VLOOKUP(Table91213[[#This Row],[Date]],'DB Details'!$A:$L,9)</f>
        <v/>
      </c>
      <c r="J512" s="90">
        <f>VLOOKUP(Table91213[[#This Row],[Date]],'DB Details'!$A:$L,10)</f>
        <v/>
      </c>
      <c r="K512" s="41">
        <f>VLOOKUP(Table91213[[#This Row],[Date]],'DB Details'!$A:$L,11)</f>
        <v/>
      </c>
      <c r="L512" s="90">
        <f>VLOOKUP(Table91213[[#This Row],[Date]],'DB Details'!$A:$L,12)</f>
        <v/>
      </c>
    </row>
    <row r="513">
      <c r="A513" s="39" t="n">
        <v>32964</v>
      </c>
      <c r="B513" s="57">
        <f>VLOOKUP(Table91213[[#This Row],[Date]],'DB Details'!$A:$L,2)</f>
        <v/>
      </c>
      <c r="C513" s="41">
        <f>VLOOKUP(Table91213[[#This Row],[Date]],'DB Details'!$A:$L,3)</f>
        <v/>
      </c>
      <c r="D513" s="55" t="n"/>
      <c r="E513" s="90">
        <f>VLOOKUP(Table91213[[#This Row],[Date]],'DB Details'!$A:$L,5)</f>
        <v/>
      </c>
      <c r="F513" s="90">
        <f>VLOOKUP(Table91213[[#This Row],[Date]],'DB Details'!$A:$L,6)</f>
        <v/>
      </c>
      <c r="G513" s="123" t="n"/>
      <c r="H513" s="90">
        <f>VLOOKUP(Table91213[[#This Row],[Date]],'DB Details'!$A:$L,8)</f>
        <v/>
      </c>
      <c r="I513" s="90">
        <f>VLOOKUP(Table91213[[#This Row],[Date]],'DB Details'!$A:$L,9)</f>
        <v/>
      </c>
      <c r="J513" s="90">
        <f>VLOOKUP(Table91213[[#This Row],[Date]],'DB Details'!$A:$L,10)</f>
        <v/>
      </c>
      <c r="K513" s="41">
        <f>VLOOKUP(Table91213[[#This Row],[Date]],'DB Details'!$A:$L,11)</f>
        <v/>
      </c>
      <c r="L513" s="90">
        <f>VLOOKUP(Table91213[[#This Row],[Date]],'DB Details'!$A:$L,12)</f>
        <v/>
      </c>
    </row>
    <row r="514">
      <c r="A514" s="39" t="n">
        <v>32994</v>
      </c>
      <c r="B514" s="57">
        <f>VLOOKUP(Table91213[[#This Row],[Date]],'DB Details'!$A:$L,2)</f>
        <v/>
      </c>
      <c r="C514" s="41">
        <f>VLOOKUP(Table91213[[#This Row],[Date]],'DB Details'!$A:$L,3)</f>
        <v/>
      </c>
      <c r="D514" s="55" t="n"/>
      <c r="E514" s="90">
        <f>VLOOKUP(Table91213[[#This Row],[Date]],'DB Details'!$A:$L,5)</f>
        <v/>
      </c>
      <c r="F514" s="90">
        <f>VLOOKUP(Table91213[[#This Row],[Date]],'DB Details'!$A:$L,6)</f>
        <v/>
      </c>
      <c r="G514" s="123" t="n"/>
      <c r="H514" s="90">
        <f>VLOOKUP(Table91213[[#This Row],[Date]],'DB Details'!$A:$L,8)</f>
        <v/>
      </c>
      <c r="I514" s="90">
        <f>VLOOKUP(Table91213[[#This Row],[Date]],'DB Details'!$A:$L,9)</f>
        <v/>
      </c>
      <c r="J514" s="90">
        <f>VLOOKUP(Table91213[[#This Row],[Date]],'DB Details'!$A:$L,10)</f>
        <v/>
      </c>
      <c r="K514" s="41">
        <f>VLOOKUP(Table91213[[#This Row],[Date]],'DB Details'!$A:$L,11)</f>
        <v/>
      </c>
      <c r="L514" s="90">
        <f>VLOOKUP(Table91213[[#This Row],[Date]],'DB Details'!$A:$L,12)</f>
        <v/>
      </c>
    </row>
    <row r="515">
      <c r="A515" s="39" t="n">
        <v>33025</v>
      </c>
      <c r="B515" s="57">
        <f>VLOOKUP(Table91213[[#This Row],[Date]],'DB Details'!$A:$L,2)</f>
        <v/>
      </c>
      <c r="C515" s="41">
        <f>VLOOKUP(Table91213[[#This Row],[Date]],'DB Details'!$A:$L,3)</f>
        <v/>
      </c>
      <c r="D515" s="55" t="n"/>
      <c r="E515" s="90">
        <f>VLOOKUP(Table91213[[#This Row],[Date]],'DB Details'!$A:$L,5)</f>
        <v/>
      </c>
      <c r="F515" s="90">
        <f>VLOOKUP(Table91213[[#This Row],[Date]],'DB Details'!$A:$L,6)</f>
        <v/>
      </c>
      <c r="G515" s="123" t="n"/>
      <c r="H515" s="90">
        <f>VLOOKUP(Table91213[[#This Row],[Date]],'DB Details'!$A:$L,8)</f>
        <v/>
      </c>
      <c r="I515" s="90">
        <f>VLOOKUP(Table91213[[#This Row],[Date]],'DB Details'!$A:$L,9)</f>
        <v/>
      </c>
      <c r="J515" s="90">
        <f>VLOOKUP(Table91213[[#This Row],[Date]],'DB Details'!$A:$L,10)</f>
        <v/>
      </c>
      <c r="K515" s="41">
        <f>VLOOKUP(Table91213[[#This Row],[Date]],'DB Details'!$A:$L,11)</f>
        <v/>
      </c>
      <c r="L515" s="90">
        <f>VLOOKUP(Table91213[[#This Row],[Date]],'DB Details'!$A:$L,12)</f>
        <v/>
      </c>
    </row>
    <row r="516">
      <c r="A516" s="39" t="n">
        <v>33055</v>
      </c>
      <c r="B516" s="57">
        <f>VLOOKUP(Table91213[[#This Row],[Date]],'DB Details'!$A:$L,2)</f>
        <v/>
      </c>
      <c r="C516" s="41">
        <f>VLOOKUP(Table91213[[#This Row],[Date]],'DB Details'!$A:$L,3)</f>
        <v/>
      </c>
      <c r="D516" s="55" t="n"/>
      <c r="E516" s="90">
        <f>VLOOKUP(Table91213[[#This Row],[Date]],'DB Details'!$A:$L,5)</f>
        <v/>
      </c>
      <c r="F516" s="90">
        <f>VLOOKUP(Table91213[[#This Row],[Date]],'DB Details'!$A:$L,6)</f>
        <v/>
      </c>
      <c r="G516" s="123" t="n"/>
      <c r="H516" s="90">
        <f>VLOOKUP(Table91213[[#This Row],[Date]],'DB Details'!$A:$L,8)</f>
        <v/>
      </c>
      <c r="I516" s="90">
        <f>VLOOKUP(Table91213[[#This Row],[Date]],'DB Details'!$A:$L,9)</f>
        <v/>
      </c>
      <c r="J516" s="90">
        <f>VLOOKUP(Table91213[[#This Row],[Date]],'DB Details'!$A:$L,10)</f>
        <v/>
      </c>
      <c r="K516" s="41">
        <f>VLOOKUP(Table91213[[#This Row],[Date]],'DB Details'!$A:$L,11)</f>
        <v/>
      </c>
      <c r="L516" s="90">
        <f>VLOOKUP(Table91213[[#This Row],[Date]],'DB Details'!$A:$L,12)</f>
        <v/>
      </c>
    </row>
    <row r="517">
      <c r="A517" s="39" t="n">
        <v>33086</v>
      </c>
      <c r="B517" s="57">
        <f>VLOOKUP(Table91213[[#This Row],[Date]],'DB Details'!$A:$L,2)</f>
        <v/>
      </c>
      <c r="C517" s="41">
        <f>VLOOKUP(Table91213[[#This Row],[Date]],'DB Details'!$A:$L,3)</f>
        <v/>
      </c>
      <c r="D517" s="55" t="n"/>
      <c r="E517" s="90">
        <f>VLOOKUP(Table91213[[#This Row],[Date]],'DB Details'!$A:$L,5)</f>
        <v/>
      </c>
      <c r="F517" s="90">
        <f>VLOOKUP(Table91213[[#This Row],[Date]],'DB Details'!$A:$L,6)</f>
        <v/>
      </c>
      <c r="G517" s="123" t="n"/>
      <c r="H517" s="90">
        <f>VLOOKUP(Table91213[[#This Row],[Date]],'DB Details'!$A:$L,8)</f>
        <v/>
      </c>
      <c r="I517" s="90">
        <f>VLOOKUP(Table91213[[#This Row],[Date]],'DB Details'!$A:$L,9)</f>
        <v/>
      </c>
      <c r="J517" s="90">
        <f>VLOOKUP(Table91213[[#This Row],[Date]],'DB Details'!$A:$L,10)</f>
        <v/>
      </c>
      <c r="K517" s="41">
        <f>VLOOKUP(Table91213[[#This Row],[Date]],'DB Details'!$A:$L,11)</f>
        <v/>
      </c>
      <c r="L517" s="90">
        <f>VLOOKUP(Table91213[[#This Row],[Date]],'DB Details'!$A:$L,12)</f>
        <v/>
      </c>
    </row>
    <row r="518">
      <c r="A518" s="39" t="n">
        <v>33117</v>
      </c>
      <c r="B518" s="57">
        <f>VLOOKUP(Table91213[[#This Row],[Date]],'DB Details'!$A:$L,2)</f>
        <v/>
      </c>
      <c r="C518" s="41">
        <f>VLOOKUP(Table91213[[#This Row],[Date]],'DB Details'!$A:$L,3)</f>
        <v/>
      </c>
      <c r="D518" s="55" t="n"/>
      <c r="E518" s="90">
        <f>VLOOKUP(Table91213[[#This Row],[Date]],'DB Details'!$A:$L,5)</f>
        <v/>
      </c>
      <c r="F518" s="90">
        <f>VLOOKUP(Table91213[[#This Row],[Date]],'DB Details'!$A:$L,6)</f>
        <v/>
      </c>
      <c r="G518" s="123" t="n"/>
      <c r="H518" s="90">
        <f>VLOOKUP(Table91213[[#This Row],[Date]],'DB Details'!$A:$L,8)</f>
        <v/>
      </c>
      <c r="I518" s="90">
        <f>VLOOKUP(Table91213[[#This Row],[Date]],'DB Details'!$A:$L,9)</f>
        <v/>
      </c>
      <c r="J518" s="90">
        <f>VLOOKUP(Table91213[[#This Row],[Date]],'DB Details'!$A:$L,10)</f>
        <v/>
      </c>
      <c r="K518" s="41">
        <f>VLOOKUP(Table91213[[#This Row],[Date]],'DB Details'!$A:$L,11)</f>
        <v/>
      </c>
      <c r="L518" s="90">
        <f>VLOOKUP(Table91213[[#This Row],[Date]],'DB Details'!$A:$L,12)</f>
        <v/>
      </c>
    </row>
    <row r="519">
      <c r="A519" s="39" t="n">
        <v>33147</v>
      </c>
      <c r="B519" s="57">
        <f>VLOOKUP(Table91213[[#This Row],[Date]],'DB Details'!$A:$L,2)</f>
        <v/>
      </c>
      <c r="C519" s="41">
        <f>VLOOKUP(Table91213[[#This Row],[Date]],'DB Details'!$A:$L,3)</f>
        <v/>
      </c>
      <c r="D519" s="55" t="n"/>
      <c r="E519" s="90">
        <f>VLOOKUP(Table91213[[#This Row],[Date]],'DB Details'!$A:$L,5)</f>
        <v/>
      </c>
      <c r="F519" s="90">
        <f>VLOOKUP(Table91213[[#This Row],[Date]],'DB Details'!$A:$L,6)</f>
        <v/>
      </c>
      <c r="G519" s="123" t="n"/>
      <c r="H519" s="90">
        <f>VLOOKUP(Table91213[[#This Row],[Date]],'DB Details'!$A:$L,8)</f>
        <v/>
      </c>
      <c r="I519" s="90">
        <f>VLOOKUP(Table91213[[#This Row],[Date]],'DB Details'!$A:$L,9)</f>
        <v/>
      </c>
      <c r="J519" s="90">
        <f>VLOOKUP(Table91213[[#This Row],[Date]],'DB Details'!$A:$L,10)</f>
        <v/>
      </c>
      <c r="K519" s="41">
        <f>VLOOKUP(Table91213[[#This Row],[Date]],'DB Details'!$A:$L,11)</f>
        <v/>
      </c>
      <c r="L519" s="90">
        <f>VLOOKUP(Table91213[[#This Row],[Date]],'DB Details'!$A:$L,12)</f>
        <v/>
      </c>
    </row>
    <row r="520">
      <c r="A520" s="39" t="n">
        <v>33178</v>
      </c>
      <c r="B520" s="57">
        <f>VLOOKUP(Table91213[[#This Row],[Date]],'DB Details'!$A:$L,2)</f>
        <v/>
      </c>
      <c r="C520" s="41">
        <f>VLOOKUP(Table91213[[#This Row],[Date]],'DB Details'!$A:$L,3)</f>
        <v/>
      </c>
      <c r="D520" s="55" t="n"/>
      <c r="E520" s="90">
        <f>VLOOKUP(Table91213[[#This Row],[Date]],'DB Details'!$A:$L,5)</f>
        <v/>
      </c>
      <c r="F520" s="90">
        <f>VLOOKUP(Table91213[[#This Row],[Date]],'DB Details'!$A:$L,6)</f>
        <v/>
      </c>
      <c r="G520" s="123" t="n"/>
      <c r="H520" s="90">
        <f>VLOOKUP(Table91213[[#This Row],[Date]],'DB Details'!$A:$L,8)</f>
        <v/>
      </c>
      <c r="I520" s="90">
        <f>VLOOKUP(Table91213[[#This Row],[Date]],'DB Details'!$A:$L,9)</f>
        <v/>
      </c>
      <c r="J520" s="90">
        <f>VLOOKUP(Table91213[[#This Row],[Date]],'DB Details'!$A:$L,10)</f>
        <v/>
      </c>
      <c r="K520" s="41">
        <f>VLOOKUP(Table91213[[#This Row],[Date]],'DB Details'!$A:$L,11)</f>
        <v/>
      </c>
      <c r="L520" s="90">
        <f>VLOOKUP(Table91213[[#This Row],[Date]],'DB Details'!$A:$L,12)</f>
        <v/>
      </c>
    </row>
    <row r="521">
      <c r="A521" s="39" t="n">
        <v>33208</v>
      </c>
      <c r="B521" s="57">
        <f>VLOOKUP(Table91213[[#This Row],[Date]],'DB Details'!$A:$L,2)</f>
        <v/>
      </c>
      <c r="C521" s="41">
        <f>VLOOKUP(Table91213[[#This Row],[Date]],'DB Details'!$A:$L,3)</f>
        <v/>
      </c>
      <c r="D521" s="55" t="n"/>
      <c r="E521" s="90">
        <f>VLOOKUP(Table91213[[#This Row],[Date]],'DB Details'!$A:$L,5)</f>
        <v/>
      </c>
      <c r="F521" s="90">
        <f>VLOOKUP(Table91213[[#This Row],[Date]],'DB Details'!$A:$L,6)</f>
        <v/>
      </c>
      <c r="G521" s="123" t="n"/>
      <c r="H521" s="90">
        <f>VLOOKUP(Table91213[[#This Row],[Date]],'DB Details'!$A:$L,8)</f>
        <v/>
      </c>
      <c r="I521" s="90">
        <f>VLOOKUP(Table91213[[#This Row],[Date]],'DB Details'!$A:$L,9)</f>
        <v/>
      </c>
      <c r="J521" s="90">
        <f>VLOOKUP(Table91213[[#This Row],[Date]],'DB Details'!$A:$L,10)</f>
        <v/>
      </c>
      <c r="K521" s="41">
        <f>VLOOKUP(Table91213[[#This Row],[Date]],'DB Details'!$A:$L,11)</f>
        <v/>
      </c>
      <c r="L521" s="90">
        <f>VLOOKUP(Table91213[[#This Row],[Date]],'DB Details'!$A:$L,12)</f>
        <v/>
      </c>
    </row>
    <row r="522">
      <c r="A522" s="39" t="n">
        <v>33239</v>
      </c>
      <c r="B522" s="57">
        <f>VLOOKUP(Table91213[[#This Row],[Date]],'DB Details'!$A:$L,2)</f>
        <v/>
      </c>
      <c r="C522" s="41">
        <f>VLOOKUP(Table91213[[#This Row],[Date]],'DB Details'!$A:$L,3)</f>
        <v/>
      </c>
      <c r="D522" s="55" t="n"/>
      <c r="E522" s="90">
        <f>VLOOKUP(Table91213[[#This Row],[Date]],'DB Details'!$A:$L,5)</f>
        <v/>
      </c>
      <c r="F522" s="90">
        <f>VLOOKUP(Table91213[[#This Row],[Date]],'DB Details'!$A:$L,6)</f>
        <v/>
      </c>
      <c r="G522" s="123" t="n"/>
      <c r="H522" s="90">
        <f>VLOOKUP(Table91213[[#This Row],[Date]],'DB Details'!$A:$L,8)</f>
        <v/>
      </c>
      <c r="I522" s="90">
        <f>VLOOKUP(Table91213[[#This Row],[Date]],'DB Details'!$A:$L,9)</f>
        <v/>
      </c>
      <c r="J522" s="90">
        <f>VLOOKUP(Table91213[[#This Row],[Date]],'DB Details'!$A:$L,10)</f>
        <v/>
      </c>
      <c r="K522" s="41">
        <f>VLOOKUP(Table91213[[#This Row],[Date]],'DB Details'!$A:$L,11)</f>
        <v/>
      </c>
      <c r="L522" s="90">
        <f>VLOOKUP(Table91213[[#This Row],[Date]],'DB Details'!$A:$L,12)</f>
        <v/>
      </c>
    </row>
    <row r="523">
      <c r="A523" s="39" t="n">
        <v>33270</v>
      </c>
      <c r="B523" s="57">
        <f>VLOOKUP(Table91213[[#This Row],[Date]],'DB Details'!$A:$L,2)</f>
        <v/>
      </c>
      <c r="C523" s="41">
        <f>VLOOKUP(Table91213[[#This Row],[Date]],'DB Details'!$A:$L,3)</f>
        <v/>
      </c>
      <c r="D523" s="55" t="n"/>
      <c r="E523" s="90">
        <f>VLOOKUP(Table91213[[#This Row],[Date]],'DB Details'!$A:$L,5)</f>
        <v/>
      </c>
      <c r="F523" s="90">
        <f>VLOOKUP(Table91213[[#This Row],[Date]],'DB Details'!$A:$L,6)</f>
        <v/>
      </c>
      <c r="G523" s="123" t="n"/>
      <c r="H523" s="90">
        <f>VLOOKUP(Table91213[[#This Row],[Date]],'DB Details'!$A:$L,8)</f>
        <v/>
      </c>
      <c r="I523" s="90">
        <f>VLOOKUP(Table91213[[#This Row],[Date]],'DB Details'!$A:$L,9)</f>
        <v/>
      </c>
      <c r="J523" s="90">
        <f>VLOOKUP(Table91213[[#This Row],[Date]],'DB Details'!$A:$L,10)</f>
        <v/>
      </c>
      <c r="K523" s="41">
        <f>VLOOKUP(Table91213[[#This Row],[Date]],'DB Details'!$A:$L,11)</f>
        <v/>
      </c>
      <c r="L523" s="90">
        <f>VLOOKUP(Table91213[[#This Row],[Date]],'DB Details'!$A:$L,12)</f>
        <v/>
      </c>
    </row>
    <row r="524">
      <c r="A524" s="39" t="n">
        <v>33298</v>
      </c>
      <c r="B524" s="57">
        <f>VLOOKUP(Table91213[[#This Row],[Date]],'DB Details'!$A:$L,2)</f>
        <v/>
      </c>
      <c r="C524" s="41">
        <f>VLOOKUP(Table91213[[#This Row],[Date]],'DB Details'!$A:$L,3)</f>
        <v/>
      </c>
      <c r="D524" s="55" t="n"/>
      <c r="E524" s="90">
        <f>VLOOKUP(Table91213[[#This Row],[Date]],'DB Details'!$A:$L,5)</f>
        <v/>
      </c>
      <c r="F524" s="90">
        <f>VLOOKUP(Table91213[[#This Row],[Date]],'DB Details'!$A:$L,6)</f>
        <v/>
      </c>
      <c r="G524" s="123" t="n"/>
      <c r="H524" s="90">
        <f>VLOOKUP(Table91213[[#This Row],[Date]],'DB Details'!$A:$L,8)</f>
        <v/>
      </c>
      <c r="I524" s="90">
        <f>VLOOKUP(Table91213[[#This Row],[Date]],'DB Details'!$A:$L,9)</f>
        <v/>
      </c>
      <c r="J524" s="90">
        <f>VLOOKUP(Table91213[[#This Row],[Date]],'DB Details'!$A:$L,10)</f>
        <v/>
      </c>
      <c r="K524" s="41">
        <f>VLOOKUP(Table91213[[#This Row],[Date]],'DB Details'!$A:$L,11)</f>
        <v/>
      </c>
      <c r="L524" s="90">
        <f>VLOOKUP(Table91213[[#This Row],[Date]],'DB Details'!$A:$L,12)</f>
        <v/>
      </c>
    </row>
    <row r="525">
      <c r="A525" s="39" t="n">
        <v>33329</v>
      </c>
      <c r="B525" s="57">
        <f>VLOOKUP(Table91213[[#This Row],[Date]],'DB Details'!$A:$L,2)</f>
        <v/>
      </c>
      <c r="C525" s="41">
        <f>VLOOKUP(Table91213[[#This Row],[Date]],'DB Details'!$A:$L,3)</f>
        <v/>
      </c>
      <c r="D525" s="55" t="n"/>
      <c r="E525" s="90">
        <f>VLOOKUP(Table91213[[#This Row],[Date]],'DB Details'!$A:$L,5)</f>
        <v/>
      </c>
      <c r="F525" s="90">
        <f>VLOOKUP(Table91213[[#This Row],[Date]],'DB Details'!$A:$L,6)</f>
        <v/>
      </c>
      <c r="G525" s="123" t="n"/>
      <c r="H525" s="90">
        <f>VLOOKUP(Table91213[[#This Row],[Date]],'DB Details'!$A:$L,8)</f>
        <v/>
      </c>
      <c r="I525" s="90">
        <f>VLOOKUP(Table91213[[#This Row],[Date]],'DB Details'!$A:$L,9)</f>
        <v/>
      </c>
      <c r="J525" s="90">
        <f>VLOOKUP(Table91213[[#This Row],[Date]],'DB Details'!$A:$L,10)</f>
        <v/>
      </c>
      <c r="K525" s="41">
        <f>VLOOKUP(Table91213[[#This Row],[Date]],'DB Details'!$A:$L,11)</f>
        <v/>
      </c>
      <c r="L525" s="90">
        <f>VLOOKUP(Table91213[[#This Row],[Date]],'DB Details'!$A:$L,12)</f>
        <v/>
      </c>
    </row>
    <row r="526">
      <c r="A526" s="39" t="n">
        <v>33359</v>
      </c>
      <c r="B526" s="57">
        <f>VLOOKUP(Table91213[[#This Row],[Date]],'DB Details'!$A:$L,2)</f>
        <v/>
      </c>
      <c r="C526" s="41">
        <f>VLOOKUP(Table91213[[#This Row],[Date]],'DB Details'!$A:$L,3)</f>
        <v/>
      </c>
      <c r="D526" s="55" t="n"/>
      <c r="E526" s="90">
        <f>VLOOKUP(Table91213[[#This Row],[Date]],'DB Details'!$A:$L,5)</f>
        <v/>
      </c>
      <c r="F526" s="90">
        <f>VLOOKUP(Table91213[[#This Row],[Date]],'DB Details'!$A:$L,6)</f>
        <v/>
      </c>
      <c r="G526" s="123" t="n"/>
      <c r="H526" s="90">
        <f>VLOOKUP(Table91213[[#This Row],[Date]],'DB Details'!$A:$L,8)</f>
        <v/>
      </c>
      <c r="I526" s="90">
        <f>VLOOKUP(Table91213[[#This Row],[Date]],'DB Details'!$A:$L,9)</f>
        <v/>
      </c>
      <c r="J526" s="90">
        <f>VLOOKUP(Table91213[[#This Row],[Date]],'DB Details'!$A:$L,10)</f>
        <v/>
      </c>
      <c r="K526" s="41">
        <f>VLOOKUP(Table91213[[#This Row],[Date]],'DB Details'!$A:$L,11)</f>
        <v/>
      </c>
      <c r="L526" s="90">
        <f>VLOOKUP(Table91213[[#This Row],[Date]],'DB Details'!$A:$L,12)</f>
        <v/>
      </c>
    </row>
    <row r="527">
      <c r="A527" s="39" t="n">
        <v>33390</v>
      </c>
      <c r="B527" s="57">
        <f>VLOOKUP(Table91213[[#This Row],[Date]],'DB Details'!$A:$L,2)</f>
        <v/>
      </c>
      <c r="C527" s="41">
        <f>VLOOKUP(Table91213[[#This Row],[Date]],'DB Details'!$A:$L,3)</f>
        <v/>
      </c>
      <c r="D527" s="55" t="n"/>
      <c r="E527" s="90">
        <f>VLOOKUP(Table91213[[#This Row],[Date]],'DB Details'!$A:$L,5)</f>
        <v/>
      </c>
      <c r="F527" s="90">
        <f>VLOOKUP(Table91213[[#This Row],[Date]],'DB Details'!$A:$L,6)</f>
        <v/>
      </c>
      <c r="G527" s="123" t="n"/>
      <c r="H527" s="90">
        <f>VLOOKUP(Table91213[[#This Row],[Date]],'DB Details'!$A:$L,8)</f>
        <v/>
      </c>
      <c r="I527" s="90">
        <f>VLOOKUP(Table91213[[#This Row],[Date]],'DB Details'!$A:$L,9)</f>
        <v/>
      </c>
      <c r="J527" s="90">
        <f>VLOOKUP(Table91213[[#This Row],[Date]],'DB Details'!$A:$L,10)</f>
        <v/>
      </c>
      <c r="K527" s="41">
        <f>VLOOKUP(Table91213[[#This Row],[Date]],'DB Details'!$A:$L,11)</f>
        <v/>
      </c>
      <c r="L527" s="90">
        <f>VLOOKUP(Table91213[[#This Row],[Date]],'DB Details'!$A:$L,12)</f>
        <v/>
      </c>
    </row>
    <row r="528">
      <c r="A528" s="39" t="n">
        <v>33420</v>
      </c>
      <c r="B528" s="57">
        <f>VLOOKUP(Table91213[[#This Row],[Date]],'DB Details'!$A:$L,2)</f>
        <v/>
      </c>
      <c r="C528" s="41">
        <f>VLOOKUP(Table91213[[#This Row],[Date]],'DB Details'!$A:$L,3)</f>
        <v/>
      </c>
      <c r="D528" s="55" t="n"/>
      <c r="E528" s="90">
        <f>VLOOKUP(Table91213[[#This Row],[Date]],'DB Details'!$A:$L,5)</f>
        <v/>
      </c>
      <c r="F528" s="90">
        <f>VLOOKUP(Table91213[[#This Row],[Date]],'DB Details'!$A:$L,6)</f>
        <v/>
      </c>
      <c r="G528" s="123" t="n"/>
      <c r="H528" s="90">
        <f>VLOOKUP(Table91213[[#This Row],[Date]],'DB Details'!$A:$L,8)</f>
        <v/>
      </c>
      <c r="I528" s="90">
        <f>VLOOKUP(Table91213[[#This Row],[Date]],'DB Details'!$A:$L,9)</f>
        <v/>
      </c>
      <c r="J528" s="90">
        <f>VLOOKUP(Table91213[[#This Row],[Date]],'DB Details'!$A:$L,10)</f>
        <v/>
      </c>
      <c r="K528" s="41">
        <f>VLOOKUP(Table91213[[#This Row],[Date]],'DB Details'!$A:$L,11)</f>
        <v/>
      </c>
      <c r="L528" s="90">
        <f>VLOOKUP(Table91213[[#This Row],[Date]],'DB Details'!$A:$L,12)</f>
        <v/>
      </c>
    </row>
    <row r="529">
      <c r="A529" s="39" t="n">
        <v>33451</v>
      </c>
      <c r="B529" s="57">
        <f>VLOOKUP(Table91213[[#This Row],[Date]],'DB Details'!$A:$L,2)</f>
        <v/>
      </c>
      <c r="C529" s="41">
        <f>VLOOKUP(Table91213[[#This Row],[Date]],'DB Details'!$A:$L,3)</f>
        <v/>
      </c>
      <c r="D529" s="55" t="n"/>
      <c r="E529" s="90">
        <f>VLOOKUP(Table91213[[#This Row],[Date]],'DB Details'!$A:$L,5)</f>
        <v/>
      </c>
      <c r="F529" s="90">
        <f>VLOOKUP(Table91213[[#This Row],[Date]],'DB Details'!$A:$L,6)</f>
        <v/>
      </c>
      <c r="G529" s="123" t="n"/>
      <c r="H529" s="90">
        <f>VLOOKUP(Table91213[[#This Row],[Date]],'DB Details'!$A:$L,8)</f>
        <v/>
      </c>
      <c r="I529" s="90">
        <f>VLOOKUP(Table91213[[#This Row],[Date]],'DB Details'!$A:$L,9)</f>
        <v/>
      </c>
      <c r="J529" s="90">
        <f>VLOOKUP(Table91213[[#This Row],[Date]],'DB Details'!$A:$L,10)</f>
        <v/>
      </c>
      <c r="K529" s="41">
        <f>VLOOKUP(Table91213[[#This Row],[Date]],'DB Details'!$A:$L,11)</f>
        <v/>
      </c>
      <c r="L529" s="90">
        <f>VLOOKUP(Table91213[[#This Row],[Date]],'DB Details'!$A:$L,12)</f>
        <v/>
      </c>
    </row>
    <row r="530">
      <c r="A530" s="39" t="n">
        <v>33482</v>
      </c>
      <c r="B530" s="57">
        <f>VLOOKUP(Table91213[[#This Row],[Date]],'DB Details'!$A:$L,2)</f>
        <v/>
      </c>
      <c r="C530" s="41">
        <f>VLOOKUP(Table91213[[#This Row],[Date]],'DB Details'!$A:$L,3)</f>
        <v/>
      </c>
      <c r="D530" s="55" t="n"/>
      <c r="E530" s="90">
        <f>VLOOKUP(Table91213[[#This Row],[Date]],'DB Details'!$A:$L,5)</f>
        <v/>
      </c>
      <c r="F530" s="90">
        <f>VLOOKUP(Table91213[[#This Row],[Date]],'DB Details'!$A:$L,6)</f>
        <v/>
      </c>
      <c r="G530" s="123" t="n"/>
      <c r="H530" s="90">
        <f>VLOOKUP(Table91213[[#This Row],[Date]],'DB Details'!$A:$L,8)</f>
        <v/>
      </c>
      <c r="I530" s="90">
        <f>VLOOKUP(Table91213[[#This Row],[Date]],'DB Details'!$A:$L,9)</f>
        <v/>
      </c>
      <c r="J530" s="90">
        <f>VLOOKUP(Table91213[[#This Row],[Date]],'DB Details'!$A:$L,10)</f>
        <v/>
      </c>
      <c r="K530" s="41">
        <f>VLOOKUP(Table91213[[#This Row],[Date]],'DB Details'!$A:$L,11)</f>
        <v/>
      </c>
      <c r="L530" s="90">
        <f>VLOOKUP(Table91213[[#This Row],[Date]],'DB Details'!$A:$L,12)</f>
        <v/>
      </c>
    </row>
    <row r="531">
      <c r="A531" s="39" t="n">
        <v>33512</v>
      </c>
      <c r="B531" s="57">
        <f>VLOOKUP(Table91213[[#This Row],[Date]],'DB Details'!$A:$L,2)</f>
        <v/>
      </c>
      <c r="C531" s="41">
        <f>VLOOKUP(Table91213[[#This Row],[Date]],'DB Details'!$A:$L,3)</f>
        <v/>
      </c>
      <c r="D531" s="55" t="n"/>
      <c r="E531" s="90">
        <f>VLOOKUP(Table91213[[#This Row],[Date]],'DB Details'!$A:$L,5)</f>
        <v/>
      </c>
      <c r="F531" s="90">
        <f>VLOOKUP(Table91213[[#This Row],[Date]],'DB Details'!$A:$L,6)</f>
        <v/>
      </c>
      <c r="G531" s="123" t="n"/>
      <c r="H531" s="90">
        <f>VLOOKUP(Table91213[[#This Row],[Date]],'DB Details'!$A:$L,8)</f>
        <v/>
      </c>
      <c r="I531" s="90">
        <f>VLOOKUP(Table91213[[#This Row],[Date]],'DB Details'!$A:$L,9)</f>
        <v/>
      </c>
      <c r="J531" s="90">
        <f>VLOOKUP(Table91213[[#This Row],[Date]],'DB Details'!$A:$L,10)</f>
        <v/>
      </c>
      <c r="K531" s="41">
        <f>VLOOKUP(Table91213[[#This Row],[Date]],'DB Details'!$A:$L,11)</f>
        <v/>
      </c>
      <c r="L531" s="90">
        <f>VLOOKUP(Table91213[[#This Row],[Date]],'DB Details'!$A:$L,12)</f>
        <v/>
      </c>
    </row>
    <row r="532">
      <c r="A532" s="39" t="n">
        <v>33543</v>
      </c>
      <c r="B532" s="57">
        <f>VLOOKUP(Table91213[[#This Row],[Date]],'DB Details'!$A:$L,2)</f>
        <v/>
      </c>
      <c r="C532" s="41">
        <f>VLOOKUP(Table91213[[#This Row],[Date]],'DB Details'!$A:$L,3)</f>
        <v/>
      </c>
      <c r="D532" s="55" t="n"/>
      <c r="E532" s="90">
        <f>VLOOKUP(Table91213[[#This Row],[Date]],'DB Details'!$A:$L,5)</f>
        <v/>
      </c>
      <c r="F532" s="90">
        <f>VLOOKUP(Table91213[[#This Row],[Date]],'DB Details'!$A:$L,6)</f>
        <v/>
      </c>
      <c r="G532" s="123" t="n"/>
      <c r="H532" s="90">
        <f>VLOOKUP(Table91213[[#This Row],[Date]],'DB Details'!$A:$L,8)</f>
        <v/>
      </c>
      <c r="I532" s="90">
        <f>VLOOKUP(Table91213[[#This Row],[Date]],'DB Details'!$A:$L,9)</f>
        <v/>
      </c>
      <c r="J532" s="90">
        <f>VLOOKUP(Table91213[[#This Row],[Date]],'DB Details'!$A:$L,10)</f>
        <v/>
      </c>
      <c r="K532" s="41">
        <f>VLOOKUP(Table91213[[#This Row],[Date]],'DB Details'!$A:$L,11)</f>
        <v/>
      </c>
      <c r="L532" s="90">
        <f>VLOOKUP(Table91213[[#This Row],[Date]],'DB Details'!$A:$L,12)</f>
        <v/>
      </c>
    </row>
    <row r="533">
      <c r="A533" s="39" t="n">
        <v>33573</v>
      </c>
      <c r="B533" s="57">
        <f>VLOOKUP(Table91213[[#This Row],[Date]],'DB Details'!$A:$L,2)</f>
        <v/>
      </c>
      <c r="C533" s="41">
        <f>VLOOKUP(Table91213[[#This Row],[Date]],'DB Details'!$A:$L,3)</f>
        <v/>
      </c>
      <c r="D533" s="55" t="n"/>
      <c r="E533" s="90">
        <f>VLOOKUP(Table91213[[#This Row],[Date]],'DB Details'!$A:$L,5)</f>
        <v/>
      </c>
      <c r="F533" s="90">
        <f>VLOOKUP(Table91213[[#This Row],[Date]],'DB Details'!$A:$L,6)</f>
        <v/>
      </c>
      <c r="G533" s="123" t="n"/>
      <c r="H533" s="90">
        <f>VLOOKUP(Table91213[[#This Row],[Date]],'DB Details'!$A:$L,8)</f>
        <v/>
      </c>
      <c r="I533" s="90">
        <f>VLOOKUP(Table91213[[#This Row],[Date]],'DB Details'!$A:$L,9)</f>
        <v/>
      </c>
      <c r="J533" s="90">
        <f>VLOOKUP(Table91213[[#This Row],[Date]],'DB Details'!$A:$L,10)</f>
        <v/>
      </c>
      <c r="K533" s="41">
        <f>VLOOKUP(Table91213[[#This Row],[Date]],'DB Details'!$A:$L,11)</f>
        <v/>
      </c>
      <c r="L533" s="90">
        <f>VLOOKUP(Table91213[[#This Row],[Date]],'DB Details'!$A:$L,12)</f>
        <v/>
      </c>
    </row>
    <row r="534">
      <c r="A534" s="39" t="n">
        <v>33604</v>
      </c>
      <c r="B534" s="57">
        <f>VLOOKUP(Table91213[[#This Row],[Date]],'DB Details'!$A:$L,2)</f>
        <v/>
      </c>
      <c r="C534" s="41">
        <f>VLOOKUP(Table91213[[#This Row],[Date]],'DB Details'!$A:$L,3)</f>
        <v/>
      </c>
      <c r="D534" s="55" t="n"/>
      <c r="E534" s="90">
        <f>VLOOKUP(Table91213[[#This Row],[Date]],'DB Details'!$A:$L,5)</f>
        <v/>
      </c>
      <c r="F534" s="90">
        <f>VLOOKUP(Table91213[[#This Row],[Date]],'DB Details'!$A:$L,6)</f>
        <v/>
      </c>
      <c r="G534" s="123" t="n"/>
      <c r="H534" s="90">
        <f>VLOOKUP(Table91213[[#This Row],[Date]],'DB Details'!$A:$L,8)</f>
        <v/>
      </c>
      <c r="I534" s="90">
        <f>VLOOKUP(Table91213[[#This Row],[Date]],'DB Details'!$A:$L,9)</f>
        <v/>
      </c>
      <c r="J534" s="90">
        <f>VLOOKUP(Table91213[[#This Row],[Date]],'DB Details'!$A:$L,10)</f>
        <v/>
      </c>
      <c r="K534" s="41">
        <f>VLOOKUP(Table91213[[#This Row],[Date]],'DB Details'!$A:$L,11)</f>
        <v/>
      </c>
      <c r="L534" s="90">
        <f>VLOOKUP(Table91213[[#This Row],[Date]],'DB Details'!$A:$L,12)</f>
        <v/>
      </c>
    </row>
    <row r="535">
      <c r="A535" s="39" t="n">
        <v>33635</v>
      </c>
      <c r="B535" s="57">
        <f>VLOOKUP(Table91213[[#This Row],[Date]],'DB Details'!$A:$L,2)</f>
        <v/>
      </c>
      <c r="C535" s="41">
        <f>VLOOKUP(Table91213[[#This Row],[Date]],'DB Details'!$A:$L,3)</f>
        <v/>
      </c>
      <c r="D535" s="55" t="n"/>
      <c r="E535" s="90">
        <f>VLOOKUP(Table91213[[#This Row],[Date]],'DB Details'!$A:$L,5)</f>
        <v/>
      </c>
      <c r="F535" s="90">
        <f>VLOOKUP(Table91213[[#This Row],[Date]],'DB Details'!$A:$L,6)</f>
        <v/>
      </c>
      <c r="G535" s="123" t="n"/>
      <c r="H535" s="90">
        <f>VLOOKUP(Table91213[[#This Row],[Date]],'DB Details'!$A:$L,8)</f>
        <v/>
      </c>
      <c r="I535" s="90">
        <f>VLOOKUP(Table91213[[#This Row],[Date]],'DB Details'!$A:$L,9)</f>
        <v/>
      </c>
      <c r="J535" s="90">
        <f>VLOOKUP(Table91213[[#This Row],[Date]],'DB Details'!$A:$L,10)</f>
        <v/>
      </c>
      <c r="K535" s="41">
        <f>VLOOKUP(Table91213[[#This Row],[Date]],'DB Details'!$A:$L,11)</f>
        <v/>
      </c>
      <c r="L535" s="90">
        <f>VLOOKUP(Table91213[[#This Row],[Date]],'DB Details'!$A:$L,12)</f>
        <v/>
      </c>
    </row>
    <row r="536">
      <c r="A536" s="39" t="n">
        <v>33664</v>
      </c>
      <c r="B536" s="57">
        <f>VLOOKUP(Table91213[[#This Row],[Date]],'DB Details'!$A:$L,2)</f>
        <v/>
      </c>
      <c r="C536" s="41">
        <f>VLOOKUP(Table91213[[#This Row],[Date]],'DB Details'!$A:$L,3)</f>
        <v/>
      </c>
      <c r="D536" s="55" t="n"/>
      <c r="E536" s="90">
        <f>VLOOKUP(Table91213[[#This Row],[Date]],'DB Details'!$A:$L,5)</f>
        <v/>
      </c>
      <c r="F536" s="90">
        <f>VLOOKUP(Table91213[[#This Row],[Date]],'DB Details'!$A:$L,6)</f>
        <v/>
      </c>
      <c r="G536" s="123" t="n"/>
      <c r="H536" s="90">
        <f>VLOOKUP(Table91213[[#This Row],[Date]],'DB Details'!$A:$L,8)</f>
        <v/>
      </c>
      <c r="I536" s="90">
        <f>VLOOKUP(Table91213[[#This Row],[Date]],'DB Details'!$A:$L,9)</f>
        <v/>
      </c>
      <c r="J536" s="90">
        <f>VLOOKUP(Table91213[[#This Row],[Date]],'DB Details'!$A:$L,10)</f>
        <v/>
      </c>
      <c r="K536" s="41">
        <f>VLOOKUP(Table91213[[#This Row],[Date]],'DB Details'!$A:$L,11)</f>
        <v/>
      </c>
      <c r="L536" s="90">
        <f>VLOOKUP(Table91213[[#This Row],[Date]],'DB Details'!$A:$L,12)</f>
        <v/>
      </c>
    </row>
    <row r="537">
      <c r="A537" s="39" t="n">
        <v>33695</v>
      </c>
      <c r="B537" s="57">
        <f>VLOOKUP(Table91213[[#This Row],[Date]],'DB Details'!$A:$L,2)</f>
        <v/>
      </c>
      <c r="C537" s="41">
        <f>VLOOKUP(Table91213[[#This Row],[Date]],'DB Details'!$A:$L,3)</f>
        <v/>
      </c>
      <c r="D537" s="55" t="n"/>
      <c r="E537" s="90">
        <f>VLOOKUP(Table91213[[#This Row],[Date]],'DB Details'!$A:$L,5)</f>
        <v/>
      </c>
      <c r="F537" s="90">
        <f>VLOOKUP(Table91213[[#This Row],[Date]],'DB Details'!$A:$L,6)</f>
        <v/>
      </c>
      <c r="G537" s="123" t="n"/>
      <c r="H537" s="90">
        <f>VLOOKUP(Table91213[[#This Row],[Date]],'DB Details'!$A:$L,8)</f>
        <v/>
      </c>
      <c r="I537" s="90">
        <f>VLOOKUP(Table91213[[#This Row],[Date]],'DB Details'!$A:$L,9)</f>
        <v/>
      </c>
      <c r="J537" s="90">
        <f>VLOOKUP(Table91213[[#This Row],[Date]],'DB Details'!$A:$L,10)</f>
        <v/>
      </c>
      <c r="K537" s="41">
        <f>VLOOKUP(Table91213[[#This Row],[Date]],'DB Details'!$A:$L,11)</f>
        <v/>
      </c>
      <c r="L537" s="90">
        <f>VLOOKUP(Table91213[[#This Row],[Date]],'DB Details'!$A:$L,12)</f>
        <v/>
      </c>
    </row>
    <row r="538">
      <c r="A538" s="39" t="n">
        <v>33725</v>
      </c>
      <c r="B538" s="57">
        <f>VLOOKUP(Table91213[[#This Row],[Date]],'DB Details'!$A:$L,2)</f>
        <v/>
      </c>
      <c r="C538" s="41">
        <f>VLOOKUP(Table91213[[#This Row],[Date]],'DB Details'!$A:$L,3)</f>
        <v/>
      </c>
      <c r="D538" s="55" t="n"/>
      <c r="E538" s="90">
        <f>VLOOKUP(Table91213[[#This Row],[Date]],'DB Details'!$A:$L,5)</f>
        <v/>
      </c>
      <c r="F538" s="90">
        <f>VLOOKUP(Table91213[[#This Row],[Date]],'DB Details'!$A:$L,6)</f>
        <v/>
      </c>
      <c r="G538" s="123" t="n"/>
      <c r="H538" s="90">
        <f>VLOOKUP(Table91213[[#This Row],[Date]],'DB Details'!$A:$L,8)</f>
        <v/>
      </c>
      <c r="I538" s="90">
        <f>VLOOKUP(Table91213[[#This Row],[Date]],'DB Details'!$A:$L,9)</f>
        <v/>
      </c>
      <c r="J538" s="90">
        <f>VLOOKUP(Table91213[[#This Row],[Date]],'DB Details'!$A:$L,10)</f>
        <v/>
      </c>
      <c r="K538" s="41">
        <f>VLOOKUP(Table91213[[#This Row],[Date]],'DB Details'!$A:$L,11)</f>
        <v/>
      </c>
      <c r="L538" s="90">
        <f>VLOOKUP(Table91213[[#This Row],[Date]],'DB Details'!$A:$L,12)</f>
        <v/>
      </c>
    </row>
    <row r="539">
      <c r="A539" s="39" t="n">
        <v>33756</v>
      </c>
      <c r="B539" s="57">
        <f>VLOOKUP(Table91213[[#This Row],[Date]],'DB Details'!$A:$L,2)</f>
        <v/>
      </c>
      <c r="C539" s="41">
        <f>VLOOKUP(Table91213[[#This Row],[Date]],'DB Details'!$A:$L,3)</f>
        <v/>
      </c>
      <c r="D539" s="55" t="n"/>
      <c r="E539" s="90">
        <f>VLOOKUP(Table91213[[#This Row],[Date]],'DB Details'!$A:$L,5)</f>
        <v/>
      </c>
      <c r="F539" s="90">
        <f>VLOOKUP(Table91213[[#This Row],[Date]],'DB Details'!$A:$L,6)</f>
        <v/>
      </c>
      <c r="G539" s="123" t="n"/>
      <c r="H539" s="90">
        <f>VLOOKUP(Table91213[[#This Row],[Date]],'DB Details'!$A:$L,8)</f>
        <v/>
      </c>
      <c r="I539" s="90">
        <f>VLOOKUP(Table91213[[#This Row],[Date]],'DB Details'!$A:$L,9)</f>
        <v/>
      </c>
      <c r="J539" s="90">
        <f>VLOOKUP(Table91213[[#This Row],[Date]],'DB Details'!$A:$L,10)</f>
        <v/>
      </c>
      <c r="K539" s="41">
        <f>VLOOKUP(Table91213[[#This Row],[Date]],'DB Details'!$A:$L,11)</f>
        <v/>
      </c>
      <c r="L539" s="90">
        <f>VLOOKUP(Table91213[[#This Row],[Date]],'DB Details'!$A:$L,12)</f>
        <v/>
      </c>
    </row>
    <row r="540">
      <c r="A540" s="39" t="n">
        <v>33786</v>
      </c>
      <c r="B540" s="57">
        <f>VLOOKUP(Table91213[[#This Row],[Date]],'DB Details'!$A:$L,2)</f>
        <v/>
      </c>
      <c r="C540" s="41">
        <f>VLOOKUP(Table91213[[#This Row],[Date]],'DB Details'!$A:$L,3)</f>
        <v/>
      </c>
      <c r="D540" s="55" t="n"/>
      <c r="E540" s="90">
        <f>VLOOKUP(Table91213[[#This Row],[Date]],'DB Details'!$A:$L,5)</f>
        <v/>
      </c>
      <c r="F540" s="90">
        <f>VLOOKUP(Table91213[[#This Row],[Date]],'DB Details'!$A:$L,6)</f>
        <v/>
      </c>
      <c r="G540" s="123" t="n"/>
      <c r="H540" s="90">
        <f>VLOOKUP(Table91213[[#This Row],[Date]],'DB Details'!$A:$L,8)</f>
        <v/>
      </c>
      <c r="I540" s="90">
        <f>VLOOKUP(Table91213[[#This Row],[Date]],'DB Details'!$A:$L,9)</f>
        <v/>
      </c>
      <c r="J540" s="90">
        <f>VLOOKUP(Table91213[[#This Row],[Date]],'DB Details'!$A:$L,10)</f>
        <v/>
      </c>
      <c r="K540" s="41">
        <f>VLOOKUP(Table91213[[#This Row],[Date]],'DB Details'!$A:$L,11)</f>
        <v/>
      </c>
      <c r="L540" s="90">
        <f>VLOOKUP(Table91213[[#This Row],[Date]],'DB Details'!$A:$L,12)</f>
        <v/>
      </c>
    </row>
    <row r="541">
      <c r="A541" s="39" t="n">
        <v>33817</v>
      </c>
      <c r="B541" s="57">
        <f>VLOOKUP(Table91213[[#This Row],[Date]],'DB Details'!$A:$L,2)</f>
        <v/>
      </c>
      <c r="C541" s="41">
        <f>VLOOKUP(Table91213[[#This Row],[Date]],'DB Details'!$A:$L,3)</f>
        <v/>
      </c>
      <c r="D541" s="55" t="n"/>
      <c r="E541" s="90">
        <f>VLOOKUP(Table91213[[#This Row],[Date]],'DB Details'!$A:$L,5)</f>
        <v/>
      </c>
      <c r="F541" s="90">
        <f>VLOOKUP(Table91213[[#This Row],[Date]],'DB Details'!$A:$L,6)</f>
        <v/>
      </c>
      <c r="G541" s="123" t="n"/>
      <c r="H541" s="90">
        <f>VLOOKUP(Table91213[[#This Row],[Date]],'DB Details'!$A:$L,8)</f>
        <v/>
      </c>
      <c r="I541" s="90">
        <f>VLOOKUP(Table91213[[#This Row],[Date]],'DB Details'!$A:$L,9)</f>
        <v/>
      </c>
      <c r="J541" s="90">
        <f>VLOOKUP(Table91213[[#This Row],[Date]],'DB Details'!$A:$L,10)</f>
        <v/>
      </c>
      <c r="K541" s="41">
        <f>VLOOKUP(Table91213[[#This Row],[Date]],'DB Details'!$A:$L,11)</f>
        <v/>
      </c>
      <c r="L541" s="90">
        <f>VLOOKUP(Table91213[[#This Row],[Date]],'DB Details'!$A:$L,12)</f>
        <v/>
      </c>
    </row>
    <row r="542">
      <c r="A542" s="39" t="n">
        <v>33848</v>
      </c>
      <c r="B542" s="57">
        <f>VLOOKUP(Table91213[[#This Row],[Date]],'DB Details'!$A:$L,2)</f>
        <v/>
      </c>
      <c r="C542" s="41">
        <f>VLOOKUP(Table91213[[#This Row],[Date]],'DB Details'!$A:$L,3)</f>
        <v/>
      </c>
      <c r="D542" s="55" t="n"/>
      <c r="E542" s="90">
        <f>VLOOKUP(Table91213[[#This Row],[Date]],'DB Details'!$A:$L,5)</f>
        <v/>
      </c>
      <c r="F542" s="90">
        <f>VLOOKUP(Table91213[[#This Row],[Date]],'DB Details'!$A:$L,6)</f>
        <v/>
      </c>
      <c r="G542" s="123" t="n"/>
      <c r="H542" s="90">
        <f>VLOOKUP(Table91213[[#This Row],[Date]],'DB Details'!$A:$L,8)</f>
        <v/>
      </c>
      <c r="I542" s="90">
        <f>VLOOKUP(Table91213[[#This Row],[Date]],'DB Details'!$A:$L,9)</f>
        <v/>
      </c>
      <c r="J542" s="90">
        <f>VLOOKUP(Table91213[[#This Row],[Date]],'DB Details'!$A:$L,10)</f>
        <v/>
      </c>
      <c r="K542" s="41">
        <f>VLOOKUP(Table91213[[#This Row],[Date]],'DB Details'!$A:$L,11)</f>
        <v/>
      </c>
      <c r="L542" s="90">
        <f>VLOOKUP(Table91213[[#This Row],[Date]],'DB Details'!$A:$L,12)</f>
        <v/>
      </c>
    </row>
    <row r="543">
      <c r="A543" s="39" t="n">
        <v>33878</v>
      </c>
      <c r="B543" s="57">
        <f>VLOOKUP(Table91213[[#This Row],[Date]],'DB Details'!$A:$L,2)</f>
        <v/>
      </c>
      <c r="C543" s="41">
        <f>VLOOKUP(Table91213[[#This Row],[Date]],'DB Details'!$A:$L,3)</f>
        <v/>
      </c>
      <c r="D543" s="55" t="n"/>
      <c r="E543" s="90">
        <f>VLOOKUP(Table91213[[#This Row],[Date]],'DB Details'!$A:$L,5)</f>
        <v/>
      </c>
      <c r="F543" s="90">
        <f>VLOOKUP(Table91213[[#This Row],[Date]],'DB Details'!$A:$L,6)</f>
        <v/>
      </c>
      <c r="G543" s="123" t="n"/>
      <c r="H543" s="90">
        <f>VLOOKUP(Table91213[[#This Row],[Date]],'DB Details'!$A:$L,8)</f>
        <v/>
      </c>
      <c r="I543" s="90">
        <f>VLOOKUP(Table91213[[#This Row],[Date]],'DB Details'!$A:$L,9)</f>
        <v/>
      </c>
      <c r="J543" s="90">
        <f>VLOOKUP(Table91213[[#This Row],[Date]],'DB Details'!$A:$L,10)</f>
        <v/>
      </c>
      <c r="K543" s="41">
        <f>VLOOKUP(Table91213[[#This Row],[Date]],'DB Details'!$A:$L,11)</f>
        <v/>
      </c>
      <c r="L543" s="90">
        <f>VLOOKUP(Table91213[[#This Row],[Date]],'DB Details'!$A:$L,12)</f>
        <v/>
      </c>
    </row>
    <row r="544">
      <c r="A544" s="39" t="n">
        <v>33909</v>
      </c>
      <c r="B544" s="57">
        <f>VLOOKUP(Table91213[[#This Row],[Date]],'DB Details'!$A:$L,2)</f>
        <v/>
      </c>
      <c r="C544" s="41">
        <f>VLOOKUP(Table91213[[#This Row],[Date]],'DB Details'!$A:$L,3)</f>
        <v/>
      </c>
      <c r="D544" s="55" t="n"/>
      <c r="E544" s="90">
        <f>VLOOKUP(Table91213[[#This Row],[Date]],'DB Details'!$A:$L,5)</f>
        <v/>
      </c>
      <c r="F544" s="90">
        <f>VLOOKUP(Table91213[[#This Row],[Date]],'DB Details'!$A:$L,6)</f>
        <v/>
      </c>
      <c r="G544" s="123" t="n"/>
      <c r="H544" s="90">
        <f>VLOOKUP(Table91213[[#This Row],[Date]],'DB Details'!$A:$L,8)</f>
        <v/>
      </c>
      <c r="I544" s="90">
        <f>VLOOKUP(Table91213[[#This Row],[Date]],'DB Details'!$A:$L,9)</f>
        <v/>
      </c>
      <c r="J544" s="90">
        <f>VLOOKUP(Table91213[[#This Row],[Date]],'DB Details'!$A:$L,10)</f>
        <v/>
      </c>
      <c r="K544" s="41">
        <f>VLOOKUP(Table91213[[#This Row],[Date]],'DB Details'!$A:$L,11)</f>
        <v/>
      </c>
      <c r="L544" s="90">
        <f>VLOOKUP(Table91213[[#This Row],[Date]],'DB Details'!$A:$L,12)</f>
        <v/>
      </c>
    </row>
    <row r="545">
      <c r="A545" s="39" t="n">
        <v>33939</v>
      </c>
      <c r="B545" s="57">
        <f>VLOOKUP(Table91213[[#This Row],[Date]],'DB Details'!$A:$L,2)</f>
        <v/>
      </c>
      <c r="C545" s="41">
        <f>VLOOKUP(Table91213[[#This Row],[Date]],'DB Details'!$A:$L,3)</f>
        <v/>
      </c>
      <c r="D545" s="55" t="n"/>
      <c r="E545" s="90">
        <f>VLOOKUP(Table91213[[#This Row],[Date]],'DB Details'!$A:$L,5)</f>
        <v/>
      </c>
      <c r="F545" s="90">
        <f>VLOOKUP(Table91213[[#This Row],[Date]],'DB Details'!$A:$L,6)</f>
        <v/>
      </c>
      <c r="G545" s="123" t="n"/>
      <c r="H545" s="90">
        <f>VLOOKUP(Table91213[[#This Row],[Date]],'DB Details'!$A:$L,8)</f>
        <v/>
      </c>
      <c r="I545" s="90">
        <f>VLOOKUP(Table91213[[#This Row],[Date]],'DB Details'!$A:$L,9)</f>
        <v/>
      </c>
      <c r="J545" s="90">
        <f>VLOOKUP(Table91213[[#This Row],[Date]],'DB Details'!$A:$L,10)</f>
        <v/>
      </c>
      <c r="K545" s="41">
        <f>VLOOKUP(Table91213[[#This Row],[Date]],'DB Details'!$A:$L,11)</f>
        <v/>
      </c>
      <c r="L545" s="90">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90">
        <f>VLOOKUP(Table91213[[#This Row],[Date]],'DB Details'!$A:$L,5)</f>
        <v/>
      </c>
      <c r="F546" s="90">
        <f>VLOOKUP(Table91213[[#This Row],[Date]],'DB Details'!$A:$L,6)</f>
        <v/>
      </c>
      <c r="G546" s="123" t="n"/>
      <c r="H546" s="90">
        <f>VLOOKUP(Table91213[[#This Row],[Date]],'DB Details'!$A:$L,8)</f>
        <v/>
      </c>
      <c r="I546" s="90">
        <f>VLOOKUP(Table91213[[#This Row],[Date]],'DB Details'!$A:$L,9)</f>
        <v/>
      </c>
      <c r="J546" s="90">
        <f>VLOOKUP(Table91213[[#This Row],[Date]],'DB Details'!$A:$L,10)</f>
        <v/>
      </c>
      <c r="K546" s="41">
        <f>VLOOKUP(Table91213[[#This Row],[Date]],'DB Details'!$A:$L,11)</f>
        <v/>
      </c>
      <c r="L546" s="90">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90">
        <f>VLOOKUP(Table91213[[#This Row],[Date]],'DB Details'!$A:$L,5)</f>
        <v/>
      </c>
      <c r="F547" s="90">
        <f>VLOOKUP(Table91213[[#This Row],[Date]],'DB Details'!$A:$L,6)</f>
        <v/>
      </c>
      <c r="G547" s="123" t="n"/>
      <c r="H547" s="90">
        <f>VLOOKUP(Table91213[[#This Row],[Date]],'DB Details'!$A:$L,8)</f>
        <v/>
      </c>
      <c r="I547" s="90">
        <f>VLOOKUP(Table91213[[#This Row],[Date]],'DB Details'!$A:$L,9)</f>
        <v/>
      </c>
      <c r="J547" s="90">
        <f>VLOOKUP(Table91213[[#This Row],[Date]],'DB Details'!$A:$L,10)</f>
        <v/>
      </c>
      <c r="K547" s="41">
        <f>VLOOKUP(Table91213[[#This Row],[Date]],'DB Details'!$A:$L,11)</f>
        <v/>
      </c>
      <c r="L547" s="90">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90">
        <f>VLOOKUP(Table91213[[#This Row],[Date]],'DB Details'!$A:$L,5)</f>
        <v/>
      </c>
      <c r="F548" s="90">
        <f>VLOOKUP(Table91213[[#This Row],[Date]],'DB Details'!$A:$L,6)</f>
        <v/>
      </c>
      <c r="G548" s="123" t="n"/>
      <c r="H548" s="90">
        <f>VLOOKUP(Table91213[[#This Row],[Date]],'DB Details'!$A:$L,8)</f>
        <v/>
      </c>
      <c r="I548" s="90">
        <f>VLOOKUP(Table91213[[#This Row],[Date]],'DB Details'!$A:$L,9)</f>
        <v/>
      </c>
      <c r="J548" s="90">
        <f>VLOOKUP(Table91213[[#This Row],[Date]],'DB Details'!$A:$L,10)</f>
        <v/>
      </c>
      <c r="K548" s="41">
        <f>VLOOKUP(Table91213[[#This Row],[Date]],'DB Details'!$A:$L,11)</f>
        <v/>
      </c>
      <c r="L548" s="90">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90">
        <f>VLOOKUP(Table91213[[#This Row],[Date]],'DB Details'!$A:$L,5)</f>
        <v/>
      </c>
      <c r="F549" s="90">
        <f>VLOOKUP(Table91213[[#This Row],[Date]],'DB Details'!$A:$L,6)</f>
        <v/>
      </c>
      <c r="G549" s="123" t="n"/>
      <c r="H549" s="90">
        <f>VLOOKUP(Table91213[[#This Row],[Date]],'DB Details'!$A:$L,8)</f>
        <v/>
      </c>
      <c r="I549" s="90">
        <f>VLOOKUP(Table91213[[#This Row],[Date]],'DB Details'!$A:$L,9)</f>
        <v/>
      </c>
      <c r="J549" s="90">
        <f>VLOOKUP(Table91213[[#This Row],[Date]],'DB Details'!$A:$L,10)</f>
        <v/>
      </c>
      <c r="K549" s="41">
        <f>VLOOKUP(Table91213[[#This Row],[Date]],'DB Details'!$A:$L,11)</f>
        <v/>
      </c>
      <c r="L549" s="90">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90">
        <f>VLOOKUP(Table91213[[#This Row],[Date]],'DB Details'!$A:$L,5)</f>
        <v/>
      </c>
      <c r="F550" s="90">
        <f>VLOOKUP(Table91213[[#This Row],[Date]],'DB Details'!$A:$L,6)</f>
        <v/>
      </c>
      <c r="G550" s="123" t="n"/>
      <c r="H550" s="90">
        <f>VLOOKUP(Table91213[[#This Row],[Date]],'DB Details'!$A:$L,8)</f>
        <v/>
      </c>
      <c r="I550" s="90">
        <f>VLOOKUP(Table91213[[#This Row],[Date]],'DB Details'!$A:$L,9)</f>
        <v/>
      </c>
      <c r="J550" s="90">
        <f>VLOOKUP(Table91213[[#This Row],[Date]],'DB Details'!$A:$L,10)</f>
        <v/>
      </c>
      <c r="K550" s="41">
        <f>VLOOKUP(Table91213[[#This Row],[Date]],'DB Details'!$A:$L,11)</f>
        <v/>
      </c>
      <c r="L550" s="90">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90">
        <f>VLOOKUP(Table91213[[#This Row],[Date]],'DB Details'!$A:$L,5)</f>
        <v/>
      </c>
      <c r="F551" s="90">
        <f>VLOOKUP(Table91213[[#This Row],[Date]],'DB Details'!$A:$L,6)</f>
        <v/>
      </c>
      <c r="G551" s="123" t="n"/>
      <c r="H551" s="90">
        <f>VLOOKUP(Table91213[[#This Row],[Date]],'DB Details'!$A:$L,8)</f>
        <v/>
      </c>
      <c r="I551" s="90">
        <f>VLOOKUP(Table91213[[#This Row],[Date]],'DB Details'!$A:$L,9)</f>
        <v/>
      </c>
      <c r="J551" s="90">
        <f>VLOOKUP(Table91213[[#This Row],[Date]],'DB Details'!$A:$L,10)</f>
        <v/>
      </c>
      <c r="K551" s="41">
        <f>VLOOKUP(Table91213[[#This Row],[Date]],'DB Details'!$A:$L,11)</f>
        <v/>
      </c>
      <c r="L551" s="90">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90">
        <f>VLOOKUP(Table91213[[#This Row],[Date]],'DB Details'!$A:$L,5)</f>
        <v/>
      </c>
      <c r="F552" s="90">
        <f>VLOOKUP(Table91213[[#This Row],[Date]],'DB Details'!$A:$L,6)</f>
        <v/>
      </c>
      <c r="G552" s="123" t="n"/>
      <c r="H552" s="90">
        <f>VLOOKUP(Table91213[[#This Row],[Date]],'DB Details'!$A:$L,8)</f>
        <v/>
      </c>
      <c r="I552" s="90">
        <f>VLOOKUP(Table91213[[#This Row],[Date]],'DB Details'!$A:$L,9)</f>
        <v/>
      </c>
      <c r="J552" s="90">
        <f>VLOOKUP(Table91213[[#This Row],[Date]],'DB Details'!$A:$L,10)</f>
        <v/>
      </c>
      <c r="K552" s="41">
        <f>VLOOKUP(Table91213[[#This Row],[Date]],'DB Details'!$A:$L,11)</f>
        <v/>
      </c>
      <c r="L552" s="90">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90">
        <f>VLOOKUP(Table91213[[#This Row],[Date]],'DB Details'!$A:$L,5)</f>
        <v/>
      </c>
      <c r="F553" s="90">
        <f>VLOOKUP(Table91213[[#This Row],[Date]],'DB Details'!$A:$L,6)</f>
        <v/>
      </c>
      <c r="G553" s="123" t="n"/>
      <c r="H553" s="90">
        <f>VLOOKUP(Table91213[[#This Row],[Date]],'DB Details'!$A:$L,8)</f>
        <v/>
      </c>
      <c r="I553" s="90">
        <f>VLOOKUP(Table91213[[#This Row],[Date]],'DB Details'!$A:$L,9)</f>
        <v/>
      </c>
      <c r="J553" s="90">
        <f>VLOOKUP(Table91213[[#This Row],[Date]],'DB Details'!$A:$L,10)</f>
        <v/>
      </c>
      <c r="K553" s="41">
        <f>VLOOKUP(Table91213[[#This Row],[Date]],'DB Details'!$A:$L,11)</f>
        <v/>
      </c>
      <c r="L553" s="90">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90">
        <f>VLOOKUP(Table91213[[#This Row],[Date]],'DB Details'!$A:$L,5)</f>
        <v/>
      </c>
      <c r="F554" s="90">
        <f>VLOOKUP(Table91213[[#This Row],[Date]],'DB Details'!$A:$L,6)</f>
        <v/>
      </c>
      <c r="G554" s="123" t="n"/>
      <c r="H554" s="90">
        <f>VLOOKUP(Table91213[[#This Row],[Date]],'DB Details'!$A:$L,8)</f>
        <v/>
      </c>
      <c r="I554" s="90">
        <f>VLOOKUP(Table91213[[#This Row],[Date]],'DB Details'!$A:$L,9)</f>
        <v/>
      </c>
      <c r="J554" s="90">
        <f>VLOOKUP(Table91213[[#This Row],[Date]],'DB Details'!$A:$L,10)</f>
        <v/>
      </c>
      <c r="K554" s="41">
        <f>VLOOKUP(Table91213[[#This Row],[Date]],'DB Details'!$A:$L,11)</f>
        <v/>
      </c>
      <c r="L554" s="90">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90">
        <f>VLOOKUP(Table91213[[#This Row],[Date]],'DB Details'!$A:$L,5)</f>
        <v/>
      </c>
      <c r="F555" s="90">
        <f>VLOOKUP(Table91213[[#This Row],[Date]],'DB Details'!$A:$L,6)</f>
        <v/>
      </c>
      <c r="G555" s="123" t="n"/>
      <c r="H555" s="90">
        <f>VLOOKUP(Table91213[[#This Row],[Date]],'DB Details'!$A:$L,8)</f>
        <v/>
      </c>
      <c r="I555" s="90">
        <f>VLOOKUP(Table91213[[#This Row],[Date]],'DB Details'!$A:$L,9)</f>
        <v/>
      </c>
      <c r="J555" s="90">
        <f>VLOOKUP(Table91213[[#This Row],[Date]],'DB Details'!$A:$L,10)</f>
        <v/>
      </c>
      <c r="K555" s="41">
        <f>VLOOKUP(Table91213[[#This Row],[Date]],'DB Details'!$A:$L,11)</f>
        <v/>
      </c>
      <c r="L555" s="90">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90">
        <f>VLOOKUP(Table91213[[#This Row],[Date]],'DB Details'!$A:$L,5)</f>
        <v/>
      </c>
      <c r="F556" s="90">
        <f>VLOOKUP(Table91213[[#This Row],[Date]],'DB Details'!$A:$L,6)</f>
        <v/>
      </c>
      <c r="G556" s="123" t="n"/>
      <c r="H556" s="90">
        <f>VLOOKUP(Table91213[[#This Row],[Date]],'DB Details'!$A:$L,8)</f>
        <v/>
      </c>
      <c r="I556" s="90">
        <f>VLOOKUP(Table91213[[#This Row],[Date]],'DB Details'!$A:$L,9)</f>
        <v/>
      </c>
      <c r="J556" s="90">
        <f>VLOOKUP(Table91213[[#This Row],[Date]],'DB Details'!$A:$L,10)</f>
        <v/>
      </c>
      <c r="K556" s="41">
        <f>VLOOKUP(Table91213[[#This Row],[Date]],'DB Details'!$A:$L,11)</f>
        <v/>
      </c>
      <c r="L556" s="90">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90">
        <f>VLOOKUP(Table91213[[#This Row],[Date]],'DB Details'!$A:$L,5)</f>
        <v/>
      </c>
      <c r="F557" s="90">
        <f>VLOOKUP(Table91213[[#This Row],[Date]],'DB Details'!$A:$L,6)</f>
        <v/>
      </c>
      <c r="G557" s="123" t="n"/>
      <c r="H557" s="90">
        <f>VLOOKUP(Table91213[[#This Row],[Date]],'DB Details'!$A:$L,8)</f>
        <v/>
      </c>
      <c r="I557" s="90">
        <f>VLOOKUP(Table91213[[#This Row],[Date]],'DB Details'!$A:$L,9)</f>
        <v/>
      </c>
      <c r="J557" s="90">
        <f>VLOOKUP(Table91213[[#This Row],[Date]],'DB Details'!$A:$L,10)</f>
        <v/>
      </c>
      <c r="K557" s="41">
        <f>VLOOKUP(Table91213[[#This Row],[Date]],'DB Details'!$A:$L,11)</f>
        <v/>
      </c>
      <c r="L557" s="90">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90">
        <f>VLOOKUP(Table91213[[#This Row],[Date]],'DB Details'!$A:$L,5)</f>
        <v/>
      </c>
      <c r="F558" s="90">
        <f>VLOOKUP(Table91213[[#This Row],[Date]],'DB Details'!$A:$L,6)</f>
        <v/>
      </c>
      <c r="G558" s="123" t="n"/>
      <c r="H558" s="90">
        <f>VLOOKUP(Table91213[[#This Row],[Date]],'DB Details'!$A:$L,8)</f>
        <v/>
      </c>
      <c r="I558" s="90">
        <f>VLOOKUP(Table91213[[#This Row],[Date]],'DB Details'!$A:$L,9)</f>
        <v/>
      </c>
      <c r="J558" s="90">
        <f>VLOOKUP(Table91213[[#This Row],[Date]],'DB Details'!$A:$L,10)</f>
        <v/>
      </c>
      <c r="K558" s="41">
        <f>VLOOKUP(Table91213[[#This Row],[Date]],'DB Details'!$A:$L,11)</f>
        <v/>
      </c>
      <c r="L558" s="90">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90">
        <f>VLOOKUP(Table91213[[#This Row],[Date]],'DB Details'!$A:$L,5)</f>
        <v/>
      </c>
      <c r="F559" s="90">
        <f>VLOOKUP(Table91213[[#This Row],[Date]],'DB Details'!$A:$L,6)</f>
        <v/>
      </c>
      <c r="G559" s="123" t="n"/>
      <c r="H559" s="90">
        <f>VLOOKUP(Table91213[[#This Row],[Date]],'DB Details'!$A:$L,8)</f>
        <v/>
      </c>
      <c r="I559" s="90">
        <f>VLOOKUP(Table91213[[#This Row],[Date]],'DB Details'!$A:$L,9)</f>
        <v/>
      </c>
      <c r="J559" s="90">
        <f>VLOOKUP(Table91213[[#This Row],[Date]],'DB Details'!$A:$L,10)</f>
        <v/>
      </c>
      <c r="K559" s="41">
        <f>VLOOKUP(Table91213[[#This Row],[Date]],'DB Details'!$A:$L,11)</f>
        <v/>
      </c>
      <c r="L559" s="90">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90">
        <f>VLOOKUP(Table91213[[#This Row],[Date]],'DB Details'!$A:$L,5)</f>
        <v/>
      </c>
      <c r="F560" s="90">
        <f>VLOOKUP(Table91213[[#This Row],[Date]],'DB Details'!$A:$L,6)</f>
        <v/>
      </c>
      <c r="G560" s="123" t="n"/>
      <c r="H560" s="90">
        <f>VLOOKUP(Table91213[[#This Row],[Date]],'DB Details'!$A:$L,8)</f>
        <v/>
      </c>
      <c r="I560" s="90">
        <f>VLOOKUP(Table91213[[#This Row],[Date]],'DB Details'!$A:$L,9)</f>
        <v/>
      </c>
      <c r="J560" s="90">
        <f>VLOOKUP(Table91213[[#This Row],[Date]],'DB Details'!$A:$L,10)</f>
        <v/>
      </c>
      <c r="K560" s="41">
        <f>VLOOKUP(Table91213[[#This Row],[Date]],'DB Details'!$A:$L,11)</f>
        <v/>
      </c>
      <c r="L560" s="90">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90">
        <f>VLOOKUP(Table91213[[#This Row],[Date]],'DB Details'!$A:$L,5)</f>
        <v/>
      </c>
      <c r="F561" s="90">
        <f>VLOOKUP(Table91213[[#This Row],[Date]],'DB Details'!$A:$L,6)</f>
        <v/>
      </c>
      <c r="G561" s="123" t="n"/>
      <c r="H561" s="90">
        <f>VLOOKUP(Table91213[[#This Row],[Date]],'DB Details'!$A:$L,8)</f>
        <v/>
      </c>
      <c r="I561" s="90">
        <f>VLOOKUP(Table91213[[#This Row],[Date]],'DB Details'!$A:$L,9)</f>
        <v/>
      </c>
      <c r="J561" s="90">
        <f>VLOOKUP(Table91213[[#This Row],[Date]],'DB Details'!$A:$L,10)</f>
        <v/>
      </c>
      <c r="K561" s="41">
        <f>VLOOKUP(Table91213[[#This Row],[Date]],'DB Details'!$A:$L,11)</f>
        <v/>
      </c>
      <c r="L561" s="90">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90">
        <f>VLOOKUP(Table91213[[#This Row],[Date]],'DB Details'!$A:$L,5)</f>
        <v/>
      </c>
      <c r="F562" s="90">
        <f>VLOOKUP(Table91213[[#This Row],[Date]],'DB Details'!$A:$L,6)</f>
        <v/>
      </c>
      <c r="G562" s="123" t="n"/>
      <c r="H562" s="90">
        <f>VLOOKUP(Table91213[[#This Row],[Date]],'DB Details'!$A:$L,8)</f>
        <v/>
      </c>
      <c r="I562" s="90">
        <f>VLOOKUP(Table91213[[#This Row],[Date]],'DB Details'!$A:$L,9)</f>
        <v/>
      </c>
      <c r="J562" s="90">
        <f>VLOOKUP(Table91213[[#This Row],[Date]],'DB Details'!$A:$L,10)</f>
        <v/>
      </c>
      <c r="K562" s="41">
        <f>VLOOKUP(Table91213[[#This Row],[Date]],'DB Details'!$A:$L,11)</f>
        <v/>
      </c>
      <c r="L562" s="90">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90">
        <f>VLOOKUP(Table91213[[#This Row],[Date]],'DB Details'!$A:$L,5)</f>
        <v/>
      </c>
      <c r="F563" s="90">
        <f>VLOOKUP(Table91213[[#This Row],[Date]],'DB Details'!$A:$L,6)</f>
        <v/>
      </c>
      <c r="G563" s="123" t="n"/>
      <c r="H563" s="90">
        <f>VLOOKUP(Table91213[[#This Row],[Date]],'DB Details'!$A:$L,8)</f>
        <v/>
      </c>
      <c r="I563" s="90">
        <f>VLOOKUP(Table91213[[#This Row],[Date]],'DB Details'!$A:$L,9)</f>
        <v/>
      </c>
      <c r="J563" s="90">
        <f>VLOOKUP(Table91213[[#This Row],[Date]],'DB Details'!$A:$L,10)</f>
        <v/>
      </c>
      <c r="K563" s="41">
        <f>VLOOKUP(Table91213[[#This Row],[Date]],'DB Details'!$A:$L,11)</f>
        <v/>
      </c>
      <c r="L563" s="90">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90">
        <f>VLOOKUP(Table91213[[#This Row],[Date]],'DB Details'!$A:$L,5)</f>
        <v/>
      </c>
      <c r="F564" s="90">
        <f>VLOOKUP(Table91213[[#This Row],[Date]],'DB Details'!$A:$L,6)</f>
        <v/>
      </c>
      <c r="G564" s="123" t="n"/>
      <c r="H564" s="90">
        <f>VLOOKUP(Table91213[[#This Row],[Date]],'DB Details'!$A:$L,8)</f>
        <v/>
      </c>
      <c r="I564" s="90">
        <f>VLOOKUP(Table91213[[#This Row],[Date]],'DB Details'!$A:$L,9)</f>
        <v/>
      </c>
      <c r="J564" s="90">
        <f>VLOOKUP(Table91213[[#This Row],[Date]],'DB Details'!$A:$L,10)</f>
        <v/>
      </c>
      <c r="K564" s="41">
        <f>VLOOKUP(Table91213[[#This Row],[Date]],'DB Details'!$A:$L,11)</f>
        <v/>
      </c>
      <c r="L564" s="90">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90">
        <f>VLOOKUP(Table91213[[#This Row],[Date]],'DB Details'!$A:$L,5)</f>
        <v/>
      </c>
      <c r="F565" s="90">
        <f>VLOOKUP(Table91213[[#This Row],[Date]],'DB Details'!$A:$L,6)</f>
        <v/>
      </c>
      <c r="G565" s="123" t="n"/>
      <c r="H565" s="90">
        <f>VLOOKUP(Table91213[[#This Row],[Date]],'DB Details'!$A:$L,8)</f>
        <v/>
      </c>
      <c r="I565" s="90">
        <f>VLOOKUP(Table91213[[#This Row],[Date]],'DB Details'!$A:$L,9)</f>
        <v/>
      </c>
      <c r="J565" s="90">
        <f>VLOOKUP(Table91213[[#This Row],[Date]],'DB Details'!$A:$L,10)</f>
        <v/>
      </c>
      <c r="K565" s="41">
        <f>VLOOKUP(Table91213[[#This Row],[Date]],'DB Details'!$A:$L,11)</f>
        <v/>
      </c>
      <c r="L565" s="90">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90">
        <f>VLOOKUP(Table91213[[#This Row],[Date]],'DB Details'!$A:$L,5)</f>
        <v/>
      </c>
      <c r="F566" s="90">
        <f>VLOOKUP(Table91213[[#This Row],[Date]],'DB Details'!$A:$L,6)</f>
        <v/>
      </c>
      <c r="G566" s="123" t="n"/>
      <c r="H566" s="90">
        <f>VLOOKUP(Table91213[[#This Row],[Date]],'DB Details'!$A:$L,8)</f>
        <v/>
      </c>
      <c r="I566" s="90">
        <f>VLOOKUP(Table91213[[#This Row],[Date]],'DB Details'!$A:$L,9)</f>
        <v/>
      </c>
      <c r="J566" s="90">
        <f>VLOOKUP(Table91213[[#This Row],[Date]],'DB Details'!$A:$L,10)</f>
        <v/>
      </c>
      <c r="K566" s="41">
        <f>VLOOKUP(Table91213[[#This Row],[Date]],'DB Details'!$A:$L,11)</f>
        <v/>
      </c>
      <c r="L566" s="90">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90">
        <f>VLOOKUP(Table91213[[#This Row],[Date]],'DB Details'!$A:$L,5)</f>
        <v/>
      </c>
      <c r="F567" s="90">
        <f>VLOOKUP(Table91213[[#This Row],[Date]],'DB Details'!$A:$L,6)</f>
        <v/>
      </c>
      <c r="G567" s="123" t="n"/>
      <c r="H567" s="90">
        <f>VLOOKUP(Table91213[[#This Row],[Date]],'DB Details'!$A:$L,8)</f>
        <v/>
      </c>
      <c r="I567" s="90">
        <f>VLOOKUP(Table91213[[#This Row],[Date]],'DB Details'!$A:$L,9)</f>
        <v/>
      </c>
      <c r="J567" s="90">
        <f>VLOOKUP(Table91213[[#This Row],[Date]],'DB Details'!$A:$L,10)</f>
        <v/>
      </c>
      <c r="K567" s="41">
        <f>VLOOKUP(Table91213[[#This Row],[Date]],'DB Details'!$A:$L,11)</f>
        <v/>
      </c>
      <c r="L567" s="90">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90">
        <f>VLOOKUP(Table91213[[#This Row],[Date]],'DB Details'!$A:$L,5)</f>
        <v/>
      </c>
      <c r="F568" s="90">
        <f>VLOOKUP(Table91213[[#This Row],[Date]],'DB Details'!$A:$L,6)</f>
        <v/>
      </c>
      <c r="G568" s="123" t="n"/>
      <c r="H568" s="90">
        <f>VLOOKUP(Table91213[[#This Row],[Date]],'DB Details'!$A:$L,8)</f>
        <v/>
      </c>
      <c r="I568" s="90">
        <f>VLOOKUP(Table91213[[#This Row],[Date]],'DB Details'!$A:$L,9)</f>
        <v/>
      </c>
      <c r="J568" s="90">
        <f>VLOOKUP(Table91213[[#This Row],[Date]],'DB Details'!$A:$L,10)</f>
        <v/>
      </c>
      <c r="K568" s="41">
        <f>VLOOKUP(Table91213[[#This Row],[Date]],'DB Details'!$A:$L,11)</f>
        <v/>
      </c>
      <c r="L568" s="90">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90">
        <f>VLOOKUP(Table91213[[#This Row],[Date]],'DB Details'!$A:$L,5)</f>
        <v/>
      </c>
      <c r="F569" s="90">
        <f>VLOOKUP(Table91213[[#This Row],[Date]],'DB Details'!$A:$L,6)</f>
        <v/>
      </c>
      <c r="G569" s="123" t="n"/>
      <c r="H569" s="90">
        <f>VLOOKUP(Table91213[[#This Row],[Date]],'DB Details'!$A:$L,8)</f>
        <v/>
      </c>
      <c r="I569" s="90">
        <f>VLOOKUP(Table91213[[#This Row],[Date]],'DB Details'!$A:$L,9)</f>
        <v/>
      </c>
      <c r="J569" s="90">
        <f>VLOOKUP(Table91213[[#This Row],[Date]],'DB Details'!$A:$L,10)</f>
        <v/>
      </c>
      <c r="K569" s="41">
        <f>VLOOKUP(Table91213[[#This Row],[Date]],'DB Details'!$A:$L,11)</f>
        <v/>
      </c>
      <c r="L569" s="90">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90">
        <f>VLOOKUP(Table91213[[#This Row],[Date]],'DB Details'!$A:$L,5)</f>
        <v/>
      </c>
      <c r="F570" s="90">
        <f>VLOOKUP(Table91213[[#This Row],[Date]],'DB Details'!$A:$L,6)</f>
        <v/>
      </c>
      <c r="G570" s="123" t="n"/>
      <c r="H570" s="90">
        <f>VLOOKUP(Table91213[[#This Row],[Date]],'DB Details'!$A:$L,8)</f>
        <v/>
      </c>
      <c r="I570" s="90">
        <f>VLOOKUP(Table91213[[#This Row],[Date]],'DB Details'!$A:$L,9)</f>
        <v/>
      </c>
      <c r="J570" s="90">
        <f>VLOOKUP(Table91213[[#This Row],[Date]],'DB Details'!$A:$L,10)</f>
        <v/>
      </c>
      <c r="K570" s="41">
        <f>VLOOKUP(Table91213[[#This Row],[Date]],'DB Details'!$A:$L,11)</f>
        <v/>
      </c>
      <c r="L570" s="90">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90">
        <f>VLOOKUP(Table91213[[#This Row],[Date]],'DB Details'!$A:$L,5)</f>
        <v/>
      </c>
      <c r="F571" s="90">
        <f>VLOOKUP(Table91213[[#This Row],[Date]],'DB Details'!$A:$L,6)</f>
        <v/>
      </c>
      <c r="G571" s="123" t="n"/>
      <c r="H571" s="90">
        <f>VLOOKUP(Table91213[[#This Row],[Date]],'DB Details'!$A:$L,8)</f>
        <v/>
      </c>
      <c r="I571" s="90">
        <f>VLOOKUP(Table91213[[#This Row],[Date]],'DB Details'!$A:$L,9)</f>
        <v/>
      </c>
      <c r="J571" s="90">
        <f>VLOOKUP(Table91213[[#This Row],[Date]],'DB Details'!$A:$L,10)</f>
        <v/>
      </c>
      <c r="K571" s="41">
        <f>VLOOKUP(Table91213[[#This Row],[Date]],'DB Details'!$A:$L,11)</f>
        <v/>
      </c>
      <c r="L571" s="90">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90">
        <f>VLOOKUP(Table91213[[#This Row],[Date]],'DB Details'!$A:$L,5)</f>
        <v/>
      </c>
      <c r="F572" s="90">
        <f>VLOOKUP(Table91213[[#This Row],[Date]],'DB Details'!$A:$L,6)</f>
        <v/>
      </c>
      <c r="G572" s="123" t="n"/>
      <c r="H572" s="90">
        <f>VLOOKUP(Table91213[[#This Row],[Date]],'DB Details'!$A:$L,8)</f>
        <v/>
      </c>
      <c r="I572" s="90">
        <f>VLOOKUP(Table91213[[#This Row],[Date]],'DB Details'!$A:$L,9)</f>
        <v/>
      </c>
      <c r="J572" s="90">
        <f>VLOOKUP(Table91213[[#This Row],[Date]],'DB Details'!$A:$L,10)</f>
        <v/>
      </c>
      <c r="K572" s="41">
        <f>VLOOKUP(Table91213[[#This Row],[Date]],'DB Details'!$A:$L,11)</f>
        <v/>
      </c>
      <c r="L572" s="90">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90">
        <f>VLOOKUP(Table91213[[#This Row],[Date]],'DB Details'!$A:$L,5)</f>
        <v/>
      </c>
      <c r="F573" s="90">
        <f>VLOOKUP(Table91213[[#This Row],[Date]],'DB Details'!$A:$L,6)</f>
        <v/>
      </c>
      <c r="G573" s="123" t="n"/>
      <c r="H573" s="90">
        <f>VLOOKUP(Table91213[[#This Row],[Date]],'DB Details'!$A:$L,8)</f>
        <v/>
      </c>
      <c r="I573" s="90">
        <f>VLOOKUP(Table91213[[#This Row],[Date]],'DB Details'!$A:$L,9)</f>
        <v/>
      </c>
      <c r="J573" s="90">
        <f>VLOOKUP(Table91213[[#This Row],[Date]],'DB Details'!$A:$L,10)</f>
        <v/>
      </c>
      <c r="K573" s="41">
        <f>VLOOKUP(Table91213[[#This Row],[Date]],'DB Details'!$A:$L,11)</f>
        <v/>
      </c>
      <c r="L573" s="90">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90">
        <f>VLOOKUP(Table91213[[#This Row],[Date]],'DB Details'!$A:$L,5)</f>
        <v/>
      </c>
      <c r="F574" s="90">
        <f>VLOOKUP(Table91213[[#This Row],[Date]],'DB Details'!$A:$L,6)</f>
        <v/>
      </c>
      <c r="G574" s="123" t="n"/>
      <c r="H574" s="90">
        <f>VLOOKUP(Table91213[[#This Row],[Date]],'DB Details'!$A:$L,8)</f>
        <v/>
      </c>
      <c r="I574" s="90">
        <f>VLOOKUP(Table91213[[#This Row],[Date]],'DB Details'!$A:$L,9)</f>
        <v/>
      </c>
      <c r="J574" s="90">
        <f>VLOOKUP(Table91213[[#This Row],[Date]],'DB Details'!$A:$L,10)</f>
        <v/>
      </c>
      <c r="K574" s="41">
        <f>VLOOKUP(Table91213[[#This Row],[Date]],'DB Details'!$A:$L,11)</f>
        <v/>
      </c>
      <c r="L574" s="90">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90">
        <f>VLOOKUP(Table91213[[#This Row],[Date]],'DB Details'!$A:$L,5)</f>
        <v/>
      </c>
      <c r="F575" s="90">
        <f>VLOOKUP(Table91213[[#This Row],[Date]],'DB Details'!$A:$L,6)</f>
        <v/>
      </c>
      <c r="G575" s="123" t="n"/>
      <c r="H575" s="90">
        <f>VLOOKUP(Table91213[[#This Row],[Date]],'DB Details'!$A:$L,8)</f>
        <v/>
      </c>
      <c r="I575" s="90">
        <f>VLOOKUP(Table91213[[#This Row],[Date]],'DB Details'!$A:$L,9)</f>
        <v/>
      </c>
      <c r="J575" s="90">
        <f>VLOOKUP(Table91213[[#This Row],[Date]],'DB Details'!$A:$L,10)</f>
        <v/>
      </c>
      <c r="K575" s="41">
        <f>VLOOKUP(Table91213[[#This Row],[Date]],'DB Details'!$A:$L,11)</f>
        <v/>
      </c>
      <c r="L575" s="90">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90">
        <f>VLOOKUP(Table91213[[#This Row],[Date]],'DB Details'!$A:$L,5)</f>
        <v/>
      </c>
      <c r="F576" s="90">
        <f>VLOOKUP(Table91213[[#This Row],[Date]],'DB Details'!$A:$L,6)</f>
        <v/>
      </c>
      <c r="G576" s="123" t="n"/>
      <c r="H576" s="90">
        <f>VLOOKUP(Table91213[[#This Row],[Date]],'DB Details'!$A:$L,8)</f>
        <v/>
      </c>
      <c r="I576" s="90">
        <f>VLOOKUP(Table91213[[#This Row],[Date]],'DB Details'!$A:$L,9)</f>
        <v/>
      </c>
      <c r="J576" s="90">
        <f>VLOOKUP(Table91213[[#This Row],[Date]],'DB Details'!$A:$L,10)</f>
        <v/>
      </c>
      <c r="K576" s="41">
        <f>VLOOKUP(Table91213[[#This Row],[Date]],'DB Details'!$A:$L,11)</f>
        <v/>
      </c>
      <c r="L576" s="90">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90">
        <f>VLOOKUP(Table91213[[#This Row],[Date]],'DB Details'!$A:$L,5)</f>
        <v/>
      </c>
      <c r="F577" s="90">
        <f>VLOOKUP(Table91213[[#This Row],[Date]],'DB Details'!$A:$L,6)</f>
        <v/>
      </c>
      <c r="G577" s="123" t="n"/>
      <c r="H577" s="90">
        <f>VLOOKUP(Table91213[[#This Row],[Date]],'DB Details'!$A:$L,8)</f>
        <v/>
      </c>
      <c r="I577" s="90">
        <f>VLOOKUP(Table91213[[#This Row],[Date]],'DB Details'!$A:$L,9)</f>
        <v/>
      </c>
      <c r="J577" s="90">
        <f>VLOOKUP(Table91213[[#This Row],[Date]],'DB Details'!$A:$L,10)</f>
        <v/>
      </c>
      <c r="K577" s="41">
        <f>VLOOKUP(Table91213[[#This Row],[Date]],'DB Details'!$A:$L,11)</f>
        <v/>
      </c>
      <c r="L577" s="90">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90">
        <f>VLOOKUP(Table91213[[#This Row],[Date]],'DB Details'!$A:$L,5)</f>
        <v/>
      </c>
      <c r="F578" s="90">
        <f>VLOOKUP(Table91213[[#This Row],[Date]],'DB Details'!$A:$L,6)</f>
        <v/>
      </c>
      <c r="G578" s="123" t="n"/>
      <c r="H578" s="90">
        <f>VLOOKUP(Table91213[[#This Row],[Date]],'DB Details'!$A:$L,8)</f>
        <v/>
      </c>
      <c r="I578" s="90">
        <f>VLOOKUP(Table91213[[#This Row],[Date]],'DB Details'!$A:$L,9)</f>
        <v/>
      </c>
      <c r="J578" s="90">
        <f>VLOOKUP(Table91213[[#This Row],[Date]],'DB Details'!$A:$L,10)</f>
        <v/>
      </c>
      <c r="K578" s="41">
        <f>VLOOKUP(Table91213[[#This Row],[Date]],'DB Details'!$A:$L,11)</f>
        <v/>
      </c>
      <c r="L578" s="90">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90">
        <f>VLOOKUP(Table91213[[#This Row],[Date]],'DB Details'!$A:$L,5)</f>
        <v/>
      </c>
      <c r="F579" s="90">
        <f>VLOOKUP(Table91213[[#This Row],[Date]],'DB Details'!$A:$L,6)</f>
        <v/>
      </c>
      <c r="G579" s="123" t="n"/>
      <c r="H579" s="90">
        <f>VLOOKUP(Table91213[[#This Row],[Date]],'DB Details'!$A:$L,8)</f>
        <v/>
      </c>
      <c r="I579" s="90">
        <f>VLOOKUP(Table91213[[#This Row],[Date]],'DB Details'!$A:$L,9)</f>
        <v/>
      </c>
      <c r="J579" s="90">
        <f>VLOOKUP(Table91213[[#This Row],[Date]],'DB Details'!$A:$L,10)</f>
        <v/>
      </c>
      <c r="K579" s="41">
        <f>VLOOKUP(Table91213[[#This Row],[Date]],'DB Details'!$A:$L,11)</f>
        <v/>
      </c>
      <c r="L579" s="90">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90">
        <f>VLOOKUP(Table91213[[#This Row],[Date]],'DB Details'!$A:$L,5)</f>
        <v/>
      </c>
      <c r="F580" s="90">
        <f>VLOOKUP(Table91213[[#This Row],[Date]],'DB Details'!$A:$L,6)</f>
        <v/>
      </c>
      <c r="G580" s="123" t="n"/>
      <c r="H580" s="90">
        <f>VLOOKUP(Table91213[[#This Row],[Date]],'DB Details'!$A:$L,8)</f>
        <v/>
      </c>
      <c r="I580" s="90">
        <f>VLOOKUP(Table91213[[#This Row],[Date]],'DB Details'!$A:$L,9)</f>
        <v/>
      </c>
      <c r="J580" s="90">
        <f>VLOOKUP(Table91213[[#This Row],[Date]],'DB Details'!$A:$L,10)</f>
        <v/>
      </c>
      <c r="K580" s="41">
        <f>VLOOKUP(Table91213[[#This Row],[Date]],'DB Details'!$A:$L,11)</f>
        <v/>
      </c>
      <c r="L580" s="90">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90">
        <f>VLOOKUP(Table91213[[#This Row],[Date]],'DB Details'!$A:$L,5)</f>
        <v/>
      </c>
      <c r="F581" s="90">
        <f>VLOOKUP(Table91213[[#This Row],[Date]],'DB Details'!$A:$L,6)</f>
        <v/>
      </c>
      <c r="G581" s="123" t="n"/>
      <c r="H581" s="90">
        <f>VLOOKUP(Table91213[[#This Row],[Date]],'DB Details'!$A:$L,8)</f>
        <v/>
      </c>
      <c r="I581" s="90">
        <f>VLOOKUP(Table91213[[#This Row],[Date]],'DB Details'!$A:$L,9)</f>
        <v/>
      </c>
      <c r="J581" s="90">
        <f>VLOOKUP(Table91213[[#This Row],[Date]],'DB Details'!$A:$L,10)</f>
        <v/>
      </c>
      <c r="K581" s="41">
        <f>VLOOKUP(Table91213[[#This Row],[Date]],'DB Details'!$A:$L,11)</f>
        <v/>
      </c>
      <c r="L581" s="90">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90">
        <f>VLOOKUP(Table91213[[#This Row],[Date]],'DB Details'!$A:$L,5)</f>
        <v/>
      </c>
      <c r="F582" s="90">
        <f>VLOOKUP(Table91213[[#This Row],[Date]],'DB Details'!$A:$L,6)</f>
        <v/>
      </c>
      <c r="G582" s="123" t="n"/>
      <c r="H582" s="90">
        <f>VLOOKUP(Table91213[[#This Row],[Date]],'DB Details'!$A:$L,8)</f>
        <v/>
      </c>
      <c r="I582" s="90">
        <f>VLOOKUP(Table91213[[#This Row],[Date]],'DB Details'!$A:$L,9)</f>
        <v/>
      </c>
      <c r="J582" s="90">
        <f>VLOOKUP(Table91213[[#This Row],[Date]],'DB Details'!$A:$L,10)</f>
        <v/>
      </c>
      <c r="K582" s="41">
        <f>VLOOKUP(Table91213[[#This Row],[Date]],'DB Details'!$A:$L,11)</f>
        <v/>
      </c>
      <c r="L582" s="90">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90">
        <f>VLOOKUP(Table91213[[#This Row],[Date]],'DB Details'!$A:$L,5)</f>
        <v/>
      </c>
      <c r="F583" s="90">
        <f>VLOOKUP(Table91213[[#This Row],[Date]],'DB Details'!$A:$L,6)</f>
        <v/>
      </c>
      <c r="G583" s="123" t="n"/>
      <c r="H583" s="90">
        <f>VLOOKUP(Table91213[[#This Row],[Date]],'DB Details'!$A:$L,8)</f>
        <v/>
      </c>
      <c r="I583" s="90">
        <f>VLOOKUP(Table91213[[#This Row],[Date]],'DB Details'!$A:$L,9)</f>
        <v/>
      </c>
      <c r="J583" s="90">
        <f>VLOOKUP(Table91213[[#This Row],[Date]],'DB Details'!$A:$L,10)</f>
        <v/>
      </c>
      <c r="K583" s="41">
        <f>VLOOKUP(Table91213[[#This Row],[Date]],'DB Details'!$A:$L,11)</f>
        <v/>
      </c>
      <c r="L583" s="90">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90">
        <f>VLOOKUP(Table91213[[#This Row],[Date]],'DB Details'!$A:$L,5)</f>
        <v/>
      </c>
      <c r="F584" s="90">
        <f>VLOOKUP(Table91213[[#This Row],[Date]],'DB Details'!$A:$L,6)</f>
        <v/>
      </c>
      <c r="G584" s="123" t="n"/>
      <c r="H584" s="90">
        <f>VLOOKUP(Table91213[[#This Row],[Date]],'DB Details'!$A:$L,8)</f>
        <v/>
      </c>
      <c r="I584" s="90">
        <f>VLOOKUP(Table91213[[#This Row],[Date]],'DB Details'!$A:$L,9)</f>
        <v/>
      </c>
      <c r="J584" s="90">
        <f>VLOOKUP(Table91213[[#This Row],[Date]],'DB Details'!$A:$L,10)</f>
        <v/>
      </c>
      <c r="K584" s="41">
        <f>VLOOKUP(Table91213[[#This Row],[Date]],'DB Details'!$A:$L,11)</f>
        <v/>
      </c>
      <c r="L584" s="90">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90">
        <f>VLOOKUP(Table91213[[#This Row],[Date]],'DB Details'!$A:$L,5)</f>
        <v/>
      </c>
      <c r="F585" s="90">
        <f>VLOOKUP(Table91213[[#This Row],[Date]],'DB Details'!$A:$L,6)</f>
        <v/>
      </c>
      <c r="G585" s="123" t="n"/>
      <c r="H585" s="90">
        <f>VLOOKUP(Table91213[[#This Row],[Date]],'DB Details'!$A:$L,8)</f>
        <v/>
      </c>
      <c r="I585" s="90">
        <f>VLOOKUP(Table91213[[#This Row],[Date]],'DB Details'!$A:$L,9)</f>
        <v/>
      </c>
      <c r="J585" s="90">
        <f>VLOOKUP(Table91213[[#This Row],[Date]],'DB Details'!$A:$L,10)</f>
        <v/>
      </c>
      <c r="K585" s="41">
        <f>VLOOKUP(Table91213[[#This Row],[Date]],'DB Details'!$A:$L,11)</f>
        <v/>
      </c>
      <c r="L585" s="90">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90">
        <f>VLOOKUP(Table91213[[#This Row],[Date]],'DB Details'!$A:$L,5)</f>
        <v/>
      </c>
      <c r="F586" s="90">
        <f>VLOOKUP(Table91213[[#This Row],[Date]],'DB Details'!$A:$L,6)</f>
        <v/>
      </c>
      <c r="G586" s="123" t="n"/>
      <c r="H586" s="90">
        <f>VLOOKUP(Table91213[[#This Row],[Date]],'DB Details'!$A:$L,8)</f>
        <v/>
      </c>
      <c r="I586" s="90">
        <f>VLOOKUP(Table91213[[#This Row],[Date]],'DB Details'!$A:$L,9)</f>
        <v/>
      </c>
      <c r="J586" s="90">
        <f>VLOOKUP(Table91213[[#This Row],[Date]],'DB Details'!$A:$L,10)</f>
        <v/>
      </c>
      <c r="K586" s="41">
        <f>VLOOKUP(Table91213[[#This Row],[Date]],'DB Details'!$A:$L,11)</f>
        <v/>
      </c>
      <c r="L586" s="90">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90">
        <f>VLOOKUP(Table91213[[#This Row],[Date]],'DB Details'!$A:$L,5)</f>
        <v/>
      </c>
      <c r="F587" s="90">
        <f>VLOOKUP(Table91213[[#This Row],[Date]],'DB Details'!$A:$L,6)</f>
        <v/>
      </c>
      <c r="G587" s="123" t="n"/>
      <c r="H587" s="90">
        <f>VLOOKUP(Table91213[[#This Row],[Date]],'DB Details'!$A:$L,8)</f>
        <v/>
      </c>
      <c r="I587" s="90">
        <f>VLOOKUP(Table91213[[#This Row],[Date]],'DB Details'!$A:$L,9)</f>
        <v/>
      </c>
      <c r="J587" s="90">
        <f>VLOOKUP(Table91213[[#This Row],[Date]],'DB Details'!$A:$L,10)</f>
        <v/>
      </c>
      <c r="K587" s="41">
        <f>VLOOKUP(Table91213[[#This Row],[Date]],'DB Details'!$A:$L,11)</f>
        <v/>
      </c>
      <c r="L587" s="90">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90">
        <f>VLOOKUP(Table91213[[#This Row],[Date]],'DB Details'!$A:$L,5)</f>
        <v/>
      </c>
      <c r="F588" s="90">
        <f>VLOOKUP(Table91213[[#This Row],[Date]],'DB Details'!$A:$L,6)</f>
        <v/>
      </c>
      <c r="G588" s="123" t="n"/>
      <c r="H588" s="90">
        <f>VLOOKUP(Table91213[[#This Row],[Date]],'DB Details'!$A:$L,8)</f>
        <v/>
      </c>
      <c r="I588" s="90">
        <f>VLOOKUP(Table91213[[#This Row],[Date]],'DB Details'!$A:$L,9)</f>
        <v/>
      </c>
      <c r="J588" s="90">
        <f>VLOOKUP(Table91213[[#This Row],[Date]],'DB Details'!$A:$L,10)</f>
        <v/>
      </c>
      <c r="K588" s="41">
        <f>VLOOKUP(Table91213[[#This Row],[Date]],'DB Details'!$A:$L,11)</f>
        <v/>
      </c>
      <c r="L588" s="90">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90">
        <f>VLOOKUP(Table91213[[#This Row],[Date]],'DB Details'!$A:$L,5)</f>
        <v/>
      </c>
      <c r="F589" s="90">
        <f>VLOOKUP(Table91213[[#This Row],[Date]],'DB Details'!$A:$L,6)</f>
        <v/>
      </c>
      <c r="G589" s="123" t="n"/>
      <c r="H589" s="90">
        <f>VLOOKUP(Table91213[[#This Row],[Date]],'DB Details'!$A:$L,8)</f>
        <v/>
      </c>
      <c r="I589" s="90">
        <f>VLOOKUP(Table91213[[#This Row],[Date]],'DB Details'!$A:$L,9)</f>
        <v/>
      </c>
      <c r="J589" s="90">
        <f>VLOOKUP(Table91213[[#This Row],[Date]],'DB Details'!$A:$L,10)</f>
        <v/>
      </c>
      <c r="K589" s="41">
        <f>VLOOKUP(Table91213[[#This Row],[Date]],'DB Details'!$A:$L,11)</f>
        <v/>
      </c>
      <c r="L589" s="90">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90">
        <f>VLOOKUP(Table91213[[#This Row],[Date]],'DB Details'!$A:$L,5)</f>
        <v/>
      </c>
      <c r="F590" s="90">
        <f>VLOOKUP(Table91213[[#This Row],[Date]],'DB Details'!$A:$L,6)</f>
        <v/>
      </c>
      <c r="G590" s="123" t="n"/>
      <c r="H590" s="90">
        <f>VLOOKUP(Table91213[[#This Row],[Date]],'DB Details'!$A:$L,8)</f>
        <v/>
      </c>
      <c r="I590" s="90">
        <f>VLOOKUP(Table91213[[#This Row],[Date]],'DB Details'!$A:$L,9)</f>
        <v/>
      </c>
      <c r="J590" s="90">
        <f>VLOOKUP(Table91213[[#This Row],[Date]],'DB Details'!$A:$L,10)</f>
        <v/>
      </c>
      <c r="K590" s="41">
        <f>VLOOKUP(Table91213[[#This Row],[Date]],'DB Details'!$A:$L,11)</f>
        <v/>
      </c>
      <c r="L590" s="90">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90">
        <f>VLOOKUP(Table91213[[#This Row],[Date]],'DB Details'!$A:$L,5)</f>
        <v/>
      </c>
      <c r="F591" s="90">
        <f>VLOOKUP(Table91213[[#This Row],[Date]],'DB Details'!$A:$L,6)</f>
        <v/>
      </c>
      <c r="G591" s="123" t="n"/>
      <c r="H591" s="90">
        <f>VLOOKUP(Table91213[[#This Row],[Date]],'DB Details'!$A:$L,8)</f>
        <v/>
      </c>
      <c r="I591" s="90">
        <f>VLOOKUP(Table91213[[#This Row],[Date]],'DB Details'!$A:$L,9)</f>
        <v/>
      </c>
      <c r="J591" s="90">
        <f>VLOOKUP(Table91213[[#This Row],[Date]],'DB Details'!$A:$L,10)</f>
        <v/>
      </c>
      <c r="K591" s="41">
        <f>VLOOKUP(Table91213[[#This Row],[Date]],'DB Details'!$A:$L,11)</f>
        <v/>
      </c>
      <c r="L591" s="90">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90">
        <f>VLOOKUP(Table91213[[#This Row],[Date]],'DB Details'!$A:$L,5)</f>
        <v/>
      </c>
      <c r="F592" s="90">
        <f>VLOOKUP(Table91213[[#This Row],[Date]],'DB Details'!$A:$L,6)</f>
        <v/>
      </c>
      <c r="G592" s="123" t="n"/>
      <c r="H592" s="90">
        <f>VLOOKUP(Table91213[[#This Row],[Date]],'DB Details'!$A:$L,8)</f>
        <v/>
      </c>
      <c r="I592" s="90">
        <f>VLOOKUP(Table91213[[#This Row],[Date]],'DB Details'!$A:$L,9)</f>
        <v/>
      </c>
      <c r="J592" s="90">
        <f>VLOOKUP(Table91213[[#This Row],[Date]],'DB Details'!$A:$L,10)</f>
        <v/>
      </c>
      <c r="K592" s="41">
        <f>VLOOKUP(Table91213[[#This Row],[Date]],'DB Details'!$A:$L,11)</f>
        <v/>
      </c>
      <c r="L592" s="90">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90">
        <f>VLOOKUP(Table91213[[#This Row],[Date]],'DB Details'!$A:$L,5)</f>
        <v/>
      </c>
      <c r="F593" s="90">
        <f>VLOOKUP(Table91213[[#This Row],[Date]],'DB Details'!$A:$L,6)</f>
        <v/>
      </c>
      <c r="G593" s="123" t="n"/>
      <c r="H593" s="90">
        <f>VLOOKUP(Table91213[[#This Row],[Date]],'DB Details'!$A:$L,8)</f>
        <v/>
      </c>
      <c r="I593" s="90">
        <f>VLOOKUP(Table91213[[#This Row],[Date]],'DB Details'!$A:$L,9)</f>
        <v/>
      </c>
      <c r="J593" s="90">
        <f>VLOOKUP(Table91213[[#This Row],[Date]],'DB Details'!$A:$L,10)</f>
        <v/>
      </c>
      <c r="K593" s="41">
        <f>VLOOKUP(Table91213[[#This Row],[Date]],'DB Details'!$A:$L,11)</f>
        <v/>
      </c>
      <c r="L593" s="90">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90">
        <f>VLOOKUP(Table91213[[#This Row],[Date]],'DB Details'!$A:$L,5)</f>
        <v/>
      </c>
      <c r="F594" s="90">
        <f>VLOOKUP(Table91213[[#This Row],[Date]],'DB Details'!$A:$L,6)</f>
        <v/>
      </c>
      <c r="G594" s="41">
        <f>VLOOKUP(Table91213[[#This Row],[Date]],'DB Details'!$A:$L,7)</f>
        <v/>
      </c>
      <c r="H594" s="90">
        <f>VLOOKUP(Table91213[[#This Row],[Date]],'DB Details'!$A:$L,8)</f>
        <v/>
      </c>
      <c r="I594" s="90">
        <f>VLOOKUP(Table91213[[#This Row],[Date]],'DB Details'!$A:$L,9)</f>
        <v/>
      </c>
      <c r="J594" s="90">
        <f>VLOOKUP(Table91213[[#This Row],[Date]],'DB Details'!$A:$L,10)</f>
        <v/>
      </c>
      <c r="K594" s="41">
        <f>VLOOKUP(Table91213[[#This Row],[Date]],'DB Details'!$A:$L,11)</f>
        <v/>
      </c>
      <c r="L594" s="90">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90">
        <f>VLOOKUP(Table91213[[#This Row],[Date]],'DB Details'!$A:$L,5)</f>
        <v/>
      </c>
      <c r="F595" s="90">
        <f>VLOOKUP(Table91213[[#This Row],[Date]],'DB Details'!$A:$L,6)</f>
        <v/>
      </c>
      <c r="G595" s="41">
        <f>VLOOKUP(Table91213[[#This Row],[Date]],'DB Details'!$A:$L,7)</f>
        <v/>
      </c>
      <c r="H595" s="90">
        <f>VLOOKUP(Table91213[[#This Row],[Date]],'DB Details'!$A:$L,8)</f>
        <v/>
      </c>
      <c r="I595" s="90">
        <f>VLOOKUP(Table91213[[#This Row],[Date]],'DB Details'!$A:$L,9)</f>
        <v/>
      </c>
      <c r="J595" s="90">
        <f>VLOOKUP(Table91213[[#This Row],[Date]],'DB Details'!$A:$L,10)</f>
        <v/>
      </c>
      <c r="K595" s="41">
        <f>VLOOKUP(Table91213[[#This Row],[Date]],'DB Details'!$A:$L,11)</f>
        <v/>
      </c>
      <c r="L595" s="90">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90">
        <f>VLOOKUP(Table91213[[#This Row],[Date]],'DB Details'!$A:$L,5)</f>
        <v/>
      </c>
      <c r="F596" s="90">
        <f>VLOOKUP(Table91213[[#This Row],[Date]],'DB Details'!$A:$L,6)</f>
        <v/>
      </c>
      <c r="G596" s="41">
        <f>VLOOKUP(Table91213[[#This Row],[Date]],'DB Details'!$A:$L,7)</f>
        <v/>
      </c>
      <c r="H596" s="90">
        <f>VLOOKUP(Table91213[[#This Row],[Date]],'DB Details'!$A:$L,8)</f>
        <v/>
      </c>
      <c r="I596" s="90">
        <f>VLOOKUP(Table91213[[#This Row],[Date]],'DB Details'!$A:$L,9)</f>
        <v/>
      </c>
      <c r="J596" s="90">
        <f>VLOOKUP(Table91213[[#This Row],[Date]],'DB Details'!$A:$L,10)</f>
        <v/>
      </c>
      <c r="K596" s="41">
        <f>VLOOKUP(Table91213[[#This Row],[Date]],'DB Details'!$A:$L,11)</f>
        <v/>
      </c>
      <c r="L596" s="90">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90">
        <f>VLOOKUP(Table91213[[#This Row],[Date]],'DB Details'!$A:$L,5)</f>
        <v/>
      </c>
      <c r="F597" s="90">
        <f>VLOOKUP(Table91213[[#This Row],[Date]],'DB Details'!$A:$L,6)</f>
        <v/>
      </c>
      <c r="G597" s="41">
        <f>VLOOKUP(Table91213[[#This Row],[Date]],'DB Details'!$A:$L,7)</f>
        <v/>
      </c>
      <c r="H597" s="90">
        <f>VLOOKUP(Table91213[[#This Row],[Date]],'DB Details'!$A:$L,8)</f>
        <v/>
      </c>
      <c r="I597" s="90">
        <f>VLOOKUP(Table91213[[#This Row],[Date]],'DB Details'!$A:$L,9)</f>
        <v/>
      </c>
      <c r="J597" s="90">
        <f>VLOOKUP(Table91213[[#This Row],[Date]],'DB Details'!$A:$L,10)</f>
        <v/>
      </c>
      <c r="K597" s="41">
        <f>VLOOKUP(Table91213[[#This Row],[Date]],'DB Details'!$A:$L,11)</f>
        <v/>
      </c>
      <c r="L597" s="90">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90">
        <f>VLOOKUP(Table91213[[#This Row],[Date]],'DB Details'!$A:$L,5)</f>
        <v/>
      </c>
      <c r="F598" s="90">
        <f>VLOOKUP(Table91213[[#This Row],[Date]],'DB Details'!$A:$L,6)</f>
        <v/>
      </c>
      <c r="G598" s="41">
        <f>VLOOKUP(Table91213[[#This Row],[Date]],'DB Details'!$A:$L,7)</f>
        <v/>
      </c>
      <c r="H598" s="90">
        <f>VLOOKUP(Table91213[[#This Row],[Date]],'DB Details'!$A:$L,8)</f>
        <v/>
      </c>
      <c r="I598" s="90">
        <f>VLOOKUP(Table91213[[#This Row],[Date]],'DB Details'!$A:$L,9)</f>
        <v/>
      </c>
      <c r="J598" s="90">
        <f>VLOOKUP(Table91213[[#This Row],[Date]],'DB Details'!$A:$L,10)</f>
        <v/>
      </c>
      <c r="K598" s="41">
        <f>VLOOKUP(Table91213[[#This Row],[Date]],'DB Details'!$A:$L,11)</f>
        <v/>
      </c>
      <c r="L598" s="90">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90">
        <f>VLOOKUP(Table91213[[#This Row],[Date]],'DB Details'!$A:$L,5)</f>
        <v/>
      </c>
      <c r="F599" s="90">
        <f>VLOOKUP(Table91213[[#This Row],[Date]],'DB Details'!$A:$L,6)</f>
        <v/>
      </c>
      <c r="G599" s="41">
        <f>VLOOKUP(Table91213[[#This Row],[Date]],'DB Details'!$A:$L,7)</f>
        <v/>
      </c>
      <c r="H599" s="90">
        <f>VLOOKUP(Table91213[[#This Row],[Date]],'DB Details'!$A:$L,8)</f>
        <v/>
      </c>
      <c r="I599" s="90">
        <f>VLOOKUP(Table91213[[#This Row],[Date]],'DB Details'!$A:$L,9)</f>
        <v/>
      </c>
      <c r="J599" s="90">
        <f>VLOOKUP(Table91213[[#This Row],[Date]],'DB Details'!$A:$L,10)</f>
        <v/>
      </c>
      <c r="K599" s="41">
        <f>VLOOKUP(Table91213[[#This Row],[Date]],'DB Details'!$A:$L,11)</f>
        <v/>
      </c>
      <c r="L599" s="90">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90">
        <f>VLOOKUP(Table91213[[#This Row],[Date]],'DB Details'!$A:$L,5)</f>
        <v/>
      </c>
      <c r="F600" s="90">
        <f>VLOOKUP(Table91213[[#This Row],[Date]],'DB Details'!$A:$L,6)</f>
        <v/>
      </c>
      <c r="G600" s="41">
        <f>VLOOKUP(Table91213[[#This Row],[Date]],'DB Details'!$A:$L,7)</f>
        <v/>
      </c>
      <c r="H600" s="90">
        <f>VLOOKUP(Table91213[[#This Row],[Date]],'DB Details'!$A:$L,8)</f>
        <v/>
      </c>
      <c r="I600" s="90">
        <f>VLOOKUP(Table91213[[#This Row],[Date]],'DB Details'!$A:$L,9)</f>
        <v/>
      </c>
      <c r="J600" s="90">
        <f>VLOOKUP(Table91213[[#This Row],[Date]],'DB Details'!$A:$L,10)</f>
        <v/>
      </c>
      <c r="K600" s="41">
        <f>VLOOKUP(Table91213[[#This Row],[Date]],'DB Details'!$A:$L,11)</f>
        <v/>
      </c>
      <c r="L600" s="90">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90">
        <f>VLOOKUP(Table91213[[#This Row],[Date]],'DB Details'!$A:$L,5)</f>
        <v/>
      </c>
      <c r="F601" s="90">
        <f>VLOOKUP(Table91213[[#This Row],[Date]],'DB Details'!$A:$L,6)</f>
        <v/>
      </c>
      <c r="G601" s="41">
        <f>VLOOKUP(Table91213[[#This Row],[Date]],'DB Details'!$A:$L,7)</f>
        <v/>
      </c>
      <c r="H601" s="90">
        <f>VLOOKUP(Table91213[[#This Row],[Date]],'DB Details'!$A:$L,8)</f>
        <v/>
      </c>
      <c r="I601" s="90">
        <f>VLOOKUP(Table91213[[#This Row],[Date]],'DB Details'!$A:$L,9)</f>
        <v/>
      </c>
      <c r="J601" s="90">
        <f>VLOOKUP(Table91213[[#This Row],[Date]],'DB Details'!$A:$L,10)</f>
        <v/>
      </c>
      <c r="K601" s="41">
        <f>VLOOKUP(Table91213[[#This Row],[Date]],'DB Details'!$A:$L,11)</f>
        <v/>
      </c>
      <c r="L601" s="90">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90">
        <f>VLOOKUP(Table91213[[#This Row],[Date]],'DB Details'!$A:$L,5)</f>
        <v/>
      </c>
      <c r="F602" s="90">
        <f>VLOOKUP(Table91213[[#This Row],[Date]],'DB Details'!$A:$L,6)</f>
        <v/>
      </c>
      <c r="G602" s="41">
        <f>VLOOKUP(Table91213[[#This Row],[Date]],'DB Details'!$A:$L,7)</f>
        <v/>
      </c>
      <c r="H602" s="90">
        <f>VLOOKUP(Table91213[[#This Row],[Date]],'DB Details'!$A:$L,8)</f>
        <v/>
      </c>
      <c r="I602" s="90">
        <f>VLOOKUP(Table91213[[#This Row],[Date]],'DB Details'!$A:$L,9)</f>
        <v/>
      </c>
      <c r="J602" s="90">
        <f>VLOOKUP(Table91213[[#This Row],[Date]],'DB Details'!$A:$L,10)</f>
        <v/>
      </c>
      <c r="K602" s="41">
        <f>VLOOKUP(Table91213[[#This Row],[Date]],'DB Details'!$A:$L,11)</f>
        <v/>
      </c>
      <c r="L602" s="90">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90">
        <f>VLOOKUP(Table91213[[#This Row],[Date]],'DB Details'!$A:$L,5)</f>
        <v/>
      </c>
      <c r="F603" s="90">
        <f>VLOOKUP(Table91213[[#This Row],[Date]],'DB Details'!$A:$L,6)</f>
        <v/>
      </c>
      <c r="G603" s="41">
        <f>VLOOKUP(Table91213[[#This Row],[Date]],'DB Details'!$A:$L,7)</f>
        <v/>
      </c>
      <c r="H603" s="90">
        <f>VLOOKUP(Table91213[[#This Row],[Date]],'DB Details'!$A:$L,8)</f>
        <v/>
      </c>
      <c r="I603" s="90">
        <f>VLOOKUP(Table91213[[#This Row],[Date]],'DB Details'!$A:$L,9)</f>
        <v/>
      </c>
      <c r="J603" s="90">
        <f>VLOOKUP(Table91213[[#This Row],[Date]],'DB Details'!$A:$L,10)</f>
        <v/>
      </c>
      <c r="K603" s="41">
        <f>VLOOKUP(Table91213[[#This Row],[Date]],'DB Details'!$A:$L,11)</f>
        <v/>
      </c>
      <c r="L603" s="90">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90">
        <f>VLOOKUP(Table91213[[#This Row],[Date]],'DB Details'!$A:$L,5)</f>
        <v/>
      </c>
      <c r="F604" s="90">
        <f>VLOOKUP(Table91213[[#This Row],[Date]],'DB Details'!$A:$L,6)</f>
        <v/>
      </c>
      <c r="G604" s="41">
        <f>VLOOKUP(Table91213[[#This Row],[Date]],'DB Details'!$A:$L,7)</f>
        <v/>
      </c>
      <c r="H604" s="90">
        <f>VLOOKUP(Table91213[[#This Row],[Date]],'DB Details'!$A:$L,8)</f>
        <v/>
      </c>
      <c r="I604" s="90">
        <f>VLOOKUP(Table91213[[#This Row],[Date]],'DB Details'!$A:$L,9)</f>
        <v/>
      </c>
      <c r="J604" s="90">
        <f>VLOOKUP(Table91213[[#This Row],[Date]],'DB Details'!$A:$L,10)</f>
        <v/>
      </c>
      <c r="K604" s="41">
        <f>VLOOKUP(Table91213[[#This Row],[Date]],'DB Details'!$A:$L,11)</f>
        <v/>
      </c>
      <c r="L604" s="90">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90">
        <f>VLOOKUP(Table91213[[#This Row],[Date]],'DB Details'!$A:$L,5)</f>
        <v/>
      </c>
      <c r="F605" s="90">
        <f>VLOOKUP(Table91213[[#This Row],[Date]],'DB Details'!$A:$L,6)</f>
        <v/>
      </c>
      <c r="G605" s="41">
        <f>VLOOKUP(Table91213[[#This Row],[Date]],'DB Details'!$A:$L,7)</f>
        <v/>
      </c>
      <c r="H605" s="90">
        <f>VLOOKUP(Table91213[[#This Row],[Date]],'DB Details'!$A:$L,8)</f>
        <v/>
      </c>
      <c r="I605" s="90">
        <f>VLOOKUP(Table91213[[#This Row],[Date]],'DB Details'!$A:$L,9)</f>
        <v/>
      </c>
      <c r="J605" s="90">
        <f>VLOOKUP(Table91213[[#This Row],[Date]],'DB Details'!$A:$L,10)</f>
        <v/>
      </c>
      <c r="K605" s="41">
        <f>VLOOKUP(Table91213[[#This Row],[Date]],'DB Details'!$A:$L,11)</f>
        <v/>
      </c>
      <c r="L605" s="90">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90">
        <f>VLOOKUP(Table91213[[#This Row],[Date]],'DB Details'!$A:$L,5)</f>
        <v/>
      </c>
      <c r="F606" s="90">
        <f>VLOOKUP(Table91213[[#This Row],[Date]],'DB Details'!$A:$L,6)</f>
        <v/>
      </c>
      <c r="G606" s="41">
        <f>VLOOKUP(Table91213[[#This Row],[Date]],'DB Details'!$A:$L,7)</f>
        <v/>
      </c>
      <c r="H606" s="90">
        <f>VLOOKUP(Table91213[[#This Row],[Date]],'DB Details'!$A:$L,8)</f>
        <v/>
      </c>
      <c r="I606" s="90">
        <f>VLOOKUP(Table91213[[#This Row],[Date]],'DB Details'!$A:$L,9)</f>
        <v/>
      </c>
      <c r="J606" s="90">
        <f>VLOOKUP(Table91213[[#This Row],[Date]],'DB Details'!$A:$L,10)</f>
        <v/>
      </c>
      <c r="K606" s="41">
        <f>VLOOKUP(Table91213[[#This Row],[Date]],'DB Details'!$A:$L,11)</f>
        <v/>
      </c>
      <c r="L606" s="90">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90">
        <f>VLOOKUP(Table91213[[#This Row],[Date]],'DB Details'!$A:$L,5)</f>
        <v/>
      </c>
      <c r="F607" s="90">
        <f>VLOOKUP(Table91213[[#This Row],[Date]],'DB Details'!$A:$L,6)</f>
        <v/>
      </c>
      <c r="G607" s="41">
        <f>VLOOKUP(Table91213[[#This Row],[Date]],'DB Details'!$A:$L,7)</f>
        <v/>
      </c>
      <c r="H607" s="90">
        <f>VLOOKUP(Table91213[[#This Row],[Date]],'DB Details'!$A:$L,8)</f>
        <v/>
      </c>
      <c r="I607" s="90">
        <f>VLOOKUP(Table91213[[#This Row],[Date]],'DB Details'!$A:$L,9)</f>
        <v/>
      </c>
      <c r="J607" s="90">
        <f>VLOOKUP(Table91213[[#This Row],[Date]],'DB Details'!$A:$L,10)</f>
        <v/>
      </c>
      <c r="K607" s="41">
        <f>VLOOKUP(Table91213[[#This Row],[Date]],'DB Details'!$A:$L,11)</f>
        <v/>
      </c>
      <c r="L607" s="90">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90">
        <f>VLOOKUP(Table91213[[#This Row],[Date]],'DB Details'!$A:$L,5)</f>
        <v/>
      </c>
      <c r="F608" s="90">
        <f>VLOOKUP(Table91213[[#This Row],[Date]],'DB Details'!$A:$L,6)</f>
        <v/>
      </c>
      <c r="G608" s="41">
        <f>VLOOKUP(Table91213[[#This Row],[Date]],'DB Details'!$A:$L,7)</f>
        <v/>
      </c>
      <c r="H608" s="90">
        <f>VLOOKUP(Table91213[[#This Row],[Date]],'DB Details'!$A:$L,8)</f>
        <v/>
      </c>
      <c r="I608" s="90">
        <f>VLOOKUP(Table91213[[#This Row],[Date]],'DB Details'!$A:$L,9)</f>
        <v/>
      </c>
      <c r="J608" s="90">
        <f>VLOOKUP(Table91213[[#This Row],[Date]],'DB Details'!$A:$L,10)</f>
        <v/>
      </c>
      <c r="K608" s="41">
        <f>VLOOKUP(Table91213[[#This Row],[Date]],'DB Details'!$A:$L,11)</f>
        <v/>
      </c>
      <c r="L608" s="90">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90">
        <f>VLOOKUP(Table91213[[#This Row],[Date]],'DB Details'!$A:$L,5)</f>
        <v/>
      </c>
      <c r="F609" s="90">
        <f>VLOOKUP(Table91213[[#This Row],[Date]],'DB Details'!$A:$L,6)</f>
        <v/>
      </c>
      <c r="G609" s="41">
        <f>VLOOKUP(Table91213[[#This Row],[Date]],'DB Details'!$A:$L,7)</f>
        <v/>
      </c>
      <c r="H609" s="90">
        <f>VLOOKUP(Table91213[[#This Row],[Date]],'DB Details'!$A:$L,8)</f>
        <v/>
      </c>
      <c r="I609" s="90">
        <f>VLOOKUP(Table91213[[#This Row],[Date]],'DB Details'!$A:$L,9)</f>
        <v/>
      </c>
      <c r="J609" s="90">
        <f>VLOOKUP(Table91213[[#This Row],[Date]],'DB Details'!$A:$L,10)</f>
        <v/>
      </c>
      <c r="K609" s="41">
        <f>VLOOKUP(Table91213[[#This Row],[Date]],'DB Details'!$A:$L,11)</f>
        <v/>
      </c>
      <c r="L609" s="90">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90">
        <f>VLOOKUP(Table91213[[#This Row],[Date]],'DB Details'!$A:$L,5)</f>
        <v/>
      </c>
      <c r="F610" s="90">
        <f>VLOOKUP(Table91213[[#This Row],[Date]],'DB Details'!$A:$L,6)</f>
        <v/>
      </c>
      <c r="G610" s="41">
        <f>VLOOKUP(Table91213[[#This Row],[Date]],'DB Details'!$A:$L,7)</f>
        <v/>
      </c>
      <c r="H610" s="90">
        <f>VLOOKUP(Table91213[[#This Row],[Date]],'DB Details'!$A:$L,8)</f>
        <v/>
      </c>
      <c r="I610" s="90">
        <f>VLOOKUP(Table91213[[#This Row],[Date]],'DB Details'!$A:$L,9)</f>
        <v/>
      </c>
      <c r="J610" s="90">
        <f>VLOOKUP(Table91213[[#This Row],[Date]],'DB Details'!$A:$L,10)</f>
        <v/>
      </c>
      <c r="K610" s="41">
        <f>VLOOKUP(Table91213[[#This Row],[Date]],'DB Details'!$A:$L,11)</f>
        <v/>
      </c>
      <c r="L610" s="90">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90">
        <f>VLOOKUP(Table91213[[#This Row],[Date]],'DB Details'!$A:$L,5)</f>
        <v/>
      </c>
      <c r="F611" s="90">
        <f>VLOOKUP(Table91213[[#This Row],[Date]],'DB Details'!$A:$L,6)</f>
        <v/>
      </c>
      <c r="G611" s="41">
        <f>VLOOKUP(Table91213[[#This Row],[Date]],'DB Details'!$A:$L,7)</f>
        <v/>
      </c>
      <c r="H611" s="90">
        <f>VLOOKUP(Table91213[[#This Row],[Date]],'DB Details'!$A:$L,8)</f>
        <v/>
      </c>
      <c r="I611" s="90">
        <f>VLOOKUP(Table91213[[#This Row],[Date]],'DB Details'!$A:$L,9)</f>
        <v/>
      </c>
      <c r="J611" s="90">
        <f>VLOOKUP(Table91213[[#This Row],[Date]],'DB Details'!$A:$L,10)</f>
        <v/>
      </c>
      <c r="K611" s="41">
        <f>VLOOKUP(Table91213[[#This Row],[Date]],'DB Details'!$A:$L,11)</f>
        <v/>
      </c>
      <c r="L611" s="90">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90">
        <f>VLOOKUP(Table91213[[#This Row],[Date]],'DB Details'!$A:$L,5)</f>
        <v/>
      </c>
      <c r="F612" s="90">
        <f>VLOOKUP(Table91213[[#This Row],[Date]],'DB Details'!$A:$L,6)</f>
        <v/>
      </c>
      <c r="G612" s="41">
        <f>VLOOKUP(Table91213[[#This Row],[Date]],'DB Details'!$A:$L,7)</f>
        <v/>
      </c>
      <c r="H612" s="90">
        <f>VLOOKUP(Table91213[[#This Row],[Date]],'DB Details'!$A:$L,8)</f>
        <v/>
      </c>
      <c r="I612" s="90">
        <f>VLOOKUP(Table91213[[#This Row],[Date]],'DB Details'!$A:$L,9)</f>
        <v/>
      </c>
      <c r="J612" s="90">
        <f>VLOOKUP(Table91213[[#This Row],[Date]],'DB Details'!$A:$L,10)</f>
        <v/>
      </c>
      <c r="K612" s="41">
        <f>VLOOKUP(Table91213[[#This Row],[Date]],'DB Details'!$A:$L,11)</f>
        <v/>
      </c>
      <c r="L612" s="90">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90">
        <f>VLOOKUP(Table91213[[#This Row],[Date]],'DB Details'!$A:$L,5)</f>
        <v/>
      </c>
      <c r="F613" s="90">
        <f>VLOOKUP(Table91213[[#This Row],[Date]],'DB Details'!$A:$L,6)</f>
        <v/>
      </c>
      <c r="G613" s="41">
        <f>VLOOKUP(Table91213[[#This Row],[Date]],'DB Details'!$A:$L,7)</f>
        <v/>
      </c>
      <c r="H613" s="90">
        <f>VLOOKUP(Table91213[[#This Row],[Date]],'DB Details'!$A:$L,8)</f>
        <v/>
      </c>
      <c r="I613" s="90">
        <f>VLOOKUP(Table91213[[#This Row],[Date]],'DB Details'!$A:$L,9)</f>
        <v/>
      </c>
      <c r="J613" s="90">
        <f>VLOOKUP(Table91213[[#This Row],[Date]],'DB Details'!$A:$L,10)</f>
        <v/>
      </c>
      <c r="K613" s="41">
        <f>VLOOKUP(Table91213[[#This Row],[Date]],'DB Details'!$A:$L,11)</f>
        <v/>
      </c>
      <c r="L613" s="90">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90">
        <f>VLOOKUP(Table91213[[#This Row],[Date]],'DB Details'!$A:$L,5)</f>
        <v/>
      </c>
      <c r="F614" s="90">
        <f>VLOOKUP(Table91213[[#This Row],[Date]],'DB Details'!$A:$L,6)</f>
        <v/>
      </c>
      <c r="G614" s="41">
        <f>VLOOKUP(Table91213[[#This Row],[Date]],'DB Details'!$A:$L,7)</f>
        <v/>
      </c>
      <c r="H614" s="90">
        <f>VLOOKUP(Table91213[[#This Row],[Date]],'DB Details'!$A:$L,8)</f>
        <v/>
      </c>
      <c r="I614" s="90">
        <f>VLOOKUP(Table91213[[#This Row],[Date]],'DB Details'!$A:$L,9)</f>
        <v/>
      </c>
      <c r="J614" s="90">
        <f>VLOOKUP(Table91213[[#This Row],[Date]],'DB Details'!$A:$L,10)</f>
        <v/>
      </c>
      <c r="K614" s="41">
        <f>VLOOKUP(Table91213[[#This Row],[Date]],'DB Details'!$A:$L,11)</f>
        <v/>
      </c>
      <c r="L614" s="90">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90">
        <f>VLOOKUP(Table91213[[#This Row],[Date]],'DB Details'!$A:$L,5)</f>
        <v/>
      </c>
      <c r="F615" s="90">
        <f>VLOOKUP(Table91213[[#This Row],[Date]],'DB Details'!$A:$L,6)</f>
        <v/>
      </c>
      <c r="G615" s="41">
        <f>VLOOKUP(Table91213[[#This Row],[Date]],'DB Details'!$A:$L,7)</f>
        <v/>
      </c>
      <c r="H615" s="90">
        <f>VLOOKUP(Table91213[[#This Row],[Date]],'DB Details'!$A:$L,8)</f>
        <v/>
      </c>
      <c r="I615" s="90">
        <f>VLOOKUP(Table91213[[#This Row],[Date]],'DB Details'!$A:$L,9)</f>
        <v/>
      </c>
      <c r="J615" s="90">
        <f>VLOOKUP(Table91213[[#This Row],[Date]],'DB Details'!$A:$L,10)</f>
        <v/>
      </c>
      <c r="K615" s="41">
        <f>VLOOKUP(Table91213[[#This Row],[Date]],'DB Details'!$A:$L,11)</f>
        <v/>
      </c>
      <c r="L615" s="90">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90">
        <f>VLOOKUP(Table91213[[#This Row],[Date]],'DB Details'!$A:$L,5)</f>
        <v/>
      </c>
      <c r="F616" s="90">
        <f>VLOOKUP(Table91213[[#This Row],[Date]],'DB Details'!$A:$L,6)</f>
        <v/>
      </c>
      <c r="G616" s="41">
        <f>VLOOKUP(Table91213[[#This Row],[Date]],'DB Details'!$A:$L,7)</f>
        <v/>
      </c>
      <c r="H616" s="90">
        <f>VLOOKUP(Table91213[[#This Row],[Date]],'DB Details'!$A:$L,8)</f>
        <v/>
      </c>
      <c r="I616" s="90">
        <f>VLOOKUP(Table91213[[#This Row],[Date]],'DB Details'!$A:$L,9)</f>
        <v/>
      </c>
      <c r="J616" s="90">
        <f>VLOOKUP(Table91213[[#This Row],[Date]],'DB Details'!$A:$L,10)</f>
        <v/>
      </c>
      <c r="K616" s="41">
        <f>VLOOKUP(Table91213[[#This Row],[Date]],'DB Details'!$A:$L,11)</f>
        <v/>
      </c>
      <c r="L616" s="90">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90">
        <f>VLOOKUP(Table91213[[#This Row],[Date]],'DB Details'!$A:$L,5)</f>
        <v/>
      </c>
      <c r="F617" s="90">
        <f>VLOOKUP(Table91213[[#This Row],[Date]],'DB Details'!$A:$L,6)</f>
        <v/>
      </c>
      <c r="G617" s="41">
        <f>VLOOKUP(Table91213[[#This Row],[Date]],'DB Details'!$A:$L,7)</f>
        <v/>
      </c>
      <c r="H617" s="90">
        <f>VLOOKUP(Table91213[[#This Row],[Date]],'DB Details'!$A:$L,8)</f>
        <v/>
      </c>
      <c r="I617" s="90">
        <f>VLOOKUP(Table91213[[#This Row],[Date]],'DB Details'!$A:$L,9)</f>
        <v/>
      </c>
      <c r="J617" s="90">
        <f>VLOOKUP(Table91213[[#This Row],[Date]],'DB Details'!$A:$L,10)</f>
        <v/>
      </c>
      <c r="K617" s="41">
        <f>VLOOKUP(Table91213[[#This Row],[Date]],'DB Details'!$A:$L,11)</f>
        <v/>
      </c>
      <c r="L617" s="90">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90">
        <f>VLOOKUP(Table91213[[#This Row],[Date]],'DB Details'!$A:$L,5)</f>
        <v/>
      </c>
      <c r="F618" s="90">
        <f>VLOOKUP(Table91213[[#This Row],[Date]],'DB Details'!$A:$L,6)</f>
        <v/>
      </c>
      <c r="G618" s="41">
        <f>VLOOKUP(Table91213[[#This Row],[Date]],'DB Details'!$A:$L,7)</f>
        <v/>
      </c>
      <c r="H618" s="90">
        <f>VLOOKUP(Table91213[[#This Row],[Date]],'DB Details'!$A:$L,8)</f>
        <v/>
      </c>
      <c r="I618" s="90">
        <f>VLOOKUP(Table91213[[#This Row],[Date]],'DB Details'!$A:$L,9)</f>
        <v/>
      </c>
      <c r="J618" s="90">
        <f>VLOOKUP(Table91213[[#This Row],[Date]],'DB Details'!$A:$L,10)</f>
        <v/>
      </c>
      <c r="K618" s="41">
        <f>VLOOKUP(Table91213[[#This Row],[Date]],'DB Details'!$A:$L,11)</f>
        <v/>
      </c>
      <c r="L618" s="90">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90">
        <f>VLOOKUP(Table91213[[#This Row],[Date]],'DB Details'!$A:$L,5)</f>
        <v/>
      </c>
      <c r="F619" s="90">
        <f>VLOOKUP(Table91213[[#This Row],[Date]],'DB Details'!$A:$L,6)</f>
        <v/>
      </c>
      <c r="G619" s="41">
        <f>VLOOKUP(Table91213[[#This Row],[Date]],'DB Details'!$A:$L,7)</f>
        <v/>
      </c>
      <c r="H619" s="90">
        <f>VLOOKUP(Table91213[[#This Row],[Date]],'DB Details'!$A:$L,8)</f>
        <v/>
      </c>
      <c r="I619" s="90">
        <f>VLOOKUP(Table91213[[#This Row],[Date]],'DB Details'!$A:$L,9)</f>
        <v/>
      </c>
      <c r="J619" s="90">
        <f>VLOOKUP(Table91213[[#This Row],[Date]],'DB Details'!$A:$L,10)</f>
        <v/>
      </c>
      <c r="K619" s="41">
        <f>VLOOKUP(Table91213[[#This Row],[Date]],'DB Details'!$A:$L,11)</f>
        <v/>
      </c>
      <c r="L619" s="90">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90">
        <f>VLOOKUP(Table91213[[#This Row],[Date]],'DB Details'!$A:$L,5)</f>
        <v/>
      </c>
      <c r="F620" s="90">
        <f>VLOOKUP(Table91213[[#This Row],[Date]],'DB Details'!$A:$L,6)</f>
        <v/>
      </c>
      <c r="G620" s="41">
        <f>VLOOKUP(Table91213[[#This Row],[Date]],'DB Details'!$A:$L,7)</f>
        <v/>
      </c>
      <c r="H620" s="90">
        <f>VLOOKUP(Table91213[[#This Row],[Date]],'DB Details'!$A:$L,8)</f>
        <v/>
      </c>
      <c r="I620" s="90">
        <f>VLOOKUP(Table91213[[#This Row],[Date]],'DB Details'!$A:$L,9)</f>
        <v/>
      </c>
      <c r="J620" s="90">
        <f>VLOOKUP(Table91213[[#This Row],[Date]],'DB Details'!$A:$L,10)</f>
        <v/>
      </c>
      <c r="K620" s="41">
        <f>VLOOKUP(Table91213[[#This Row],[Date]],'DB Details'!$A:$L,11)</f>
        <v/>
      </c>
      <c r="L620" s="90">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90">
        <f>VLOOKUP(Table91213[[#This Row],[Date]],'DB Details'!$A:$L,5)</f>
        <v/>
      </c>
      <c r="F621" s="90">
        <f>VLOOKUP(Table91213[[#This Row],[Date]],'DB Details'!$A:$L,6)</f>
        <v/>
      </c>
      <c r="G621" s="41">
        <f>VLOOKUP(Table91213[[#This Row],[Date]],'DB Details'!$A:$L,7)</f>
        <v/>
      </c>
      <c r="H621" s="90">
        <f>VLOOKUP(Table91213[[#This Row],[Date]],'DB Details'!$A:$L,8)</f>
        <v/>
      </c>
      <c r="I621" s="90">
        <f>VLOOKUP(Table91213[[#This Row],[Date]],'DB Details'!$A:$L,9)</f>
        <v/>
      </c>
      <c r="J621" s="90">
        <f>VLOOKUP(Table91213[[#This Row],[Date]],'DB Details'!$A:$L,10)</f>
        <v/>
      </c>
      <c r="K621" s="41">
        <f>VLOOKUP(Table91213[[#This Row],[Date]],'DB Details'!$A:$L,11)</f>
        <v/>
      </c>
      <c r="L621" s="90">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90">
        <f>VLOOKUP(Table91213[[#This Row],[Date]],'DB Details'!$A:$L,5)</f>
        <v/>
      </c>
      <c r="F622" s="90">
        <f>VLOOKUP(Table91213[[#This Row],[Date]],'DB Details'!$A:$L,6)</f>
        <v/>
      </c>
      <c r="G622" s="41">
        <f>VLOOKUP(Table91213[[#This Row],[Date]],'DB Details'!$A:$L,7)</f>
        <v/>
      </c>
      <c r="H622" s="90">
        <f>VLOOKUP(Table91213[[#This Row],[Date]],'DB Details'!$A:$L,8)</f>
        <v/>
      </c>
      <c r="I622" s="90">
        <f>VLOOKUP(Table91213[[#This Row],[Date]],'DB Details'!$A:$L,9)</f>
        <v/>
      </c>
      <c r="J622" s="90">
        <f>VLOOKUP(Table91213[[#This Row],[Date]],'DB Details'!$A:$L,10)</f>
        <v/>
      </c>
      <c r="K622" s="41">
        <f>VLOOKUP(Table91213[[#This Row],[Date]],'DB Details'!$A:$L,11)</f>
        <v/>
      </c>
      <c r="L622" s="90">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90">
        <f>VLOOKUP(Table91213[[#This Row],[Date]],'DB Details'!$A:$L,5)</f>
        <v/>
      </c>
      <c r="F623" s="90">
        <f>VLOOKUP(Table91213[[#This Row],[Date]],'DB Details'!$A:$L,6)</f>
        <v/>
      </c>
      <c r="G623" s="41">
        <f>VLOOKUP(Table91213[[#This Row],[Date]],'DB Details'!$A:$L,7)</f>
        <v/>
      </c>
      <c r="H623" s="90">
        <f>VLOOKUP(Table91213[[#This Row],[Date]],'DB Details'!$A:$L,8)</f>
        <v/>
      </c>
      <c r="I623" s="90">
        <f>VLOOKUP(Table91213[[#This Row],[Date]],'DB Details'!$A:$L,9)</f>
        <v/>
      </c>
      <c r="J623" s="90">
        <f>VLOOKUP(Table91213[[#This Row],[Date]],'DB Details'!$A:$L,10)</f>
        <v/>
      </c>
      <c r="K623" s="41">
        <f>VLOOKUP(Table91213[[#This Row],[Date]],'DB Details'!$A:$L,11)</f>
        <v/>
      </c>
      <c r="L623" s="90">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90">
        <f>VLOOKUP(Table91213[[#This Row],[Date]],'DB Details'!$A:$L,5)</f>
        <v/>
      </c>
      <c r="F624" s="90">
        <f>VLOOKUP(Table91213[[#This Row],[Date]],'DB Details'!$A:$L,6)</f>
        <v/>
      </c>
      <c r="G624" s="41">
        <f>VLOOKUP(Table91213[[#This Row],[Date]],'DB Details'!$A:$L,7)</f>
        <v/>
      </c>
      <c r="H624" s="90">
        <f>VLOOKUP(Table91213[[#This Row],[Date]],'DB Details'!$A:$L,8)</f>
        <v/>
      </c>
      <c r="I624" s="90">
        <f>VLOOKUP(Table91213[[#This Row],[Date]],'DB Details'!$A:$L,9)</f>
        <v/>
      </c>
      <c r="J624" s="90">
        <f>VLOOKUP(Table91213[[#This Row],[Date]],'DB Details'!$A:$L,10)</f>
        <v/>
      </c>
      <c r="K624" s="41">
        <f>VLOOKUP(Table91213[[#This Row],[Date]],'DB Details'!$A:$L,11)</f>
        <v/>
      </c>
      <c r="L624" s="90">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90">
        <f>VLOOKUP(Table91213[[#This Row],[Date]],'DB Details'!$A:$L,5)</f>
        <v/>
      </c>
      <c r="F625" s="90">
        <f>VLOOKUP(Table91213[[#This Row],[Date]],'DB Details'!$A:$L,6)</f>
        <v/>
      </c>
      <c r="G625" s="41">
        <f>VLOOKUP(Table91213[[#This Row],[Date]],'DB Details'!$A:$L,7)</f>
        <v/>
      </c>
      <c r="H625" s="90">
        <f>VLOOKUP(Table91213[[#This Row],[Date]],'DB Details'!$A:$L,8)</f>
        <v/>
      </c>
      <c r="I625" s="90">
        <f>VLOOKUP(Table91213[[#This Row],[Date]],'DB Details'!$A:$L,9)</f>
        <v/>
      </c>
      <c r="J625" s="90">
        <f>VLOOKUP(Table91213[[#This Row],[Date]],'DB Details'!$A:$L,10)</f>
        <v/>
      </c>
      <c r="K625" s="41">
        <f>VLOOKUP(Table91213[[#This Row],[Date]],'DB Details'!$A:$L,11)</f>
        <v/>
      </c>
      <c r="L625" s="90">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90">
        <f>VLOOKUP(Table91213[[#This Row],[Date]],'DB Details'!$A:$L,5)</f>
        <v/>
      </c>
      <c r="F626" s="90">
        <f>VLOOKUP(Table91213[[#This Row],[Date]],'DB Details'!$A:$L,6)</f>
        <v/>
      </c>
      <c r="G626" s="41">
        <f>VLOOKUP(Table91213[[#This Row],[Date]],'DB Details'!$A:$L,7)</f>
        <v/>
      </c>
      <c r="H626" s="90">
        <f>VLOOKUP(Table91213[[#This Row],[Date]],'DB Details'!$A:$L,8)</f>
        <v/>
      </c>
      <c r="I626" s="90">
        <f>VLOOKUP(Table91213[[#This Row],[Date]],'DB Details'!$A:$L,9)</f>
        <v/>
      </c>
      <c r="J626" s="90">
        <f>VLOOKUP(Table91213[[#This Row],[Date]],'DB Details'!$A:$L,10)</f>
        <v/>
      </c>
      <c r="K626" s="41">
        <f>VLOOKUP(Table91213[[#This Row],[Date]],'DB Details'!$A:$L,11)</f>
        <v/>
      </c>
      <c r="L626" s="90">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90">
        <f>VLOOKUP(Table91213[[#This Row],[Date]],'DB Details'!$A:$L,5)</f>
        <v/>
      </c>
      <c r="F627" s="90">
        <f>VLOOKUP(Table91213[[#This Row],[Date]],'DB Details'!$A:$L,6)</f>
        <v/>
      </c>
      <c r="G627" s="41">
        <f>VLOOKUP(Table91213[[#This Row],[Date]],'DB Details'!$A:$L,7)</f>
        <v/>
      </c>
      <c r="H627" s="90">
        <f>VLOOKUP(Table91213[[#This Row],[Date]],'DB Details'!$A:$L,8)</f>
        <v/>
      </c>
      <c r="I627" s="90">
        <f>VLOOKUP(Table91213[[#This Row],[Date]],'DB Details'!$A:$L,9)</f>
        <v/>
      </c>
      <c r="J627" s="90">
        <f>VLOOKUP(Table91213[[#This Row],[Date]],'DB Details'!$A:$L,10)</f>
        <v/>
      </c>
      <c r="K627" s="41">
        <f>VLOOKUP(Table91213[[#This Row],[Date]],'DB Details'!$A:$L,11)</f>
        <v/>
      </c>
      <c r="L627" s="90">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90">
        <f>VLOOKUP(Table91213[[#This Row],[Date]],'DB Details'!$A:$L,5)</f>
        <v/>
      </c>
      <c r="F628" s="90">
        <f>VLOOKUP(Table91213[[#This Row],[Date]],'DB Details'!$A:$L,6)</f>
        <v/>
      </c>
      <c r="G628" s="41">
        <f>VLOOKUP(Table91213[[#This Row],[Date]],'DB Details'!$A:$L,7)</f>
        <v/>
      </c>
      <c r="H628" s="90">
        <f>VLOOKUP(Table91213[[#This Row],[Date]],'DB Details'!$A:$L,8)</f>
        <v/>
      </c>
      <c r="I628" s="90">
        <f>VLOOKUP(Table91213[[#This Row],[Date]],'DB Details'!$A:$L,9)</f>
        <v/>
      </c>
      <c r="J628" s="90">
        <f>VLOOKUP(Table91213[[#This Row],[Date]],'DB Details'!$A:$L,10)</f>
        <v/>
      </c>
      <c r="K628" s="41">
        <f>VLOOKUP(Table91213[[#This Row],[Date]],'DB Details'!$A:$L,11)</f>
        <v/>
      </c>
      <c r="L628" s="90">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90">
        <f>VLOOKUP(Table91213[[#This Row],[Date]],'DB Details'!$A:$L,5)</f>
        <v/>
      </c>
      <c r="F629" s="90">
        <f>VLOOKUP(Table91213[[#This Row],[Date]],'DB Details'!$A:$L,6)</f>
        <v/>
      </c>
      <c r="G629" s="41">
        <f>VLOOKUP(Table91213[[#This Row],[Date]],'DB Details'!$A:$L,7)</f>
        <v/>
      </c>
      <c r="H629" s="90">
        <f>VLOOKUP(Table91213[[#This Row],[Date]],'DB Details'!$A:$L,8)</f>
        <v/>
      </c>
      <c r="I629" s="90">
        <f>VLOOKUP(Table91213[[#This Row],[Date]],'DB Details'!$A:$L,9)</f>
        <v/>
      </c>
      <c r="J629" s="90">
        <f>VLOOKUP(Table91213[[#This Row],[Date]],'DB Details'!$A:$L,10)</f>
        <v/>
      </c>
      <c r="K629" s="41">
        <f>VLOOKUP(Table91213[[#This Row],[Date]],'DB Details'!$A:$L,11)</f>
        <v/>
      </c>
      <c r="L629" s="90">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90">
        <f>VLOOKUP(Table91213[[#This Row],[Date]],'DB Details'!$A:$L,5)</f>
        <v/>
      </c>
      <c r="F630" s="90">
        <f>VLOOKUP(Table91213[[#This Row],[Date]],'DB Details'!$A:$L,6)</f>
        <v/>
      </c>
      <c r="G630" s="41">
        <f>VLOOKUP(Table91213[[#This Row],[Date]],'DB Details'!$A:$L,7)</f>
        <v/>
      </c>
      <c r="H630" s="90">
        <f>VLOOKUP(Table91213[[#This Row],[Date]],'DB Details'!$A:$L,8)</f>
        <v/>
      </c>
      <c r="I630" s="90">
        <f>VLOOKUP(Table91213[[#This Row],[Date]],'DB Details'!$A:$L,9)</f>
        <v/>
      </c>
      <c r="J630" s="90">
        <f>VLOOKUP(Table91213[[#This Row],[Date]],'DB Details'!$A:$L,10)</f>
        <v/>
      </c>
      <c r="K630" s="41">
        <f>VLOOKUP(Table91213[[#This Row],[Date]],'DB Details'!$A:$L,11)</f>
        <v/>
      </c>
      <c r="L630" s="90">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90">
        <f>VLOOKUP(Table91213[[#This Row],[Date]],'DB Details'!$A:$L,5)</f>
        <v/>
      </c>
      <c r="F631" s="90">
        <f>VLOOKUP(Table91213[[#This Row],[Date]],'DB Details'!$A:$L,6)</f>
        <v/>
      </c>
      <c r="G631" s="41">
        <f>VLOOKUP(Table91213[[#This Row],[Date]],'DB Details'!$A:$L,7)</f>
        <v/>
      </c>
      <c r="H631" s="90">
        <f>VLOOKUP(Table91213[[#This Row],[Date]],'DB Details'!$A:$L,8)</f>
        <v/>
      </c>
      <c r="I631" s="90">
        <f>VLOOKUP(Table91213[[#This Row],[Date]],'DB Details'!$A:$L,9)</f>
        <v/>
      </c>
      <c r="J631" s="90">
        <f>VLOOKUP(Table91213[[#This Row],[Date]],'DB Details'!$A:$L,10)</f>
        <v/>
      </c>
      <c r="K631" s="41">
        <f>VLOOKUP(Table91213[[#This Row],[Date]],'DB Details'!$A:$L,11)</f>
        <v/>
      </c>
      <c r="L631" s="90">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90">
        <f>VLOOKUP(Table91213[[#This Row],[Date]],'DB Details'!$A:$L,5)</f>
        <v/>
      </c>
      <c r="F632" s="90">
        <f>VLOOKUP(Table91213[[#This Row],[Date]],'DB Details'!$A:$L,6)</f>
        <v/>
      </c>
      <c r="G632" s="41">
        <f>VLOOKUP(Table91213[[#This Row],[Date]],'DB Details'!$A:$L,7)</f>
        <v/>
      </c>
      <c r="H632" s="90">
        <f>VLOOKUP(Table91213[[#This Row],[Date]],'DB Details'!$A:$L,8)</f>
        <v/>
      </c>
      <c r="I632" s="90">
        <f>VLOOKUP(Table91213[[#This Row],[Date]],'DB Details'!$A:$L,9)</f>
        <v/>
      </c>
      <c r="J632" s="90">
        <f>VLOOKUP(Table91213[[#This Row],[Date]],'DB Details'!$A:$L,10)</f>
        <v/>
      </c>
      <c r="K632" s="41">
        <f>VLOOKUP(Table91213[[#This Row],[Date]],'DB Details'!$A:$L,11)</f>
        <v/>
      </c>
      <c r="L632" s="90">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90">
        <f>VLOOKUP(Table91213[[#This Row],[Date]],'DB Details'!$A:$L,5)</f>
        <v/>
      </c>
      <c r="F633" s="90">
        <f>VLOOKUP(Table91213[[#This Row],[Date]],'DB Details'!$A:$L,6)</f>
        <v/>
      </c>
      <c r="G633" s="41">
        <f>VLOOKUP(Table91213[[#This Row],[Date]],'DB Details'!$A:$L,7)</f>
        <v/>
      </c>
      <c r="H633" s="90">
        <f>VLOOKUP(Table91213[[#This Row],[Date]],'DB Details'!$A:$L,8)</f>
        <v/>
      </c>
      <c r="I633" s="90">
        <f>VLOOKUP(Table91213[[#This Row],[Date]],'DB Details'!$A:$L,9)</f>
        <v/>
      </c>
      <c r="J633" s="90">
        <f>VLOOKUP(Table91213[[#This Row],[Date]],'DB Details'!$A:$L,10)</f>
        <v/>
      </c>
      <c r="K633" s="41">
        <f>VLOOKUP(Table91213[[#This Row],[Date]],'DB Details'!$A:$L,11)</f>
        <v/>
      </c>
      <c r="L633" s="90">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90">
        <f>VLOOKUP(Table91213[[#This Row],[Date]],'DB Details'!$A:$L,5)</f>
        <v/>
      </c>
      <c r="F634" s="90">
        <f>VLOOKUP(Table91213[[#This Row],[Date]],'DB Details'!$A:$L,6)</f>
        <v/>
      </c>
      <c r="G634" s="41">
        <f>VLOOKUP(Table91213[[#This Row],[Date]],'DB Details'!$A:$L,7)</f>
        <v/>
      </c>
      <c r="H634" s="90">
        <f>VLOOKUP(Table91213[[#This Row],[Date]],'DB Details'!$A:$L,8)</f>
        <v/>
      </c>
      <c r="I634" s="90">
        <f>VLOOKUP(Table91213[[#This Row],[Date]],'DB Details'!$A:$L,9)</f>
        <v/>
      </c>
      <c r="J634" s="90">
        <f>VLOOKUP(Table91213[[#This Row],[Date]],'DB Details'!$A:$L,10)</f>
        <v/>
      </c>
      <c r="K634" s="41">
        <f>VLOOKUP(Table91213[[#This Row],[Date]],'DB Details'!$A:$L,11)</f>
        <v/>
      </c>
      <c r="L634" s="90">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90">
        <f>VLOOKUP(Table91213[[#This Row],[Date]],'DB Details'!$A:$L,5)</f>
        <v/>
      </c>
      <c r="F635" s="90">
        <f>VLOOKUP(Table91213[[#This Row],[Date]],'DB Details'!$A:$L,6)</f>
        <v/>
      </c>
      <c r="G635" s="41">
        <f>VLOOKUP(Table91213[[#This Row],[Date]],'DB Details'!$A:$L,7)</f>
        <v/>
      </c>
      <c r="H635" s="90">
        <f>VLOOKUP(Table91213[[#This Row],[Date]],'DB Details'!$A:$L,8)</f>
        <v/>
      </c>
      <c r="I635" s="90">
        <f>VLOOKUP(Table91213[[#This Row],[Date]],'DB Details'!$A:$L,9)</f>
        <v/>
      </c>
      <c r="J635" s="90">
        <f>VLOOKUP(Table91213[[#This Row],[Date]],'DB Details'!$A:$L,10)</f>
        <v/>
      </c>
      <c r="K635" s="41">
        <f>VLOOKUP(Table91213[[#This Row],[Date]],'DB Details'!$A:$L,11)</f>
        <v/>
      </c>
      <c r="L635" s="90">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90">
        <f>VLOOKUP(Table91213[[#This Row],[Date]],'DB Details'!$A:$L,5)</f>
        <v/>
      </c>
      <c r="F636" s="90">
        <f>VLOOKUP(Table91213[[#This Row],[Date]],'DB Details'!$A:$L,6)</f>
        <v/>
      </c>
      <c r="G636" s="41">
        <f>VLOOKUP(Table91213[[#This Row],[Date]],'DB Details'!$A:$L,7)</f>
        <v/>
      </c>
      <c r="H636" s="90">
        <f>VLOOKUP(Table91213[[#This Row],[Date]],'DB Details'!$A:$L,8)</f>
        <v/>
      </c>
      <c r="I636" s="90">
        <f>VLOOKUP(Table91213[[#This Row],[Date]],'DB Details'!$A:$L,9)</f>
        <v/>
      </c>
      <c r="J636" s="90">
        <f>VLOOKUP(Table91213[[#This Row],[Date]],'DB Details'!$A:$L,10)</f>
        <v/>
      </c>
      <c r="K636" s="41">
        <f>VLOOKUP(Table91213[[#This Row],[Date]],'DB Details'!$A:$L,11)</f>
        <v/>
      </c>
      <c r="L636" s="90">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90">
        <f>VLOOKUP(Table91213[[#This Row],[Date]],'DB Details'!$A:$L,5)</f>
        <v/>
      </c>
      <c r="F637" s="90">
        <f>VLOOKUP(Table91213[[#This Row],[Date]],'DB Details'!$A:$L,6)</f>
        <v/>
      </c>
      <c r="G637" s="41">
        <f>VLOOKUP(Table91213[[#This Row],[Date]],'DB Details'!$A:$L,7)</f>
        <v/>
      </c>
      <c r="H637" s="90">
        <f>VLOOKUP(Table91213[[#This Row],[Date]],'DB Details'!$A:$L,8)</f>
        <v/>
      </c>
      <c r="I637" s="90">
        <f>VLOOKUP(Table91213[[#This Row],[Date]],'DB Details'!$A:$L,9)</f>
        <v/>
      </c>
      <c r="J637" s="90">
        <f>VLOOKUP(Table91213[[#This Row],[Date]],'DB Details'!$A:$L,10)</f>
        <v/>
      </c>
      <c r="K637" s="41">
        <f>VLOOKUP(Table91213[[#This Row],[Date]],'DB Details'!$A:$L,11)</f>
        <v/>
      </c>
      <c r="L637" s="90">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90">
        <f>VLOOKUP(Table91213[[#This Row],[Date]],'DB Details'!$A:$L,5)</f>
        <v/>
      </c>
      <c r="F638" s="90">
        <f>VLOOKUP(Table91213[[#This Row],[Date]],'DB Details'!$A:$L,6)</f>
        <v/>
      </c>
      <c r="G638" s="41">
        <f>VLOOKUP(Table91213[[#This Row],[Date]],'DB Details'!$A:$L,7)</f>
        <v/>
      </c>
      <c r="H638" s="90">
        <f>VLOOKUP(Table91213[[#This Row],[Date]],'DB Details'!$A:$L,8)</f>
        <v/>
      </c>
      <c r="I638" s="90">
        <f>VLOOKUP(Table91213[[#This Row],[Date]],'DB Details'!$A:$L,9)</f>
        <v/>
      </c>
      <c r="J638" s="90">
        <f>VLOOKUP(Table91213[[#This Row],[Date]],'DB Details'!$A:$L,10)</f>
        <v/>
      </c>
      <c r="K638" s="41">
        <f>VLOOKUP(Table91213[[#This Row],[Date]],'DB Details'!$A:$L,11)</f>
        <v/>
      </c>
      <c r="L638" s="90">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90">
        <f>VLOOKUP(Table91213[[#This Row],[Date]],'DB Details'!$A:$L,5)</f>
        <v/>
      </c>
      <c r="F639" s="90">
        <f>VLOOKUP(Table91213[[#This Row],[Date]],'DB Details'!$A:$L,6)</f>
        <v/>
      </c>
      <c r="G639" s="41">
        <f>VLOOKUP(Table91213[[#This Row],[Date]],'DB Details'!$A:$L,7)</f>
        <v/>
      </c>
      <c r="H639" s="90">
        <f>VLOOKUP(Table91213[[#This Row],[Date]],'DB Details'!$A:$L,8)</f>
        <v/>
      </c>
      <c r="I639" s="90">
        <f>VLOOKUP(Table91213[[#This Row],[Date]],'DB Details'!$A:$L,9)</f>
        <v/>
      </c>
      <c r="J639" s="90">
        <f>VLOOKUP(Table91213[[#This Row],[Date]],'DB Details'!$A:$L,10)</f>
        <v/>
      </c>
      <c r="K639" s="41">
        <f>VLOOKUP(Table91213[[#This Row],[Date]],'DB Details'!$A:$L,11)</f>
        <v/>
      </c>
      <c r="L639" s="90">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90">
        <f>VLOOKUP(Table91213[[#This Row],[Date]],'DB Details'!$A:$L,5)</f>
        <v/>
      </c>
      <c r="F640" s="90">
        <f>VLOOKUP(Table91213[[#This Row],[Date]],'DB Details'!$A:$L,6)</f>
        <v/>
      </c>
      <c r="G640" s="41">
        <f>VLOOKUP(Table91213[[#This Row],[Date]],'DB Details'!$A:$L,7)</f>
        <v/>
      </c>
      <c r="H640" s="90">
        <f>VLOOKUP(Table91213[[#This Row],[Date]],'DB Details'!$A:$L,8)</f>
        <v/>
      </c>
      <c r="I640" s="90">
        <f>VLOOKUP(Table91213[[#This Row],[Date]],'DB Details'!$A:$L,9)</f>
        <v/>
      </c>
      <c r="J640" s="90">
        <f>VLOOKUP(Table91213[[#This Row],[Date]],'DB Details'!$A:$L,10)</f>
        <v/>
      </c>
      <c r="K640" s="41">
        <f>VLOOKUP(Table91213[[#This Row],[Date]],'DB Details'!$A:$L,11)</f>
        <v/>
      </c>
      <c r="L640" s="90">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90">
        <f>VLOOKUP(Table91213[[#This Row],[Date]],'DB Details'!$A:$L,5)</f>
        <v/>
      </c>
      <c r="F641" s="90">
        <f>VLOOKUP(Table91213[[#This Row],[Date]],'DB Details'!$A:$L,6)</f>
        <v/>
      </c>
      <c r="G641" s="41">
        <f>VLOOKUP(Table91213[[#This Row],[Date]],'DB Details'!$A:$L,7)</f>
        <v/>
      </c>
      <c r="H641" s="90">
        <f>VLOOKUP(Table91213[[#This Row],[Date]],'DB Details'!$A:$L,8)</f>
        <v/>
      </c>
      <c r="I641" s="90">
        <f>VLOOKUP(Table91213[[#This Row],[Date]],'DB Details'!$A:$L,9)</f>
        <v/>
      </c>
      <c r="J641" s="90">
        <f>VLOOKUP(Table91213[[#This Row],[Date]],'DB Details'!$A:$L,10)</f>
        <v/>
      </c>
      <c r="K641" s="41">
        <f>VLOOKUP(Table91213[[#This Row],[Date]],'DB Details'!$A:$L,11)</f>
        <v/>
      </c>
      <c r="L641" s="90">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90">
        <f>VLOOKUP(Table91213[[#This Row],[Date]],'DB Details'!$A:$L,5)</f>
        <v/>
      </c>
      <c r="F642" s="90">
        <f>VLOOKUP(Table91213[[#This Row],[Date]],'DB Details'!$A:$L,6)</f>
        <v/>
      </c>
      <c r="G642" s="41">
        <f>VLOOKUP(Table91213[[#This Row],[Date]],'DB Details'!$A:$L,7)</f>
        <v/>
      </c>
      <c r="H642" s="90">
        <f>VLOOKUP(Table91213[[#This Row],[Date]],'DB Details'!$A:$L,8)</f>
        <v/>
      </c>
      <c r="I642" s="90">
        <f>VLOOKUP(Table91213[[#This Row],[Date]],'DB Details'!$A:$L,9)</f>
        <v/>
      </c>
      <c r="J642" s="90">
        <f>VLOOKUP(Table91213[[#This Row],[Date]],'DB Details'!$A:$L,10)</f>
        <v/>
      </c>
      <c r="K642" s="41">
        <f>VLOOKUP(Table91213[[#This Row],[Date]],'DB Details'!$A:$L,11)</f>
        <v/>
      </c>
      <c r="L642" s="90">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90">
        <f>VLOOKUP(Table91213[[#This Row],[Date]],'DB Details'!$A:$L,5)</f>
        <v/>
      </c>
      <c r="F643" s="90">
        <f>VLOOKUP(Table91213[[#This Row],[Date]],'DB Details'!$A:$L,6)</f>
        <v/>
      </c>
      <c r="G643" s="41">
        <f>VLOOKUP(Table91213[[#This Row],[Date]],'DB Details'!$A:$L,7)</f>
        <v/>
      </c>
      <c r="H643" s="90">
        <f>VLOOKUP(Table91213[[#This Row],[Date]],'DB Details'!$A:$L,8)</f>
        <v/>
      </c>
      <c r="I643" s="90">
        <f>VLOOKUP(Table91213[[#This Row],[Date]],'DB Details'!$A:$L,9)</f>
        <v/>
      </c>
      <c r="J643" s="90">
        <f>VLOOKUP(Table91213[[#This Row],[Date]],'DB Details'!$A:$L,10)</f>
        <v/>
      </c>
      <c r="K643" s="41">
        <f>VLOOKUP(Table91213[[#This Row],[Date]],'DB Details'!$A:$L,11)</f>
        <v/>
      </c>
      <c r="L643" s="90">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90">
        <f>VLOOKUP(Table91213[[#This Row],[Date]],'DB Details'!$A:$L,5)</f>
        <v/>
      </c>
      <c r="F644" s="90">
        <f>VLOOKUP(Table91213[[#This Row],[Date]],'DB Details'!$A:$L,6)</f>
        <v/>
      </c>
      <c r="G644" s="41">
        <f>VLOOKUP(Table91213[[#This Row],[Date]],'DB Details'!$A:$L,7)</f>
        <v/>
      </c>
      <c r="H644" s="90">
        <f>VLOOKUP(Table91213[[#This Row],[Date]],'DB Details'!$A:$L,8)</f>
        <v/>
      </c>
      <c r="I644" s="90">
        <f>VLOOKUP(Table91213[[#This Row],[Date]],'DB Details'!$A:$L,9)</f>
        <v/>
      </c>
      <c r="J644" s="90">
        <f>VLOOKUP(Table91213[[#This Row],[Date]],'DB Details'!$A:$L,10)</f>
        <v/>
      </c>
      <c r="K644" s="41">
        <f>VLOOKUP(Table91213[[#This Row],[Date]],'DB Details'!$A:$L,11)</f>
        <v/>
      </c>
      <c r="L644" s="90">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90">
        <f>VLOOKUP(Table91213[[#This Row],[Date]],'DB Details'!$A:$L,5)</f>
        <v/>
      </c>
      <c r="F645" s="90">
        <f>VLOOKUP(Table91213[[#This Row],[Date]],'DB Details'!$A:$L,6)</f>
        <v/>
      </c>
      <c r="G645" s="41">
        <f>VLOOKUP(Table91213[[#This Row],[Date]],'DB Details'!$A:$L,7)</f>
        <v/>
      </c>
      <c r="H645" s="90">
        <f>VLOOKUP(Table91213[[#This Row],[Date]],'DB Details'!$A:$L,8)</f>
        <v/>
      </c>
      <c r="I645" s="90">
        <f>VLOOKUP(Table91213[[#This Row],[Date]],'DB Details'!$A:$L,9)</f>
        <v/>
      </c>
      <c r="J645" s="90">
        <f>VLOOKUP(Table91213[[#This Row],[Date]],'DB Details'!$A:$L,10)</f>
        <v/>
      </c>
      <c r="K645" s="41">
        <f>VLOOKUP(Table91213[[#This Row],[Date]],'DB Details'!$A:$L,11)</f>
        <v/>
      </c>
      <c r="L645" s="90">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90">
        <f>VLOOKUP(Table91213[[#This Row],[Date]],'DB Details'!$A:$L,5)</f>
        <v/>
      </c>
      <c r="F646" s="90">
        <f>VLOOKUP(Table91213[[#This Row],[Date]],'DB Details'!$A:$L,6)</f>
        <v/>
      </c>
      <c r="G646" s="41">
        <f>VLOOKUP(Table91213[[#This Row],[Date]],'DB Details'!$A:$L,7)</f>
        <v/>
      </c>
      <c r="H646" s="90">
        <f>VLOOKUP(Table91213[[#This Row],[Date]],'DB Details'!$A:$L,8)</f>
        <v/>
      </c>
      <c r="I646" s="90">
        <f>VLOOKUP(Table91213[[#This Row],[Date]],'DB Details'!$A:$L,9)</f>
        <v/>
      </c>
      <c r="J646" s="90">
        <f>VLOOKUP(Table91213[[#This Row],[Date]],'DB Details'!$A:$L,10)</f>
        <v/>
      </c>
      <c r="K646" s="41">
        <f>VLOOKUP(Table91213[[#This Row],[Date]],'DB Details'!$A:$L,11)</f>
        <v/>
      </c>
      <c r="L646" s="90">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90">
        <f>VLOOKUP(Table91213[[#This Row],[Date]],'DB Details'!$A:$L,5)</f>
        <v/>
      </c>
      <c r="F647" s="90">
        <f>VLOOKUP(Table91213[[#This Row],[Date]],'DB Details'!$A:$L,6)</f>
        <v/>
      </c>
      <c r="G647" s="41">
        <f>VLOOKUP(Table91213[[#This Row],[Date]],'DB Details'!$A:$L,7)</f>
        <v/>
      </c>
      <c r="H647" s="90">
        <f>VLOOKUP(Table91213[[#This Row],[Date]],'DB Details'!$A:$L,8)</f>
        <v/>
      </c>
      <c r="I647" s="90">
        <f>VLOOKUP(Table91213[[#This Row],[Date]],'DB Details'!$A:$L,9)</f>
        <v/>
      </c>
      <c r="J647" s="90">
        <f>VLOOKUP(Table91213[[#This Row],[Date]],'DB Details'!$A:$L,10)</f>
        <v/>
      </c>
      <c r="K647" s="41">
        <f>VLOOKUP(Table91213[[#This Row],[Date]],'DB Details'!$A:$L,11)</f>
        <v/>
      </c>
      <c r="L647" s="90">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90">
        <f>VLOOKUP(Table91213[[#This Row],[Date]],'DB Details'!$A:$L,5)</f>
        <v/>
      </c>
      <c r="F648" s="90">
        <f>VLOOKUP(Table91213[[#This Row],[Date]],'DB Details'!$A:$L,6)</f>
        <v/>
      </c>
      <c r="G648" s="41">
        <f>VLOOKUP(Table91213[[#This Row],[Date]],'DB Details'!$A:$L,7)</f>
        <v/>
      </c>
      <c r="H648" s="90">
        <f>VLOOKUP(Table91213[[#This Row],[Date]],'DB Details'!$A:$L,8)</f>
        <v/>
      </c>
      <c r="I648" s="90">
        <f>VLOOKUP(Table91213[[#This Row],[Date]],'DB Details'!$A:$L,9)</f>
        <v/>
      </c>
      <c r="J648" s="90">
        <f>VLOOKUP(Table91213[[#This Row],[Date]],'DB Details'!$A:$L,10)</f>
        <v/>
      </c>
      <c r="K648" s="41">
        <f>VLOOKUP(Table91213[[#This Row],[Date]],'DB Details'!$A:$L,11)</f>
        <v/>
      </c>
      <c r="L648" s="90">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90">
        <f>VLOOKUP(Table91213[[#This Row],[Date]],'DB Details'!$A:$L,5)</f>
        <v/>
      </c>
      <c r="F649" s="90">
        <f>VLOOKUP(Table91213[[#This Row],[Date]],'DB Details'!$A:$L,6)</f>
        <v/>
      </c>
      <c r="G649" s="41">
        <f>VLOOKUP(Table91213[[#This Row],[Date]],'DB Details'!$A:$L,7)</f>
        <v/>
      </c>
      <c r="H649" s="90">
        <f>VLOOKUP(Table91213[[#This Row],[Date]],'DB Details'!$A:$L,8)</f>
        <v/>
      </c>
      <c r="I649" s="90">
        <f>VLOOKUP(Table91213[[#This Row],[Date]],'DB Details'!$A:$L,9)</f>
        <v/>
      </c>
      <c r="J649" s="90">
        <f>VLOOKUP(Table91213[[#This Row],[Date]],'DB Details'!$A:$L,10)</f>
        <v/>
      </c>
      <c r="K649" s="41">
        <f>VLOOKUP(Table91213[[#This Row],[Date]],'DB Details'!$A:$L,11)</f>
        <v/>
      </c>
      <c r="L649" s="90">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90">
        <f>VLOOKUP(Table91213[[#This Row],[Date]],'DB Details'!$A:$L,5)</f>
        <v/>
      </c>
      <c r="F650" s="90">
        <f>VLOOKUP(Table91213[[#This Row],[Date]],'DB Details'!$A:$L,6)</f>
        <v/>
      </c>
      <c r="G650" s="41">
        <f>VLOOKUP(Table91213[[#This Row],[Date]],'DB Details'!$A:$L,7)</f>
        <v/>
      </c>
      <c r="H650" s="90">
        <f>VLOOKUP(Table91213[[#This Row],[Date]],'DB Details'!$A:$L,8)</f>
        <v/>
      </c>
      <c r="I650" s="90">
        <f>VLOOKUP(Table91213[[#This Row],[Date]],'DB Details'!$A:$L,9)</f>
        <v/>
      </c>
      <c r="J650" s="90">
        <f>VLOOKUP(Table91213[[#This Row],[Date]],'DB Details'!$A:$L,10)</f>
        <v/>
      </c>
      <c r="K650" s="41">
        <f>VLOOKUP(Table91213[[#This Row],[Date]],'DB Details'!$A:$L,11)</f>
        <v/>
      </c>
      <c r="L650" s="90">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90">
        <f>VLOOKUP(Table91213[[#This Row],[Date]],'DB Details'!$A:$L,5)</f>
        <v/>
      </c>
      <c r="F651" s="90">
        <f>VLOOKUP(Table91213[[#This Row],[Date]],'DB Details'!$A:$L,6)</f>
        <v/>
      </c>
      <c r="G651" s="41">
        <f>VLOOKUP(Table91213[[#This Row],[Date]],'DB Details'!$A:$L,7)</f>
        <v/>
      </c>
      <c r="H651" s="90">
        <f>VLOOKUP(Table91213[[#This Row],[Date]],'DB Details'!$A:$L,8)</f>
        <v/>
      </c>
      <c r="I651" s="90">
        <f>VLOOKUP(Table91213[[#This Row],[Date]],'DB Details'!$A:$L,9)</f>
        <v/>
      </c>
      <c r="J651" s="90">
        <f>VLOOKUP(Table91213[[#This Row],[Date]],'DB Details'!$A:$L,10)</f>
        <v/>
      </c>
      <c r="K651" s="41">
        <f>VLOOKUP(Table91213[[#This Row],[Date]],'DB Details'!$A:$L,11)</f>
        <v/>
      </c>
      <c r="L651" s="90">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90">
        <f>VLOOKUP(Table91213[[#This Row],[Date]],'DB Details'!$A:$L,5)</f>
        <v/>
      </c>
      <c r="F652" s="90">
        <f>VLOOKUP(Table91213[[#This Row],[Date]],'DB Details'!$A:$L,6)</f>
        <v/>
      </c>
      <c r="G652" s="41">
        <f>VLOOKUP(Table91213[[#This Row],[Date]],'DB Details'!$A:$L,7)</f>
        <v/>
      </c>
      <c r="H652" s="90">
        <f>VLOOKUP(Table91213[[#This Row],[Date]],'DB Details'!$A:$L,8)</f>
        <v/>
      </c>
      <c r="I652" s="90">
        <f>VLOOKUP(Table91213[[#This Row],[Date]],'DB Details'!$A:$L,9)</f>
        <v/>
      </c>
      <c r="J652" s="90">
        <f>VLOOKUP(Table91213[[#This Row],[Date]],'DB Details'!$A:$L,10)</f>
        <v/>
      </c>
      <c r="K652" s="41">
        <f>VLOOKUP(Table91213[[#This Row],[Date]],'DB Details'!$A:$L,11)</f>
        <v/>
      </c>
      <c r="L652" s="90">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90">
        <f>VLOOKUP(Table91213[[#This Row],[Date]],'DB Details'!$A:$L,5)</f>
        <v/>
      </c>
      <c r="F653" s="90">
        <f>VLOOKUP(Table91213[[#This Row],[Date]],'DB Details'!$A:$L,6)</f>
        <v/>
      </c>
      <c r="G653" s="41">
        <f>VLOOKUP(Table91213[[#This Row],[Date]],'DB Details'!$A:$L,7)</f>
        <v/>
      </c>
      <c r="H653" s="90">
        <f>VLOOKUP(Table91213[[#This Row],[Date]],'DB Details'!$A:$L,8)</f>
        <v/>
      </c>
      <c r="I653" s="90">
        <f>VLOOKUP(Table91213[[#This Row],[Date]],'DB Details'!$A:$L,9)</f>
        <v/>
      </c>
      <c r="J653" s="90">
        <f>VLOOKUP(Table91213[[#This Row],[Date]],'DB Details'!$A:$L,10)</f>
        <v/>
      </c>
      <c r="K653" s="41">
        <f>VLOOKUP(Table91213[[#This Row],[Date]],'DB Details'!$A:$L,11)</f>
        <v/>
      </c>
      <c r="L653" s="90">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90">
        <f>VLOOKUP(Table91213[[#This Row],[Date]],'DB Details'!$A:$L,5)</f>
        <v/>
      </c>
      <c r="F654" s="90">
        <f>VLOOKUP(Table91213[[#This Row],[Date]],'DB Details'!$A:$L,6)</f>
        <v/>
      </c>
      <c r="G654" s="41">
        <f>VLOOKUP(Table91213[[#This Row],[Date]],'DB Details'!$A:$L,7)</f>
        <v/>
      </c>
      <c r="H654" s="90">
        <f>VLOOKUP(Table91213[[#This Row],[Date]],'DB Details'!$A:$L,8)</f>
        <v/>
      </c>
      <c r="I654" s="90">
        <f>VLOOKUP(Table91213[[#This Row],[Date]],'DB Details'!$A:$L,9)</f>
        <v/>
      </c>
      <c r="J654" s="90">
        <f>VLOOKUP(Table91213[[#This Row],[Date]],'DB Details'!$A:$L,10)</f>
        <v/>
      </c>
      <c r="K654" s="41">
        <f>VLOOKUP(Table91213[[#This Row],[Date]],'DB Details'!$A:$L,11)</f>
        <v/>
      </c>
      <c r="L654" s="90">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90">
        <f>VLOOKUP(Table91213[[#This Row],[Date]],'DB Details'!$A:$L,5)</f>
        <v/>
      </c>
      <c r="F655" s="90">
        <f>VLOOKUP(Table91213[[#This Row],[Date]],'DB Details'!$A:$L,6)</f>
        <v/>
      </c>
      <c r="G655" s="41">
        <f>VLOOKUP(Table91213[[#This Row],[Date]],'DB Details'!$A:$L,7)</f>
        <v/>
      </c>
      <c r="H655" s="90">
        <f>VLOOKUP(Table91213[[#This Row],[Date]],'DB Details'!$A:$L,8)</f>
        <v/>
      </c>
      <c r="I655" s="90">
        <f>VLOOKUP(Table91213[[#This Row],[Date]],'DB Details'!$A:$L,9)</f>
        <v/>
      </c>
      <c r="J655" s="90">
        <f>VLOOKUP(Table91213[[#This Row],[Date]],'DB Details'!$A:$L,10)</f>
        <v/>
      </c>
      <c r="K655" s="41">
        <f>VLOOKUP(Table91213[[#This Row],[Date]],'DB Details'!$A:$L,11)</f>
        <v/>
      </c>
      <c r="L655" s="90">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90">
        <f>VLOOKUP(Table91213[[#This Row],[Date]],'DB Details'!$A:$L,5)</f>
        <v/>
      </c>
      <c r="F656" s="90">
        <f>VLOOKUP(Table91213[[#This Row],[Date]],'DB Details'!$A:$L,6)</f>
        <v/>
      </c>
      <c r="G656" s="41">
        <f>VLOOKUP(Table91213[[#This Row],[Date]],'DB Details'!$A:$L,7)</f>
        <v/>
      </c>
      <c r="H656" s="90">
        <f>VLOOKUP(Table91213[[#This Row],[Date]],'DB Details'!$A:$L,8)</f>
        <v/>
      </c>
      <c r="I656" s="90">
        <f>VLOOKUP(Table91213[[#This Row],[Date]],'DB Details'!$A:$L,9)</f>
        <v/>
      </c>
      <c r="J656" s="90">
        <f>VLOOKUP(Table91213[[#This Row],[Date]],'DB Details'!$A:$L,10)</f>
        <v/>
      </c>
      <c r="K656" s="41">
        <f>VLOOKUP(Table91213[[#This Row],[Date]],'DB Details'!$A:$L,11)</f>
        <v/>
      </c>
      <c r="L656" s="90">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90">
        <f>VLOOKUP(Table91213[[#This Row],[Date]],'DB Details'!$A:$L,5)</f>
        <v/>
      </c>
      <c r="F657" s="90">
        <f>VLOOKUP(Table91213[[#This Row],[Date]],'DB Details'!$A:$L,6)</f>
        <v/>
      </c>
      <c r="G657" s="41">
        <f>VLOOKUP(Table91213[[#This Row],[Date]],'DB Details'!$A:$L,7)</f>
        <v/>
      </c>
      <c r="H657" s="90">
        <f>VLOOKUP(Table91213[[#This Row],[Date]],'DB Details'!$A:$L,8)</f>
        <v/>
      </c>
      <c r="I657" s="90">
        <f>VLOOKUP(Table91213[[#This Row],[Date]],'DB Details'!$A:$L,9)</f>
        <v/>
      </c>
      <c r="J657" s="90">
        <f>VLOOKUP(Table91213[[#This Row],[Date]],'DB Details'!$A:$L,10)</f>
        <v/>
      </c>
      <c r="K657" s="41">
        <f>VLOOKUP(Table91213[[#This Row],[Date]],'DB Details'!$A:$L,11)</f>
        <v/>
      </c>
      <c r="L657" s="90">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90">
        <f>VLOOKUP(Table91213[[#This Row],[Date]],'DB Details'!$A:$L,5)</f>
        <v/>
      </c>
      <c r="F658" s="90">
        <f>VLOOKUP(Table91213[[#This Row],[Date]],'DB Details'!$A:$L,6)</f>
        <v/>
      </c>
      <c r="G658" s="41">
        <f>VLOOKUP(Table91213[[#This Row],[Date]],'DB Details'!$A:$L,7)</f>
        <v/>
      </c>
      <c r="H658" s="90">
        <f>VLOOKUP(Table91213[[#This Row],[Date]],'DB Details'!$A:$L,8)</f>
        <v/>
      </c>
      <c r="I658" s="90">
        <f>VLOOKUP(Table91213[[#This Row],[Date]],'DB Details'!$A:$L,9)</f>
        <v/>
      </c>
      <c r="J658" s="90">
        <f>VLOOKUP(Table91213[[#This Row],[Date]],'DB Details'!$A:$L,10)</f>
        <v/>
      </c>
      <c r="K658" s="41">
        <f>VLOOKUP(Table91213[[#This Row],[Date]],'DB Details'!$A:$L,11)</f>
        <v/>
      </c>
      <c r="L658" s="90">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90">
        <f>VLOOKUP(Table91213[[#This Row],[Date]],'DB Details'!$A:$L,5)</f>
        <v/>
      </c>
      <c r="F659" s="90">
        <f>VLOOKUP(Table91213[[#This Row],[Date]],'DB Details'!$A:$L,6)</f>
        <v/>
      </c>
      <c r="G659" s="41">
        <f>VLOOKUP(Table91213[[#This Row],[Date]],'DB Details'!$A:$L,7)</f>
        <v/>
      </c>
      <c r="H659" s="90">
        <f>VLOOKUP(Table91213[[#This Row],[Date]],'DB Details'!$A:$L,8)</f>
        <v/>
      </c>
      <c r="I659" s="90">
        <f>VLOOKUP(Table91213[[#This Row],[Date]],'DB Details'!$A:$L,9)</f>
        <v/>
      </c>
      <c r="J659" s="90">
        <f>VLOOKUP(Table91213[[#This Row],[Date]],'DB Details'!$A:$L,10)</f>
        <v/>
      </c>
      <c r="K659" s="41">
        <f>VLOOKUP(Table91213[[#This Row],[Date]],'DB Details'!$A:$L,11)</f>
        <v/>
      </c>
      <c r="L659" s="90">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90">
        <f>VLOOKUP(Table91213[[#This Row],[Date]],'DB Details'!$A:$L,5)</f>
        <v/>
      </c>
      <c r="F660" s="90">
        <f>VLOOKUP(Table91213[[#This Row],[Date]],'DB Details'!$A:$L,6)</f>
        <v/>
      </c>
      <c r="G660" s="41">
        <f>VLOOKUP(Table91213[[#This Row],[Date]],'DB Details'!$A:$L,7)</f>
        <v/>
      </c>
      <c r="H660" s="90">
        <f>VLOOKUP(Table91213[[#This Row],[Date]],'DB Details'!$A:$L,8)</f>
        <v/>
      </c>
      <c r="I660" s="90">
        <f>VLOOKUP(Table91213[[#This Row],[Date]],'DB Details'!$A:$L,9)</f>
        <v/>
      </c>
      <c r="J660" s="90">
        <f>VLOOKUP(Table91213[[#This Row],[Date]],'DB Details'!$A:$L,10)</f>
        <v/>
      </c>
      <c r="K660" s="41">
        <f>VLOOKUP(Table91213[[#This Row],[Date]],'DB Details'!$A:$L,11)</f>
        <v/>
      </c>
      <c r="L660" s="90">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90">
        <f>VLOOKUP(Table91213[[#This Row],[Date]],'DB Details'!$A:$L,5)</f>
        <v/>
      </c>
      <c r="F661" s="90">
        <f>VLOOKUP(Table91213[[#This Row],[Date]],'DB Details'!$A:$L,6)</f>
        <v/>
      </c>
      <c r="G661" s="41">
        <f>VLOOKUP(Table91213[[#This Row],[Date]],'DB Details'!$A:$L,7)</f>
        <v/>
      </c>
      <c r="H661" s="90">
        <f>VLOOKUP(Table91213[[#This Row],[Date]],'DB Details'!$A:$L,8)</f>
        <v/>
      </c>
      <c r="I661" s="90">
        <f>VLOOKUP(Table91213[[#This Row],[Date]],'DB Details'!$A:$L,9)</f>
        <v/>
      </c>
      <c r="J661" s="90">
        <f>VLOOKUP(Table91213[[#This Row],[Date]],'DB Details'!$A:$L,10)</f>
        <v/>
      </c>
      <c r="K661" s="41">
        <f>VLOOKUP(Table91213[[#This Row],[Date]],'DB Details'!$A:$L,11)</f>
        <v/>
      </c>
      <c r="L661" s="90">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90">
        <f>VLOOKUP(Table91213[[#This Row],[Date]],'DB Details'!$A:$L,5)</f>
        <v/>
      </c>
      <c r="F662" s="90">
        <f>VLOOKUP(Table91213[[#This Row],[Date]],'DB Details'!$A:$L,6)</f>
        <v/>
      </c>
      <c r="G662" s="41">
        <f>VLOOKUP(Table91213[[#This Row],[Date]],'DB Details'!$A:$L,7)</f>
        <v/>
      </c>
      <c r="H662" s="90">
        <f>VLOOKUP(Table91213[[#This Row],[Date]],'DB Details'!$A:$L,8)</f>
        <v/>
      </c>
      <c r="I662" s="90">
        <f>VLOOKUP(Table91213[[#This Row],[Date]],'DB Details'!$A:$L,9)</f>
        <v/>
      </c>
      <c r="J662" s="90">
        <f>VLOOKUP(Table91213[[#This Row],[Date]],'DB Details'!$A:$L,10)</f>
        <v/>
      </c>
      <c r="K662" s="41">
        <f>VLOOKUP(Table91213[[#This Row],[Date]],'DB Details'!$A:$L,11)</f>
        <v/>
      </c>
      <c r="L662" s="90">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90">
        <f>VLOOKUP(Table91213[[#This Row],[Date]],'DB Details'!$A:$L,5)</f>
        <v/>
      </c>
      <c r="F663" s="90">
        <f>VLOOKUP(Table91213[[#This Row],[Date]],'DB Details'!$A:$L,6)</f>
        <v/>
      </c>
      <c r="G663" s="41">
        <f>VLOOKUP(Table91213[[#This Row],[Date]],'DB Details'!$A:$L,7)</f>
        <v/>
      </c>
      <c r="H663" s="90">
        <f>VLOOKUP(Table91213[[#This Row],[Date]],'DB Details'!$A:$L,8)</f>
        <v/>
      </c>
      <c r="I663" s="90">
        <f>VLOOKUP(Table91213[[#This Row],[Date]],'DB Details'!$A:$L,9)</f>
        <v/>
      </c>
      <c r="J663" s="90">
        <f>VLOOKUP(Table91213[[#This Row],[Date]],'DB Details'!$A:$L,10)</f>
        <v/>
      </c>
      <c r="K663" s="41">
        <f>VLOOKUP(Table91213[[#This Row],[Date]],'DB Details'!$A:$L,11)</f>
        <v/>
      </c>
      <c r="L663" s="90">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90">
        <f>VLOOKUP(Table91213[[#This Row],[Date]],'DB Details'!$A:$L,5)</f>
        <v/>
      </c>
      <c r="F664" s="90">
        <f>VLOOKUP(Table91213[[#This Row],[Date]],'DB Details'!$A:$L,6)</f>
        <v/>
      </c>
      <c r="G664" s="41">
        <f>VLOOKUP(Table91213[[#This Row],[Date]],'DB Details'!$A:$L,7)</f>
        <v/>
      </c>
      <c r="H664" s="90">
        <f>VLOOKUP(Table91213[[#This Row],[Date]],'DB Details'!$A:$L,8)</f>
        <v/>
      </c>
      <c r="I664" s="90">
        <f>VLOOKUP(Table91213[[#This Row],[Date]],'DB Details'!$A:$L,9)</f>
        <v/>
      </c>
      <c r="J664" s="90">
        <f>VLOOKUP(Table91213[[#This Row],[Date]],'DB Details'!$A:$L,10)</f>
        <v/>
      </c>
      <c r="K664" s="41">
        <f>VLOOKUP(Table91213[[#This Row],[Date]],'DB Details'!$A:$L,11)</f>
        <v/>
      </c>
      <c r="L664" s="90">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90">
        <f>VLOOKUP(Table91213[[#This Row],[Date]],'DB Details'!$A:$L,5)</f>
        <v/>
      </c>
      <c r="F665" s="90">
        <f>VLOOKUP(Table91213[[#This Row],[Date]],'DB Details'!$A:$L,6)</f>
        <v/>
      </c>
      <c r="G665" s="41">
        <f>VLOOKUP(Table91213[[#This Row],[Date]],'DB Details'!$A:$L,7)</f>
        <v/>
      </c>
      <c r="H665" s="90">
        <f>VLOOKUP(Table91213[[#This Row],[Date]],'DB Details'!$A:$L,8)</f>
        <v/>
      </c>
      <c r="I665" s="90">
        <f>VLOOKUP(Table91213[[#This Row],[Date]],'DB Details'!$A:$L,9)</f>
        <v/>
      </c>
      <c r="J665" s="90">
        <f>VLOOKUP(Table91213[[#This Row],[Date]],'DB Details'!$A:$L,10)</f>
        <v/>
      </c>
      <c r="K665" s="41">
        <f>VLOOKUP(Table91213[[#This Row],[Date]],'DB Details'!$A:$L,11)</f>
        <v/>
      </c>
      <c r="L665" s="90">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90">
        <f>VLOOKUP(Table91213[[#This Row],[Date]],'DB Details'!$A:$L,5)</f>
        <v/>
      </c>
      <c r="F666" s="90">
        <f>VLOOKUP(Table91213[[#This Row],[Date]],'DB Details'!$A:$L,6)</f>
        <v/>
      </c>
      <c r="G666" s="41">
        <f>VLOOKUP(Table91213[[#This Row],[Date]],'DB Details'!$A:$L,7)</f>
        <v/>
      </c>
      <c r="H666" s="90">
        <f>VLOOKUP(Table91213[[#This Row],[Date]],'DB Details'!$A:$L,8)</f>
        <v/>
      </c>
      <c r="I666" s="90">
        <f>VLOOKUP(Table91213[[#This Row],[Date]],'DB Details'!$A:$L,9)</f>
        <v/>
      </c>
      <c r="J666" s="90">
        <f>VLOOKUP(Table91213[[#This Row],[Date]],'DB Details'!$A:$L,10)</f>
        <v/>
      </c>
      <c r="K666" s="41">
        <f>VLOOKUP(Table91213[[#This Row],[Date]],'DB Details'!$A:$L,11)</f>
        <v/>
      </c>
      <c r="L666" s="90">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90">
        <f>VLOOKUP(Table91213[[#This Row],[Date]],'DB Details'!$A:$L,5)</f>
        <v/>
      </c>
      <c r="F667" s="90">
        <f>VLOOKUP(Table91213[[#This Row],[Date]],'DB Details'!$A:$L,6)</f>
        <v/>
      </c>
      <c r="G667" s="41">
        <f>VLOOKUP(Table91213[[#This Row],[Date]],'DB Details'!$A:$L,7)</f>
        <v/>
      </c>
      <c r="H667" s="90">
        <f>VLOOKUP(Table91213[[#This Row],[Date]],'DB Details'!$A:$L,8)</f>
        <v/>
      </c>
      <c r="I667" s="90">
        <f>VLOOKUP(Table91213[[#This Row],[Date]],'DB Details'!$A:$L,9)</f>
        <v/>
      </c>
      <c r="J667" s="90">
        <f>VLOOKUP(Table91213[[#This Row],[Date]],'DB Details'!$A:$L,10)</f>
        <v/>
      </c>
      <c r="K667" s="41">
        <f>VLOOKUP(Table91213[[#This Row],[Date]],'DB Details'!$A:$L,11)</f>
        <v/>
      </c>
      <c r="L667" s="90">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90">
        <f>VLOOKUP(Table91213[[#This Row],[Date]],'DB Details'!$A:$L,5)</f>
        <v/>
      </c>
      <c r="F668" s="90">
        <f>VLOOKUP(Table91213[[#This Row],[Date]],'DB Details'!$A:$L,6)</f>
        <v/>
      </c>
      <c r="G668" s="41">
        <f>VLOOKUP(Table91213[[#This Row],[Date]],'DB Details'!$A:$L,7)</f>
        <v/>
      </c>
      <c r="H668" s="90">
        <f>VLOOKUP(Table91213[[#This Row],[Date]],'DB Details'!$A:$L,8)</f>
        <v/>
      </c>
      <c r="I668" s="90">
        <f>VLOOKUP(Table91213[[#This Row],[Date]],'DB Details'!$A:$L,9)</f>
        <v/>
      </c>
      <c r="J668" s="90">
        <f>VLOOKUP(Table91213[[#This Row],[Date]],'DB Details'!$A:$L,10)</f>
        <v/>
      </c>
      <c r="K668" s="41">
        <f>VLOOKUP(Table91213[[#This Row],[Date]],'DB Details'!$A:$L,11)</f>
        <v/>
      </c>
      <c r="L668" s="90">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90">
        <f>VLOOKUP(Table91213[[#This Row],[Date]],'DB Details'!$A:$L,5)</f>
        <v/>
      </c>
      <c r="F669" s="90">
        <f>VLOOKUP(Table91213[[#This Row],[Date]],'DB Details'!$A:$L,6)</f>
        <v/>
      </c>
      <c r="G669" s="41">
        <f>VLOOKUP(Table91213[[#This Row],[Date]],'DB Details'!$A:$L,7)</f>
        <v/>
      </c>
      <c r="H669" s="90">
        <f>VLOOKUP(Table91213[[#This Row],[Date]],'DB Details'!$A:$L,8)</f>
        <v/>
      </c>
      <c r="I669" s="90">
        <f>VLOOKUP(Table91213[[#This Row],[Date]],'DB Details'!$A:$L,9)</f>
        <v/>
      </c>
      <c r="J669" s="90">
        <f>VLOOKUP(Table91213[[#This Row],[Date]],'DB Details'!$A:$L,10)</f>
        <v/>
      </c>
      <c r="K669" s="41">
        <f>VLOOKUP(Table91213[[#This Row],[Date]],'DB Details'!$A:$L,11)</f>
        <v/>
      </c>
      <c r="L669" s="90">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90">
        <f>VLOOKUP(Table91213[[#This Row],[Date]],'DB Details'!$A:$L,5)</f>
        <v/>
      </c>
      <c r="F670" s="90">
        <f>VLOOKUP(Table91213[[#This Row],[Date]],'DB Details'!$A:$L,6)</f>
        <v/>
      </c>
      <c r="G670" s="41">
        <f>VLOOKUP(Table91213[[#This Row],[Date]],'DB Details'!$A:$L,7)</f>
        <v/>
      </c>
      <c r="H670" s="90">
        <f>VLOOKUP(Table91213[[#This Row],[Date]],'DB Details'!$A:$L,8)</f>
        <v/>
      </c>
      <c r="I670" s="90">
        <f>VLOOKUP(Table91213[[#This Row],[Date]],'DB Details'!$A:$L,9)</f>
        <v/>
      </c>
      <c r="J670" s="90">
        <f>VLOOKUP(Table91213[[#This Row],[Date]],'DB Details'!$A:$L,10)</f>
        <v/>
      </c>
      <c r="K670" s="41">
        <f>VLOOKUP(Table91213[[#This Row],[Date]],'DB Details'!$A:$L,11)</f>
        <v/>
      </c>
      <c r="L670" s="90">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90">
        <f>VLOOKUP(Table91213[[#This Row],[Date]],'DB Details'!$A:$L,5)</f>
        <v/>
      </c>
      <c r="F671" s="90">
        <f>VLOOKUP(Table91213[[#This Row],[Date]],'DB Details'!$A:$L,6)</f>
        <v/>
      </c>
      <c r="G671" s="41">
        <f>VLOOKUP(Table91213[[#This Row],[Date]],'DB Details'!$A:$L,7)</f>
        <v/>
      </c>
      <c r="H671" s="90">
        <f>VLOOKUP(Table91213[[#This Row],[Date]],'DB Details'!$A:$L,8)</f>
        <v/>
      </c>
      <c r="I671" s="90">
        <f>VLOOKUP(Table91213[[#This Row],[Date]],'DB Details'!$A:$L,9)</f>
        <v/>
      </c>
      <c r="J671" s="90">
        <f>VLOOKUP(Table91213[[#This Row],[Date]],'DB Details'!$A:$L,10)</f>
        <v/>
      </c>
      <c r="K671" s="41">
        <f>VLOOKUP(Table91213[[#This Row],[Date]],'DB Details'!$A:$L,11)</f>
        <v/>
      </c>
      <c r="L671" s="90">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90">
        <f>VLOOKUP(Table91213[[#This Row],[Date]],'DB Details'!$A:$L,5)</f>
        <v/>
      </c>
      <c r="F672" s="90">
        <f>VLOOKUP(Table91213[[#This Row],[Date]],'DB Details'!$A:$L,6)</f>
        <v/>
      </c>
      <c r="G672" s="41">
        <f>VLOOKUP(Table91213[[#This Row],[Date]],'DB Details'!$A:$L,7)</f>
        <v/>
      </c>
      <c r="H672" s="90">
        <f>VLOOKUP(Table91213[[#This Row],[Date]],'DB Details'!$A:$L,8)</f>
        <v/>
      </c>
      <c r="I672" s="90">
        <f>VLOOKUP(Table91213[[#This Row],[Date]],'DB Details'!$A:$L,9)</f>
        <v/>
      </c>
      <c r="J672" s="90">
        <f>VLOOKUP(Table91213[[#This Row],[Date]],'DB Details'!$A:$L,10)</f>
        <v/>
      </c>
      <c r="K672" s="41">
        <f>VLOOKUP(Table91213[[#This Row],[Date]],'DB Details'!$A:$L,11)</f>
        <v/>
      </c>
      <c r="L672" s="90">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90">
        <f>VLOOKUP(Table91213[[#This Row],[Date]],'DB Details'!$A:$L,5)</f>
        <v/>
      </c>
      <c r="F673" s="90">
        <f>VLOOKUP(Table91213[[#This Row],[Date]],'DB Details'!$A:$L,6)</f>
        <v/>
      </c>
      <c r="G673" s="41">
        <f>VLOOKUP(Table91213[[#This Row],[Date]],'DB Details'!$A:$L,7)</f>
        <v/>
      </c>
      <c r="H673" s="90">
        <f>VLOOKUP(Table91213[[#This Row],[Date]],'DB Details'!$A:$L,8)</f>
        <v/>
      </c>
      <c r="I673" s="90">
        <f>VLOOKUP(Table91213[[#This Row],[Date]],'DB Details'!$A:$L,9)</f>
        <v/>
      </c>
      <c r="J673" s="90">
        <f>VLOOKUP(Table91213[[#This Row],[Date]],'DB Details'!$A:$L,10)</f>
        <v/>
      </c>
      <c r="K673" s="41">
        <f>VLOOKUP(Table91213[[#This Row],[Date]],'DB Details'!$A:$L,11)</f>
        <v/>
      </c>
      <c r="L673" s="90">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90">
        <f>VLOOKUP(Table91213[[#This Row],[Date]],'DB Details'!$A:$L,5)</f>
        <v/>
      </c>
      <c r="F674" s="90">
        <f>VLOOKUP(Table91213[[#This Row],[Date]],'DB Details'!$A:$L,6)</f>
        <v/>
      </c>
      <c r="G674" s="41">
        <f>VLOOKUP(Table91213[[#This Row],[Date]],'DB Details'!$A:$L,7)</f>
        <v/>
      </c>
      <c r="H674" s="90">
        <f>VLOOKUP(Table91213[[#This Row],[Date]],'DB Details'!$A:$L,8)</f>
        <v/>
      </c>
      <c r="I674" s="90">
        <f>VLOOKUP(Table91213[[#This Row],[Date]],'DB Details'!$A:$L,9)</f>
        <v/>
      </c>
      <c r="J674" s="90">
        <f>VLOOKUP(Table91213[[#This Row],[Date]],'DB Details'!$A:$L,10)</f>
        <v/>
      </c>
      <c r="K674" s="41">
        <f>VLOOKUP(Table91213[[#This Row],[Date]],'DB Details'!$A:$L,11)</f>
        <v/>
      </c>
      <c r="L674" s="90">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90">
        <f>VLOOKUP(Table91213[[#This Row],[Date]],'DB Details'!$A:$L,5)</f>
        <v/>
      </c>
      <c r="F675" s="90">
        <f>VLOOKUP(Table91213[[#This Row],[Date]],'DB Details'!$A:$L,6)</f>
        <v/>
      </c>
      <c r="G675" s="41">
        <f>VLOOKUP(Table91213[[#This Row],[Date]],'DB Details'!$A:$L,7)</f>
        <v/>
      </c>
      <c r="H675" s="90">
        <f>VLOOKUP(Table91213[[#This Row],[Date]],'DB Details'!$A:$L,8)</f>
        <v/>
      </c>
      <c r="I675" s="90">
        <f>VLOOKUP(Table91213[[#This Row],[Date]],'DB Details'!$A:$L,9)</f>
        <v/>
      </c>
      <c r="J675" s="90">
        <f>VLOOKUP(Table91213[[#This Row],[Date]],'DB Details'!$A:$L,10)</f>
        <v/>
      </c>
      <c r="K675" s="41">
        <f>VLOOKUP(Table91213[[#This Row],[Date]],'DB Details'!$A:$L,11)</f>
        <v/>
      </c>
      <c r="L675" s="90">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90">
        <f>VLOOKUP(Table91213[[#This Row],[Date]],'DB Details'!$A:$L,5)</f>
        <v/>
      </c>
      <c r="F676" s="90">
        <f>VLOOKUP(Table91213[[#This Row],[Date]],'DB Details'!$A:$L,6)</f>
        <v/>
      </c>
      <c r="G676" s="41">
        <f>VLOOKUP(Table91213[[#This Row],[Date]],'DB Details'!$A:$L,7)</f>
        <v/>
      </c>
      <c r="H676" s="90">
        <f>VLOOKUP(Table91213[[#This Row],[Date]],'DB Details'!$A:$L,8)</f>
        <v/>
      </c>
      <c r="I676" s="90">
        <f>VLOOKUP(Table91213[[#This Row],[Date]],'DB Details'!$A:$L,9)</f>
        <v/>
      </c>
      <c r="J676" s="90">
        <f>VLOOKUP(Table91213[[#This Row],[Date]],'DB Details'!$A:$L,10)</f>
        <v/>
      </c>
      <c r="K676" s="41">
        <f>VLOOKUP(Table91213[[#This Row],[Date]],'DB Details'!$A:$L,11)</f>
        <v/>
      </c>
      <c r="L676" s="90">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90">
        <f>VLOOKUP(Table91213[[#This Row],[Date]],'DB Details'!$A:$L,5)</f>
        <v/>
      </c>
      <c r="F677" s="90">
        <f>VLOOKUP(Table91213[[#This Row],[Date]],'DB Details'!$A:$L,6)</f>
        <v/>
      </c>
      <c r="G677" s="41">
        <f>VLOOKUP(Table91213[[#This Row],[Date]],'DB Details'!$A:$L,7)</f>
        <v/>
      </c>
      <c r="H677" s="90">
        <f>VLOOKUP(Table91213[[#This Row],[Date]],'DB Details'!$A:$L,8)</f>
        <v/>
      </c>
      <c r="I677" s="90">
        <f>VLOOKUP(Table91213[[#This Row],[Date]],'DB Details'!$A:$L,9)</f>
        <v/>
      </c>
      <c r="J677" s="90">
        <f>VLOOKUP(Table91213[[#This Row],[Date]],'DB Details'!$A:$L,10)</f>
        <v/>
      </c>
      <c r="K677" s="41">
        <f>VLOOKUP(Table91213[[#This Row],[Date]],'DB Details'!$A:$L,11)</f>
        <v/>
      </c>
      <c r="L677" s="90">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90">
        <f>VLOOKUP(Table91213[[#This Row],[Date]],'DB Details'!$A:$L,5)</f>
        <v/>
      </c>
      <c r="F678" s="90">
        <f>VLOOKUP(Table91213[[#This Row],[Date]],'DB Details'!$A:$L,6)</f>
        <v/>
      </c>
      <c r="G678" s="41">
        <f>VLOOKUP(Table91213[[#This Row],[Date]],'DB Details'!$A:$L,7)</f>
        <v/>
      </c>
      <c r="H678" s="90">
        <f>VLOOKUP(Table91213[[#This Row],[Date]],'DB Details'!$A:$L,8)</f>
        <v/>
      </c>
      <c r="I678" s="90">
        <f>VLOOKUP(Table91213[[#This Row],[Date]],'DB Details'!$A:$L,9)</f>
        <v/>
      </c>
      <c r="J678" s="90">
        <f>VLOOKUP(Table91213[[#This Row],[Date]],'DB Details'!$A:$L,10)</f>
        <v/>
      </c>
      <c r="K678" s="41">
        <f>VLOOKUP(Table91213[[#This Row],[Date]],'DB Details'!$A:$L,11)</f>
        <v/>
      </c>
      <c r="L678" s="90">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90">
        <f>VLOOKUP(Table91213[[#This Row],[Date]],'DB Details'!$A:$L,5)</f>
        <v/>
      </c>
      <c r="F679" s="90">
        <f>VLOOKUP(Table91213[[#This Row],[Date]],'DB Details'!$A:$L,6)</f>
        <v/>
      </c>
      <c r="G679" s="41">
        <f>VLOOKUP(Table91213[[#This Row],[Date]],'DB Details'!$A:$L,7)</f>
        <v/>
      </c>
      <c r="H679" s="90">
        <f>VLOOKUP(Table91213[[#This Row],[Date]],'DB Details'!$A:$L,8)</f>
        <v/>
      </c>
      <c r="I679" s="90">
        <f>VLOOKUP(Table91213[[#This Row],[Date]],'DB Details'!$A:$L,9)</f>
        <v/>
      </c>
      <c r="J679" s="90">
        <f>VLOOKUP(Table91213[[#This Row],[Date]],'DB Details'!$A:$L,10)</f>
        <v/>
      </c>
      <c r="K679" s="41">
        <f>VLOOKUP(Table91213[[#This Row],[Date]],'DB Details'!$A:$L,11)</f>
        <v/>
      </c>
      <c r="L679" s="90">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90">
        <f>VLOOKUP(Table91213[[#This Row],[Date]],'DB Details'!$A:$L,5)</f>
        <v/>
      </c>
      <c r="F680" s="90">
        <f>VLOOKUP(Table91213[[#This Row],[Date]],'DB Details'!$A:$L,6)</f>
        <v/>
      </c>
      <c r="G680" s="41">
        <f>VLOOKUP(Table91213[[#This Row],[Date]],'DB Details'!$A:$L,7)</f>
        <v/>
      </c>
      <c r="H680" s="90">
        <f>VLOOKUP(Table91213[[#This Row],[Date]],'DB Details'!$A:$L,8)</f>
        <v/>
      </c>
      <c r="I680" s="90">
        <f>VLOOKUP(Table91213[[#This Row],[Date]],'DB Details'!$A:$L,9)</f>
        <v/>
      </c>
      <c r="J680" s="90">
        <f>VLOOKUP(Table91213[[#This Row],[Date]],'DB Details'!$A:$L,10)</f>
        <v/>
      </c>
      <c r="K680" s="41">
        <f>VLOOKUP(Table91213[[#This Row],[Date]],'DB Details'!$A:$L,11)</f>
        <v/>
      </c>
      <c r="L680" s="90">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90">
        <f>VLOOKUP(Table91213[[#This Row],[Date]],'DB Details'!$A:$L,5)</f>
        <v/>
      </c>
      <c r="F681" s="90">
        <f>VLOOKUP(Table91213[[#This Row],[Date]],'DB Details'!$A:$L,6)</f>
        <v/>
      </c>
      <c r="G681" s="41">
        <f>VLOOKUP(Table91213[[#This Row],[Date]],'DB Details'!$A:$L,7)</f>
        <v/>
      </c>
      <c r="H681" s="90">
        <f>VLOOKUP(Table91213[[#This Row],[Date]],'DB Details'!$A:$L,8)</f>
        <v/>
      </c>
      <c r="I681" s="90">
        <f>VLOOKUP(Table91213[[#This Row],[Date]],'DB Details'!$A:$L,9)</f>
        <v/>
      </c>
      <c r="J681" s="90">
        <f>VLOOKUP(Table91213[[#This Row],[Date]],'DB Details'!$A:$L,10)</f>
        <v/>
      </c>
      <c r="K681" s="41">
        <f>VLOOKUP(Table91213[[#This Row],[Date]],'DB Details'!$A:$L,11)</f>
        <v/>
      </c>
      <c r="L681" s="90">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90">
        <f>VLOOKUP(Table91213[[#This Row],[Date]],'DB Details'!$A:$L,5)</f>
        <v/>
      </c>
      <c r="F682" s="90">
        <f>VLOOKUP(Table91213[[#This Row],[Date]],'DB Details'!$A:$L,6)</f>
        <v/>
      </c>
      <c r="G682" s="41">
        <f>VLOOKUP(Table91213[[#This Row],[Date]],'DB Details'!$A:$L,7)</f>
        <v/>
      </c>
      <c r="H682" s="90">
        <f>VLOOKUP(Table91213[[#This Row],[Date]],'DB Details'!$A:$L,8)</f>
        <v/>
      </c>
      <c r="I682" s="90">
        <f>VLOOKUP(Table91213[[#This Row],[Date]],'DB Details'!$A:$L,9)</f>
        <v/>
      </c>
      <c r="J682" s="90">
        <f>VLOOKUP(Table91213[[#This Row],[Date]],'DB Details'!$A:$L,10)</f>
        <v/>
      </c>
      <c r="K682" s="41">
        <f>VLOOKUP(Table91213[[#This Row],[Date]],'DB Details'!$A:$L,11)</f>
        <v/>
      </c>
      <c r="L682" s="90">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90">
        <f>VLOOKUP(Table91213[[#This Row],[Date]],'DB Details'!$A:$L,5)</f>
        <v/>
      </c>
      <c r="F683" s="90">
        <f>VLOOKUP(Table91213[[#This Row],[Date]],'DB Details'!$A:$L,6)</f>
        <v/>
      </c>
      <c r="G683" s="41">
        <f>VLOOKUP(Table91213[[#This Row],[Date]],'DB Details'!$A:$L,7)</f>
        <v/>
      </c>
      <c r="H683" s="90">
        <f>VLOOKUP(Table91213[[#This Row],[Date]],'DB Details'!$A:$L,8)</f>
        <v/>
      </c>
      <c r="I683" s="90">
        <f>VLOOKUP(Table91213[[#This Row],[Date]],'DB Details'!$A:$L,9)</f>
        <v/>
      </c>
      <c r="J683" s="90">
        <f>VLOOKUP(Table91213[[#This Row],[Date]],'DB Details'!$A:$L,10)</f>
        <v/>
      </c>
      <c r="K683" s="41">
        <f>VLOOKUP(Table91213[[#This Row],[Date]],'DB Details'!$A:$L,11)</f>
        <v/>
      </c>
      <c r="L683" s="90">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90">
        <f>VLOOKUP(Table91213[[#This Row],[Date]],'DB Details'!$A:$L,5)</f>
        <v/>
      </c>
      <c r="F684" s="90">
        <f>VLOOKUP(Table91213[[#This Row],[Date]],'DB Details'!$A:$L,6)</f>
        <v/>
      </c>
      <c r="G684" s="41">
        <f>VLOOKUP(Table91213[[#This Row],[Date]],'DB Details'!$A:$L,7)</f>
        <v/>
      </c>
      <c r="H684" s="90">
        <f>VLOOKUP(Table91213[[#This Row],[Date]],'DB Details'!$A:$L,8)</f>
        <v/>
      </c>
      <c r="I684" s="90">
        <f>VLOOKUP(Table91213[[#This Row],[Date]],'DB Details'!$A:$L,9)</f>
        <v/>
      </c>
      <c r="J684" s="90">
        <f>VLOOKUP(Table91213[[#This Row],[Date]],'DB Details'!$A:$L,10)</f>
        <v/>
      </c>
      <c r="K684" s="41">
        <f>VLOOKUP(Table91213[[#This Row],[Date]],'DB Details'!$A:$L,11)</f>
        <v/>
      </c>
      <c r="L684" s="90">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90">
        <f>VLOOKUP(Table91213[[#This Row],[Date]],'DB Details'!$A:$L,5)</f>
        <v/>
      </c>
      <c r="F685" s="90">
        <f>VLOOKUP(Table91213[[#This Row],[Date]],'DB Details'!$A:$L,6)</f>
        <v/>
      </c>
      <c r="G685" s="41">
        <f>VLOOKUP(Table91213[[#This Row],[Date]],'DB Details'!$A:$L,7)</f>
        <v/>
      </c>
      <c r="H685" s="90">
        <f>VLOOKUP(Table91213[[#This Row],[Date]],'DB Details'!$A:$L,8)</f>
        <v/>
      </c>
      <c r="I685" s="90">
        <f>VLOOKUP(Table91213[[#This Row],[Date]],'DB Details'!$A:$L,9)</f>
        <v/>
      </c>
      <c r="J685" s="90">
        <f>VLOOKUP(Table91213[[#This Row],[Date]],'DB Details'!$A:$L,10)</f>
        <v/>
      </c>
      <c r="K685" s="41">
        <f>VLOOKUP(Table91213[[#This Row],[Date]],'DB Details'!$A:$L,11)</f>
        <v/>
      </c>
      <c r="L685" s="90">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90">
        <f>VLOOKUP(Table91213[[#This Row],[Date]],'DB Details'!$A:$L,5)</f>
        <v/>
      </c>
      <c r="F686" s="90">
        <f>VLOOKUP(Table91213[[#This Row],[Date]],'DB Details'!$A:$L,6)</f>
        <v/>
      </c>
      <c r="G686" s="41">
        <f>VLOOKUP(Table91213[[#This Row],[Date]],'DB Details'!$A:$L,7)</f>
        <v/>
      </c>
      <c r="H686" s="90">
        <f>VLOOKUP(Table91213[[#This Row],[Date]],'DB Details'!$A:$L,8)</f>
        <v/>
      </c>
      <c r="I686" s="90">
        <f>VLOOKUP(Table91213[[#This Row],[Date]],'DB Details'!$A:$L,9)</f>
        <v/>
      </c>
      <c r="J686" s="90">
        <f>VLOOKUP(Table91213[[#This Row],[Date]],'DB Details'!$A:$L,10)</f>
        <v/>
      </c>
      <c r="K686" s="41">
        <f>VLOOKUP(Table91213[[#This Row],[Date]],'DB Details'!$A:$L,11)</f>
        <v/>
      </c>
      <c r="L686" s="90">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90">
        <f>VLOOKUP(Table91213[[#This Row],[Date]],'DB Details'!$A:$L,5)</f>
        <v/>
      </c>
      <c r="F687" s="90">
        <f>VLOOKUP(Table91213[[#This Row],[Date]],'DB Details'!$A:$L,6)</f>
        <v/>
      </c>
      <c r="G687" s="41">
        <f>VLOOKUP(Table91213[[#This Row],[Date]],'DB Details'!$A:$L,7)</f>
        <v/>
      </c>
      <c r="H687" s="90">
        <f>VLOOKUP(Table91213[[#This Row],[Date]],'DB Details'!$A:$L,8)</f>
        <v/>
      </c>
      <c r="I687" s="90">
        <f>VLOOKUP(Table91213[[#This Row],[Date]],'DB Details'!$A:$L,9)</f>
        <v/>
      </c>
      <c r="J687" s="90">
        <f>VLOOKUP(Table91213[[#This Row],[Date]],'DB Details'!$A:$L,10)</f>
        <v/>
      </c>
      <c r="K687" s="41">
        <f>VLOOKUP(Table91213[[#This Row],[Date]],'DB Details'!$A:$L,11)</f>
        <v/>
      </c>
      <c r="L687" s="90">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90">
        <f>VLOOKUP(Table91213[[#This Row],[Date]],'DB Details'!$A:$L,5)</f>
        <v/>
      </c>
      <c r="F688" s="90">
        <f>VLOOKUP(Table91213[[#This Row],[Date]],'DB Details'!$A:$L,6)</f>
        <v/>
      </c>
      <c r="G688" s="41">
        <f>VLOOKUP(Table91213[[#This Row],[Date]],'DB Details'!$A:$L,7)</f>
        <v/>
      </c>
      <c r="H688" s="90">
        <f>VLOOKUP(Table91213[[#This Row],[Date]],'DB Details'!$A:$L,8)</f>
        <v/>
      </c>
      <c r="I688" s="90">
        <f>VLOOKUP(Table91213[[#This Row],[Date]],'DB Details'!$A:$L,9)</f>
        <v/>
      </c>
      <c r="J688" s="90">
        <f>VLOOKUP(Table91213[[#This Row],[Date]],'DB Details'!$A:$L,10)</f>
        <v/>
      </c>
      <c r="K688" s="41">
        <f>VLOOKUP(Table91213[[#This Row],[Date]],'DB Details'!$A:$L,11)</f>
        <v/>
      </c>
      <c r="L688" s="90">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90">
        <f>VLOOKUP(Table91213[[#This Row],[Date]],'DB Details'!$A:$L,5)</f>
        <v/>
      </c>
      <c r="F689" s="90">
        <f>VLOOKUP(Table91213[[#This Row],[Date]],'DB Details'!$A:$L,6)</f>
        <v/>
      </c>
      <c r="G689" s="41">
        <f>VLOOKUP(Table91213[[#This Row],[Date]],'DB Details'!$A:$L,7)</f>
        <v/>
      </c>
      <c r="H689" s="90">
        <f>VLOOKUP(Table91213[[#This Row],[Date]],'DB Details'!$A:$L,8)</f>
        <v/>
      </c>
      <c r="I689" s="90">
        <f>VLOOKUP(Table91213[[#This Row],[Date]],'DB Details'!$A:$L,9)</f>
        <v/>
      </c>
      <c r="J689" s="90">
        <f>VLOOKUP(Table91213[[#This Row],[Date]],'DB Details'!$A:$L,10)</f>
        <v/>
      </c>
      <c r="K689" s="41">
        <f>VLOOKUP(Table91213[[#This Row],[Date]],'DB Details'!$A:$L,11)</f>
        <v/>
      </c>
      <c r="L689" s="90">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90">
        <f>VLOOKUP(Table91213[[#This Row],[Date]],'DB Details'!$A:$L,5)</f>
        <v/>
      </c>
      <c r="F690" s="90">
        <f>VLOOKUP(Table91213[[#This Row],[Date]],'DB Details'!$A:$L,6)</f>
        <v/>
      </c>
      <c r="G690" s="41">
        <f>VLOOKUP(Table91213[[#This Row],[Date]],'DB Details'!$A:$L,7)</f>
        <v/>
      </c>
      <c r="H690" s="90">
        <f>VLOOKUP(Table91213[[#This Row],[Date]],'DB Details'!$A:$L,8)</f>
        <v/>
      </c>
      <c r="I690" s="90">
        <f>VLOOKUP(Table91213[[#This Row],[Date]],'DB Details'!$A:$L,9)</f>
        <v/>
      </c>
      <c r="J690" s="90">
        <f>VLOOKUP(Table91213[[#This Row],[Date]],'DB Details'!$A:$L,10)</f>
        <v/>
      </c>
      <c r="K690" s="41">
        <f>VLOOKUP(Table91213[[#This Row],[Date]],'DB Details'!$A:$L,11)</f>
        <v/>
      </c>
      <c r="L690" s="90">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90">
        <f>VLOOKUP(Table91213[[#This Row],[Date]],'DB Details'!$A:$L,5)</f>
        <v/>
      </c>
      <c r="F691" s="90">
        <f>VLOOKUP(Table91213[[#This Row],[Date]],'DB Details'!$A:$L,6)</f>
        <v/>
      </c>
      <c r="G691" s="41">
        <f>VLOOKUP(Table91213[[#This Row],[Date]],'DB Details'!$A:$L,7)</f>
        <v/>
      </c>
      <c r="H691" s="90">
        <f>VLOOKUP(Table91213[[#This Row],[Date]],'DB Details'!$A:$L,8)</f>
        <v/>
      </c>
      <c r="I691" s="90">
        <f>VLOOKUP(Table91213[[#This Row],[Date]],'DB Details'!$A:$L,9)</f>
        <v/>
      </c>
      <c r="J691" s="90">
        <f>VLOOKUP(Table91213[[#This Row],[Date]],'DB Details'!$A:$L,10)</f>
        <v/>
      </c>
      <c r="K691" s="41">
        <f>VLOOKUP(Table91213[[#This Row],[Date]],'DB Details'!$A:$L,11)</f>
        <v/>
      </c>
      <c r="L691" s="90">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90">
        <f>VLOOKUP(Table91213[[#This Row],[Date]],'DB Details'!$A:$L,5)</f>
        <v/>
      </c>
      <c r="F692" s="90">
        <f>VLOOKUP(Table91213[[#This Row],[Date]],'DB Details'!$A:$L,6)</f>
        <v/>
      </c>
      <c r="G692" s="41">
        <f>VLOOKUP(Table91213[[#This Row],[Date]],'DB Details'!$A:$L,7)</f>
        <v/>
      </c>
      <c r="H692" s="90">
        <f>VLOOKUP(Table91213[[#This Row],[Date]],'DB Details'!$A:$L,8)</f>
        <v/>
      </c>
      <c r="I692" s="90">
        <f>VLOOKUP(Table91213[[#This Row],[Date]],'DB Details'!$A:$L,9)</f>
        <v/>
      </c>
      <c r="J692" s="90">
        <f>VLOOKUP(Table91213[[#This Row],[Date]],'DB Details'!$A:$L,10)</f>
        <v/>
      </c>
      <c r="K692" s="41">
        <f>VLOOKUP(Table91213[[#This Row],[Date]],'DB Details'!$A:$L,11)</f>
        <v/>
      </c>
      <c r="L692" s="90">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90">
        <f>VLOOKUP(Table91213[[#This Row],[Date]],'DB Details'!$A:$L,5)</f>
        <v/>
      </c>
      <c r="F693" s="90">
        <f>VLOOKUP(Table91213[[#This Row],[Date]],'DB Details'!$A:$L,6)</f>
        <v/>
      </c>
      <c r="G693" s="41">
        <f>VLOOKUP(Table91213[[#This Row],[Date]],'DB Details'!$A:$L,7)</f>
        <v/>
      </c>
      <c r="H693" s="90">
        <f>VLOOKUP(Table91213[[#This Row],[Date]],'DB Details'!$A:$L,8)</f>
        <v/>
      </c>
      <c r="I693" s="90">
        <f>VLOOKUP(Table91213[[#This Row],[Date]],'DB Details'!$A:$L,9)</f>
        <v/>
      </c>
      <c r="J693" s="90">
        <f>VLOOKUP(Table91213[[#This Row],[Date]],'DB Details'!$A:$L,10)</f>
        <v/>
      </c>
      <c r="K693" s="41">
        <f>VLOOKUP(Table91213[[#This Row],[Date]],'DB Details'!$A:$L,11)</f>
        <v/>
      </c>
      <c r="L693" s="90">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90">
        <f>VLOOKUP(Table91213[[#This Row],[Date]],'DB Details'!$A:$L,5)</f>
        <v/>
      </c>
      <c r="F694" s="90">
        <f>VLOOKUP(Table91213[[#This Row],[Date]],'DB Details'!$A:$L,6)</f>
        <v/>
      </c>
      <c r="G694" s="41">
        <f>VLOOKUP(Table91213[[#This Row],[Date]],'DB Details'!$A:$L,7)</f>
        <v/>
      </c>
      <c r="H694" s="90">
        <f>VLOOKUP(Table91213[[#This Row],[Date]],'DB Details'!$A:$L,8)</f>
        <v/>
      </c>
      <c r="I694" s="90">
        <f>VLOOKUP(Table91213[[#This Row],[Date]],'DB Details'!$A:$L,9)</f>
        <v/>
      </c>
      <c r="J694" s="90">
        <f>VLOOKUP(Table91213[[#This Row],[Date]],'DB Details'!$A:$L,10)</f>
        <v/>
      </c>
      <c r="K694" s="41">
        <f>VLOOKUP(Table91213[[#This Row],[Date]],'DB Details'!$A:$L,11)</f>
        <v/>
      </c>
      <c r="L694" s="90">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90">
        <f>VLOOKUP(Table91213[[#This Row],[Date]],'DB Details'!$A:$L,5)</f>
        <v/>
      </c>
      <c r="F695" s="90">
        <f>VLOOKUP(Table91213[[#This Row],[Date]],'DB Details'!$A:$L,6)</f>
        <v/>
      </c>
      <c r="G695" s="41">
        <f>VLOOKUP(Table91213[[#This Row],[Date]],'DB Details'!$A:$L,7)</f>
        <v/>
      </c>
      <c r="H695" s="90">
        <f>VLOOKUP(Table91213[[#This Row],[Date]],'DB Details'!$A:$L,8)</f>
        <v/>
      </c>
      <c r="I695" s="90">
        <f>VLOOKUP(Table91213[[#This Row],[Date]],'DB Details'!$A:$L,9)</f>
        <v/>
      </c>
      <c r="J695" s="90">
        <f>VLOOKUP(Table91213[[#This Row],[Date]],'DB Details'!$A:$L,10)</f>
        <v/>
      </c>
      <c r="K695" s="41">
        <f>VLOOKUP(Table91213[[#This Row],[Date]],'DB Details'!$A:$L,11)</f>
        <v/>
      </c>
      <c r="L695" s="90">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90">
        <f>VLOOKUP(Table91213[[#This Row],[Date]],'DB Details'!$A:$L,5)</f>
        <v/>
      </c>
      <c r="F696" s="90">
        <f>VLOOKUP(Table91213[[#This Row],[Date]],'DB Details'!$A:$L,6)</f>
        <v/>
      </c>
      <c r="G696" s="41">
        <f>VLOOKUP(Table91213[[#This Row],[Date]],'DB Details'!$A:$L,7)</f>
        <v/>
      </c>
      <c r="H696" s="90">
        <f>VLOOKUP(Table91213[[#This Row],[Date]],'DB Details'!$A:$L,8)</f>
        <v/>
      </c>
      <c r="I696" s="90">
        <f>VLOOKUP(Table91213[[#This Row],[Date]],'DB Details'!$A:$L,9)</f>
        <v/>
      </c>
      <c r="J696" s="90">
        <f>VLOOKUP(Table91213[[#This Row],[Date]],'DB Details'!$A:$L,10)</f>
        <v/>
      </c>
      <c r="K696" s="41">
        <f>VLOOKUP(Table91213[[#This Row],[Date]],'DB Details'!$A:$L,11)</f>
        <v/>
      </c>
      <c r="L696" s="90">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90">
        <f>VLOOKUP(Table91213[[#This Row],[Date]],'DB Details'!$A:$L,5)</f>
        <v/>
      </c>
      <c r="F697" s="90">
        <f>VLOOKUP(Table91213[[#This Row],[Date]],'DB Details'!$A:$L,6)</f>
        <v/>
      </c>
      <c r="G697" s="41">
        <f>VLOOKUP(Table91213[[#This Row],[Date]],'DB Details'!$A:$L,7)</f>
        <v/>
      </c>
      <c r="H697" s="90">
        <f>VLOOKUP(Table91213[[#This Row],[Date]],'DB Details'!$A:$L,8)</f>
        <v/>
      </c>
      <c r="I697" s="90">
        <f>VLOOKUP(Table91213[[#This Row],[Date]],'DB Details'!$A:$L,9)</f>
        <v/>
      </c>
      <c r="J697" s="90">
        <f>VLOOKUP(Table91213[[#This Row],[Date]],'DB Details'!$A:$L,10)</f>
        <v/>
      </c>
      <c r="K697" s="41">
        <f>VLOOKUP(Table91213[[#This Row],[Date]],'DB Details'!$A:$L,11)</f>
        <v/>
      </c>
      <c r="L697" s="90">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90">
        <f>VLOOKUP(Table91213[[#This Row],[Date]],'DB Details'!$A:$L,5)</f>
        <v/>
      </c>
      <c r="F698" s="90">
        <f>VLOOKUP(Table91213[[#This Row],[Date]],'DB Details'!$A:$L,6)</f>
        <v/>
      </c>
      <c r="G698" s="41">
        <f>VLOOKUP(Table91213[[#This Row],[Date]],'DB Details'!$A:$L,7)</f>
        <v/>
      </c>
      <c r="H698" s="90">
        <f>VLOOKUP(Table91213[[#This Row],[Date]],'DB Details'!$A:$L,8)</f>
        <v/>
      </c>
      <c r="I698" s="90">
        <f>VLOOKUP(Table91213[[#This Row],[Date]],'DB Details'!$A:$L,9)</f>
        <v/>
      </c>
      <c r="J698" s="90">
        <f>VLOOKUP(Table91213[[#This Row],[Date]],'DB Details'!$A:$L,10)</f>
        <v/>
      </c>
      <c r="K698" s="41">
        <f>VLOOKUP(Table91213[[#This Row],[Date]],'DB Details'!$A:$L,11)</f>
        <v/>
      </c>
      <c r="L698" s="90">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90">
        <f>VLOOKUP(Table91213[[#This Row],[Date]],'DB Details'!$A:$L,5)</f>
        <v/>
      </c>
      <c r="F699" s="90">
        <f>VLOOKUP(Table91213[[#This Row],[Date]],'DB Details'!$A:$L,6)</f>
        <v/>
      </c>
      <c r="G699" s="41">
        <f>VLOOKUP(Table91213[[#This Row],[Date]],'DB Details'!$A:$L,7)</f>
        <v/>
      </c>
      <c r="H699" s="90">
        <f>VLOOKUP(Table91213[[#This Row],[Date]],'DB Details'!$A:$L,8)</f>
        <v/>
      </c>
      <c r="I699" s="90">
        <f>VLOOKUP(Table91213[[#This Row],[Date]],'DB Details'!$A:$L,9)</f>
        <v/>
      </c>
      <c r="J699" s="90">
        <f>VLOOKUP(Table91213[[#This Row],[Date]],'DB Details'!$A:$L,10)</f>
        <v/>
      </c>
      <c r="K699" s="41">
        <f>VLOOKUP(Table91213[[#This Row],[Date]],'DB Details'!$A:$L,11)</f>
        <v/>
      </c>
      <c r="L699" s="90">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90">
        <f>VLOOKUP(Table91213[[#This Row],[Date]],'DB Details'!$A:$L,5)</f>
        <v/>
      </c>
      <c r="F700" s="90">
        <f>VLOOKUP(Table91213[[#This Row],[Date]],'DB Details'!$A:$L,6)</f>
        <v/>
      </c>
      <c r="G700" s="41">
        <f>VLOOKUP(Table91213[[#This Row],[Date]],'DB Details'!$A:$L,7)</f>
        <v/>
      </c>
      <c r="H700" s="90">
        <f>VLOOKUP(Table91213[[#This Row],[Date]],'DB Details'!$A:$L,8)</f>
        <v/>
      </c>
      <c r="I700" s="90">
        <f>VLOOKUP(Table91213[[#This Row],[Date]],'DB Details'!$A:$L,9)</f>
        <v/>
      </c>
      <c r="J700" s="90">
        <f>VLOOKUP(Table91213[[#This Row],[Date]],'DB Details'!$A:$L,10)</f>
        <v/>
      </c>
      <c r="K700" s="41">
        <f>VLOOKUP(Table91213[[#This Row],[Date]],'DB Details'!$A:$L,11)</f>
        <v/>
      </c>
      <c r="L700" s="90">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90">
        <f>VLOOKUP(Table91213[[#This Row],[Date]],'DB Details'!$A:$L,5)</f>
        <v/>
      </c>
      <c r="F701" s="90">
        <f>VLOOKUP(Table91213[[#This Row],[Date]],'DB Details'!$A:$L,6)</f>
        <v/>
      </c>
      <c r="G701" s="41">
        <f>VLOOKUP(Table91213[[#This Row],[Date]],'DB Details'!$A:$L,7)</f>
        <v/>
      </c>
      <c r="H701" s="90">
        <f>VLOOKUP(Table91213[[#This Row],[Date]],'DB Details'!$A:$L,8)</f>
        <v/>
      </c>
      <c r="I701" s="90">
        <f>VLOOKUP(Table91213[[#This Row],[Date]],'DB Details'!$A:$L,9)</f>
        <v/>
      </c>
      <c r="J701" s="90">
        <f>VLOOKUP(Table91213[[#This Row],[Date]],'DB Details'!$A:$L,10)</f>
        <v/>
      </c>
      <c r="K701" s="41">
        <f>VLOOKUP(Table91213[[#This Row],[Date]],'DB Details'!$A:$L,11)</f>
        <v/>
      </c>
      <c r="L701" s="90">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90">
        <f>VLOOKUP(Table91213[[#This Row],[Date]],'DB Details'!$A:$L,5)</f>
        <v/>
      </c>
      <c r="F702" s="90">
        <f>VLOOKUP(Table91213[[#This Row],[Date]],'DB Details'!$A:$L,6)</f>
        <v/>
      </c>
      <c r="G702" s="41">
        <f>VLOOKUP(Table91213[[#This Row],[Date]],'DB Details'!$A:$L,7)</f>
        <v/>
      </c>
      <c r="H702" s="90">
        <f>VLOOKUP(Table91213[[#This Row],[Date]],'DB Details'!$A:$L,8)</f>
        <v/>
      </c>
      <c r="I702" s="90">
        <f>VLOOKUP(Table91213[[#This Row],[Date]],'DB Details'!$A:$L,9)</f>
        <v/>
      </c>
      <c r="J702" s="90">
        <f>VLOOKUP(Table91213[[#This Row],[Date]],'DB Details'!$A:$L,10)</f>
        <v/>
      </c>
      <c r="K702" s="41">
        <f>VLOOKUP(Table91213[[#This Row],[Date]],'DB Details'!$A:$L,11)</f>
        <v/>
      </c>
      <c r="L702" s="90">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90">
        <f>VLOOKUP(Table91213[[#This Row],[Date]],'DB Details'!$A:$L,5)</f>
        <v/>
      </c>
      <c r="F703" s="90">
        <f>VLOOKUP(Table91213[[#This Row],[Date]],'DB Details'!$A:$L,6)</f>
        <v/>
      </c>
      <c r="G703" s="41">
        <f>VLOOKUP(Table91213[[#This Row],[Date]],'DB Details'!$A:$L,7)</f>
        <v/>
      </c>
      <c r="H703" s="90">
        <f>VLOOKUP(Table91213[[#This Row],[Date]],'DB Details'!$A:$L,8)</f>
        <v/>
      </c>
      <c r="I703" s="90">
        <f>VLOOKUP(Table91213[[#This Row],[Date]],'DB Details'!$A:$L,9)</f>
        <v/>
      </c>
      <c r="J703" s="90">
        <f>VLOOKUP(Table91213[[#This Row],[Date]],'DB Details'!$A:$L,10)</f>
        <v/>
      </c>
      <c r="K703" s="41">
        <f>VLOOKUP(Table91213[[#This Row],[Date]],'DB Details'!$A:$L,11)</f>
        <v/>
      </c>
      <c r="L703" s="90">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90">
        <f>VLOOKUP(Table91213[[#This Row],[Date]],'DB Details'!$A:$L,5)</f>
        <v/>
      </c>
      <c r="F704" s="90">
        <f>VLOOKUP(Table91213[[#This Row],[Date]],'DB Details'!$A:$L,6)</f>
        <v/>
      </c>
      <c r="G704" s="41">
        <f>VLOOKUP(Table91213[[#This Row],[Date]],'DB Details'!$A:$L,7)</f>
        <v/>
      </c>
      <c r="H704" s="90">
        <f>VLOOKUP(Table91213[[#This Row],[Date]],'DB Details'!$A:$L,8)</f>
        <v/>
      </c>
      <c r="I704" s="90">
        <f>VLOOKUP(Table91213[[#This Row],[Date]],'DB Details'!$A:$L,9)</f>
        <v/>
      </c>
      <c r="J704" s="90">
        <f>VLOOKUP(Table91213[[#This Row],[Date]],'DB Details'!$A:$L,10)</f>
        <v/>
      </c>
      <c r="K704" s="41">
        <f>VLOOKUP(Table91213[[#This Row],[Date]],'DB Details'!$A:$L,11)</f>
        <v/>
      </c>
      <c r="L704" s="90">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90">
        <f>VLOOKUP(Table91213[[#This Row],[Date]],'DB Details'!$A:$L,5)</f>
        <v/>
      </c>
      <c r="F705" s="90">
        <f>VLOOKUP(Table91213[[#This Row],[Date]],'DB Details'!$A:$L,6)</f>
        <v/>
      </c>
      <c r="G705" s="41">
        <f>VLOOKUP(Table91213[[#This Row],[Date]],'DB Details'!$A:$L,7)</f>
        <v/>
      </c>
      <c r="H705" s="90">
        <f>VLOOKUP(Table91213[[#This Row],[Date]],'DB Details'!$A:$L,8)</f>
        <v/>
      </c>
      <c r="I705" s="90">
        <f>VLOOKUP(Table91213[[#This Row],[Date]],'DB Details'!$A:$L,9)</f>
        <v/>
      </c>
      <c r="J705" s="90">
        <f>VLOOKUP(Table91213[[#This Row],[Date]],'DB Details'!$A:$L,10)</f>
        <v/>
      </c>
      <c r="K705" s="41">
        <f>VLOOKUP(Table91213[[#This Row],[Date]],'DB Details'!$A:$L,11)</f>
        <v/>
      </c>
      <c r="L705" s="90">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90">
        <f>VLOOKUP(Table91213[[#This Row],[Date]],'DB Details'!$A:$L,5)</f>
        <v/>
      </c>
      <c r="F706" s="90">
        <f>VLOOKUP(Table91213[[#This Row],[Date]],'DB Details'!$A:$L,6)</f>
        <v/>
      </c>
      <c r="G706" s="41">
        <f>VLOOKUP(Table91213[[#This Row],[Date]],'DB Details'!$A:$L,7)</f>
        <v/>
      </c>
      <c r="H706" s="90">
        <f>VLOOKUP(Table91213[[#This Row],[Date]],'DB Details'!$A:$L,8)</f>
        <v/>
      </c>
      <c r="I706" s="90">
        <f>VLOOKUP(Table91213[[#This Row],[Date]],'DB Details'!$A:$L,9)</f>
        <v/>
      </c>
      <c r="J706" s="90">
        <f>VLOOKUP(Table91213[[#This Row],[Date]],'DB Details'!$A:$L,10)</f>
        <v/>
      </c>
      <c r="K706" s="41">
        <f>VLOOKUP(Table91213[[#This Row],[Date]],'DB Details'!$A:$L,11)</f>
        <v/>
      </c>
      <c r="L706" s="90">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90">
        <f>VLOOKUP(Table91213[[#This Row],[Date]],'DB Details'!$A:$L,5)</f>
        <v/>
      </c>
      <c r="F707" s="90">
        <f>VLOOKUP(Table91213[[#This Row],[Date]],'DB Details'!$A:$L,6)</f>
        <v/>
      </c>
      <c r="G707" s="41">
        <f>VLOOKUP(Table91213[[#This Row],[Date]],'DB Details'!$A:$L,7)</f>
        <v/>
      </c>
      <c r="H707" s="90">
        <f>VLOOKUP(Table91213[[#This Row],[Date]],'DB Details'!$A:$L,8)</f>
        <v/>
      </c>
      <c r="I707" s="90">
        <f>VLOOKUP(Table91213[[#This Row],[Date]],'DB Details'!$A:$L,9)</f>
        <v/>
      </c>
      <c r="J707" s="90">
        <f>VLOOKUP(Table91213[[#This Row],[Date]],'DB Details'!$A:$L,10)</f>
        <v/>
      </c>
      <c r="K707" s="41">
        <f>VLOOKUP(Table91213[[#This Row],[Date]],'DB Details'!$A:$L,11)</f>
        <v/>
      </c>
      <c r="L707" s="90">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90">
        <f>VLOOKUP(Table91213[[#This Row],[Date]],'DB Details'!$A:$L,5)</f>
        <v/>
      </c>
      <c r="F708" s="90">
        <f>VLOOKUP(Table91213[[#This Row],[Date]],'DB Details'!$A:$L,6)</f>
        <v/>
      </c>
      <c r="G708" s="41">
        <f>VLOOKUP(Table91213[[#This Row],[Date]],'DB Details'!$A:$L,7)</f>
        <v/>
      </c>
      <c r="H708" s="90">
        <f>VLOOKUP(Table91213[[#This Row],[Date]],'DB Details'!$A:$L,8)</f>
        <v/>
      </c>
      <c r="I708" s="90">
        <f>VLOOKUP(Table91213[[#This Row],[Date]],'DB Details'!$A:$L,9)</f>
        <v/>
      </c>
      <c r="J708" s="90">
        <f>VLOOKUP(Table91213[[#This Row],[Date]],'DB Details'!$A:$L,10)</f>
        <v/>
      </c>
      <c r="K708" s="41">
        <f>VLOOKUP(Table91213[[#This Row],[Date]],'DB Details'!$A:$L,11)</f>
        <v/>
      </c>
      <c r="L708" s="90">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90">
        <f>VLOOKUP(Table91213[[#This Row],[Date]],'DB Details'!$A:$L,5)</f>
        <v/>
      </c>
      <c r="F709" s="90">
        <f>VLOOKUP(Table91213[[#This Row],[Date]],'DB Details'!$A:$L,6)</f>
        <v/>
      </c>
      <c r="G709" s="41">
        <f>VLOOKUP(Table91213[[#This Row],[Date]],'DB Details'!$A:$L,7)</f>
        <v/>
      </c>
      <c r="H709" s="90">
        <f>VLOOKUP(Table91213[[#This Row],[Date]],'DB Details'!$A:$L,8)</f>
        <v/>
      </c>
      <c r="I709" s="90">
        <f>VLOOKUP(Table91213[[#This Row],[Date]],'DB Details'!$A:$L,9)</f>
        <v/>
      </c>
      <c r="J709" s="90">
        <f>VLOOKUP(Table91213[[#This Row],[Date]],'DB Details'!$A:$L,10)</f>
        <v/>
      </c>
      <c r="K709" s="41">
        <f>VLOOKUP(Table91213[[#This Row],[Date]],'DB Details'!$A:$L,11)</f>
        <v/>
      </c>
      <c r="L709" s="90">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90">
        <f>VLOOKUP(Table91213[[#This Row],[Date]],'DB Details'!$A:$L,5)</f>
        <v/>
      </c>
      <c r="F710" s="90">
        <f>VLOOKUP(Table91213[[#This Row],[Date]],'DB Details'!$A:$L,6)</f>
        <v/>
      </c>
      <c r="G710" s="41">
        <f>VLOOKUP(Table91213[[#This Row],[Date]],'DB Details'!$A:$L,7)</f>
        <v/>
      </c>
      <c r="H710" s="90">
        <f>VLOOKUP(Table91213[[#This Row],[Date]],'DB Details'!$A:$L,8)</f>
        <v/>
      </c>
      <c r="I710" s="90">
        <f>VLOOKUP(Table91213[[#This Row],[Date]],'DB Details'!$A:$L,9)</f>
        <v/>
      </c>
      <c r="J710" s="90">
        <f>VLOOKUP(Table91213[[#This Row],[Date]],'DB Details'!$A:$L,10)</f>
        <v/>
      </c>
      <c r="K710" s="41">
        <f>VLOOKUP(Table91213[[#This Row],[Date]],'DB Details'!$A:$L,11)</f>
        <v/>
      </c>
      <c r="L710" s="90">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90">
        <f>VLOOKUP(Table91213[[#This Row],[Date]],'DB Details'!$A:$L,5)</f>
        <v/>
      </c>
      <c r="F711" s="90">
        <f>VLOOKUP(Table91213[[#This Row],[Date]],'DB Details'!$A:$L,6)</f>
        <v/>
      </c>
      <c r="G711" s="41">
        <f>VLOOKUP(Table91213[[#This Row],[Date]],'DB Details'!$A:$L,7)</f>
        <v/>
      </c>
      <c r="H711" s="90">
        <f>VLOOKUP(Table91213[[#This Row],[Date]],'DB Details'!$A:$L,8)</f>
        <v/>
      </c>
      <c r="I711" s="90">
        <f>VLOOKUP(Table91213[[#This Row],[Date]],'DB Details'!$A:$L,9)</f>
        <v/>
      </c>
      <c r="J711" s="90">
        <f>VLOOKUP(Table91213[[#This Row],[Date]],'DB Details'!$A:$L,10)</f>
        <v/>
      </c>
      <c r="K711" s="41">
        <f>VLOOKUP(Table91213[[#This Row],[Date]],'DB Details'!$A:$L,11)</f>
        <v/>
      </c>
      <c r="L711" s="90">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90">
        <f>VLOOKUP(Table91213[[#This Row],[Date]],'DB Details'!$A:$L,5)</f>
        <v/>
      </c>
      <c r="F712" s="90">
        <f>VLOOKUP(Table91213[[#This Row],[Date]],'DB Details'!$A:$L,6)</f>
        <v/>
      </c>
      <c r="G712" s="41">
        <f>VLOOKUP(Table91213[[#This Row],[Date]],'DB Details'!$A:$L,7)</f>
        <v/>
      </c>
      <c r="H712" s="90">
        <f>VLOOKUP(Table91213[[#This Row],[Date]],'DB Details'!$A:$L,8)</f>
        <v/>
      </c>
      <c r="I712" s="90">
        <f>VLOOKUP(Table91213[[#This Row],[Date]],'DB Details'!$A:$L,9)</f>
        <v/>
      </c>
      <c r="J712" s="90">
        <f>VLOOKUP(Table91213[[#This Row],[Date]],'DB Details'!$A:$L,10)</f>
        <v/>
      </c>
      <c r="K712" s="41">
        <f>VLOOKUP(Table91213[[#This Row],[Date]],'DB Details'!$A:$L,11)</f>
        <v/>
      </c>
      <c r="L712" s="90">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90">
        <f>VLOOKUP(Table91213[[#This Row],[Date]],'DB Details'!$A:$L,5)</f>
        <v/>
      </c>
      <c r="F713" s="90">
        <f>VLOOKUP(Table91213[[#This Row],[Date]],'DB Details'!$A:$L,6)</f>
        <v/>
      </c>
      <c r="G713" s="41">
        <f>VLOOKUP(Table91213[[#This Row],[Date]],'DB Details'!$A:$L,7)</f>
        <v/>
      </c>
      <c r="H713" s="90">
        <f>VLOOKUP(Table91213[[#This Row],[Date]],'DB Details'!$A:$L,8)</f>
        <v/>
      </c>
      <c r="I713" s="90">
        <f>VLOOKUP(Table91213[[#This Row],[Date]],'DB Details'!$A:$L,9)</f>
        <v/>
      </c>
      <c r="J713" s="90">
        <f>VLOOKUP(Table91213[[#This Row],[Date]],'DB Details'!$A:$L,10)</f>
        <v/>
      </c>
      <c r="K713" s="41">
        <f>VLOOKUP(Table91213[[#This Row],[Date]],'DB Details'!$A:$L,11)</f>
        <v/>
      </c>
      <c r="L713" s="90">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90">
        <f>VLOOKUP(Table91213[[#This Row],[Date]],'DB Details'!$A:$L,5)</f>
        <v/>
      </c>
      <c r="F714" s="90">
        <f>VLOOKUP(Table91213[[#This Row],[Date]],'DB Details'!$A:$L,6)</f>
        <v/>
      </c>
      <c r="G714" s="41">
        <f>VLOOKUP(Table91213[[#This Row],[Date]],'DB Details'!$A:$L,7)</f>
        <v/>
      </c>
      <c r="H714" s="90">
        <f>VLOOKUP(Table91213[[#This Row],[Date]],'DB Details'!$A:$L,8)</f>
        <v/>
      </c>
      <c r="I714" s="90">
        <f>VLOOKUP(Table91213[[#This Row],[Date]],'DB Details'!$A:$L,9)</f>
        <v/>
      </c>
      <c r="J714" s="90">
        <f>VLOOKUP(Table91213[[#This Row],[Date]],'DB Details'!$A:$L,10)</f>
        <v/>
      </c>
      <c r="K714" s="41">
        <f>VLOOKUP(Table91213[[#This Row],[Date]],'DB Details'!$A:$L,11)</f>
        <v/>
      </c>
      <c r="L714" s="90">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90">
        <f>VLOOKUP(Table91213[[#This Row],[Date]],'DB Details'!$A:$L,5)</f>
        <v/>
      </c>
      <c r="F715" s="90">
        <f>VLOOKUP(Table91213[[#This Row],[Date]],'DB Details'!$A:$L,6)</f>
        <v/>
      </c>
      <c r="G715" s="41">
        <f>VLOOKUP(Table91213[[#This Row],[Date]],'DB Details'!$A:$L,7)</f>
        <v/>
      </c>
      <c r="H715" s="90">
        <f>VLOOKUP(Table91213[[#This Row],[Date]],'DB Details'!$A:$L,8)</f>
        <v/>
      </c>
      <c r="I715" s="90">
        <f>VLOOKUP(Table91213[[#This Row],[Date]],'DB Details'!$A:$L,9)</f>
        <v/>
      </c>
      <c r="J715" s="90">
        <f>VLOOKUP(Table91213[[#This Row],[Date]],'DB Details'!$A:$L,10)</f>
        <v/>
      </c>
      <c r="K715" s="41">
        <f>VLOOKUP(Table91213[[#This Row],[Date]],'DB Details'!$A:$L,11)</f>
        <v/>
      </c>
      <c r="L715" s="90">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90">
        <f>VLOOKUP(Table91213[[#This Row],[Date]],'DB Details'!$A:$L,5)</f>
        <v/>
      </c>
      <c r="F716" s="90">
        <f>VLOOKUP(Table91213[[#This Row],[Date]],'DB Details'!$A:$L,6)</f>
        <v/>
      </c>
      <c r="G716" s="41">
        <f>VLOOKUP(Table91213[[#This Row],[Date]],'DB Details'!$A:$L,7)</f>
        <v/>
      </c>
      <c r="H716" s="90">
        <f>VLOOKUP(Table91213[[#This Row],[Date]],'DB Details'!$A:$L,8)</f>
        <v/>
      </c>
      <c r="I716" s="90">
        <f>VLOOKUP(Table91213[[#This Row],[Date]],'DB Details'!$A:$L,9)</f>
        <v/>
      </c>
      <c r="J716" s="90">
        <f>VLOOKUP(Table91213[[#This Row],[Date]],'DB Details'!$A:$L,10)</f>
        <v/>
      </c>
      <c r="K716" s="41">
        <f>VLOOKUP(Table91213[[#This Row],[Date]],'DB Details'!$A:$L,11)</f>
        <v/>
      </c>
      <c r="L716" s="90">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90">
        <f>VLOOKUP(Table91213[[#This Row],[Date]],'DB Details'!$A:$L,5)</f>
        <v/>
      </c>
      <c r="F717" s="90">
        <f>VLOOKUP(Table91213[[#This Row],[Date]],'DB Details'!$A:$L,6)</f>
        <v/>
      </c>
      <c r="G717" s="41">
        <f>VLOOKUP(Table91213[[#This Row],[Date]],'DB Details'!$A:$L,7)</f>
        <v/>
      </c>
      <c r="H717" s="90">
        <f>VLOOKUP(Table91213[[#This Row],[Date]],'DB Details'!$A:$L,8)</f>
        <v/>
      </c>
      <c r="I717" s="90">
        <f>VLOOKUP(Table91213[[#This Row],[Date]],'DB Details'!$A:$L,9)</f>
        <v/>
      </c>
      <c r="J717" s="90">
        <f>VLOOKUP(Table91213[[#This Row],[Date]],'DB Details'!$A:$L,10)</f>
        <v/>
      </c>
      <c r="K717" s="41">
        <f>VLOOKUP(Table91213[[#This Row],[Date]],'DB Details'!$A:$L,11)</f>
        <v/>
      </c>
      <c r="L717" s="90">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90">
        <f>VLOOKUP(Table91213[[#This Row],[Date]],'DB Details'!$A:$L,5)</f>
        <v/>
      </c>
      <c r="F718" s="90">
        <f>VLOOKUP(Table91213[[#This Row],[Date]],'DB Details'!$A:$L,6)</f>
        <v/>
      </c>
      <c r="G718" s="41">
        <f>VLOOKUP(Table91213[[#This Row],[Date]],'DB Details'!$A:$L,7)</f>
        <v/>
      </c>
      <c r="H718" s="90">
        <f>VLOOKUP(Table91213[[#This Row],[Date]],'DB Details'!$A:$L,8)</f>
        <v/>
      </c>
      <c r="I718" s="90">
        <f>VLOOKUP(Table91213[[#This Row],[Date]],'DB Details'!$A:$L,9)</f>
        <v/>
      </c>
      <c r="J718" s="90">
        <f>VLOOKUP(Table91213[[#This Row],[Date]],'DB Details'!$A:$L,10)</f>
        <v/>
      </c>
      <c r="K718" s="41">
        <f>VLOOKUP(Table91213[[#This Row],[Date]],'DB Details'!$A:$L,11)</f>
        <v/>
      </c>
      <c r="L718" s="90">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90">
        <f>VLOOKUP(Table91213[[#This Row],[Date]],'DB Details'!$A:$L,5)</f>
        <v/>
      </c>
      <c r="F719" s="90">
        <f>VLOOKUP(Table91213[[#This Row],[Date]],'DB Details'!$A:$L,6)</f>
        <v/>
      </c>
      <c r="G719" s="41">
        <f>VLOOKUP(Table91213[[#This Row],[Date]],'DB Details'!$A:$L,7)</f>
        <v/>
      </c>
      <c r="H719" s="90">
        <f>VLOOKUP(Table91213[[#This Row],[Date]],'DB Details'!$A:$L,8)</f>
        <v/>
      </c>
      <c r="I719" s="90">
        <f>VLOOKUP(Table91213[[#This Row],[Date]],'DB Details'!$A:$L,9)</f>
        <v/>
      </c>
      <c r="J719" s="90">
        <f>VLOOKUP(Table91213[[#This Row],[Date]],'DB Details'!$A:$L,10)</f>
        <v/>
      </c>
      <c r="K719" s="41">
        <f>VLOOKUP(Table91213[[#This Row],[Date]],'DB Details'!$A:$L,11)</f>
        <v/>
      </c>
      <c r="L719" s="90">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90">
        <f>VLOOKUP(Table91213[[#This Row],[Date]],'DB Details'!$A:$L,5)</f>
        <v/>
      </c>
      <c r="F720" s="90">
        <f>VLOOKUP(Table91213[[#This Row],[Date]],'DB Details'!$A:$L,6)</f>
        <v/>
      </c>
      <c r="G720" s="41">
        <f>VLOOKUP(Table91213[[#This Row],[Date]],'DB Details'!$A:$L,7)</f>
        <v/>
      </c>
      <c r="H720" s="90">
        <f>VLOOKUP(Table91213[[#This Row],[Date]],'DB Details'!$A:$L,8)</f>
        <v/>
      </c>
      <c r="I720" s="90">
        <f>VLOOKUP(Table91213[[#This Row],[Date]],'DB Details'!$A:$L,9)</f>
        <v/>
      </c>
      <c r="J720" s="90">
        <f>VLOOKUP(Table91213[[#This Row],[Date]],'DB Details'!$A:$L,10)</f>
        <v/>
      </c>
      <c r="K720" s="41">
        <f>VLOOKUP(Table91213[[#This Row],[Date]],'DB Details'!$A:$L,11)</f>
        <v/>
      </c>
      <c r="L720" s="90">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90">
        <f>VLOOKUP(Table91213[[#This Row],[Date]],'DB Details'!$A:$L,5)</f>
        <v/>
      </c>
      <c r="F721" s="90">
        <f>VLOOKUP(Table91213[[#This Row],[Date]],'DB Details'!$A:$L,6)</f>
        <v/>
      </c>
      <c r="G721" s="41">
        <f>VLOOKUP(Table91213[[#This Row],[Date]],'DB Details'!$A:$L,7)</f>
        <v/>
      </c>
      <c r="H721" s="90">
        <f>VLOOKUP(Table91213[[#This Row],[Date]],'DB Details'!$A:$L,8)</f>
        <v/>
      </c>
      <c r="I721" s="90">
        <f>VLOOKUP(Table91213[[#This Row],[Date]],'DB Details'!$A:$L,9)</f>
        <v/>
      </c>
      <c r="J721" s="90">
        <f>VLOOKUP(Table91213[[#This Row],[Date]],'DB Details'!$A:$L,10)</f>
        <v/>
      </c>
      <c r="K721" s="41">
        <f>VLOOKUP(Table91213[[#This Row],[Date]],'DB Details'!$A:$L,11)</f>
        <v/>
      </c>
      <c r="L721" s="90">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90">
        <f>VLOOKUP(Table91213[[#This Row],[Date]],'DB Details'!$A:$L,5)</f>
        <v/>
      </c>
      <c r="F722" s="90">
        <f>VLOOKUP(Table91213[[#This Row],[Date]],'DB Details'!$A:$L,6)</f>
        <v/>
      </c>
      <c r="G722" s="41">
        <f>VLOOKUP(Table91213[[#This Row],[Date]],'DB Details'!$A:$L,7)</f>
        <v/>
      </c>
      <c r="H722" s="90">
        <f>VLOOKUP(Table91213[[#This Row],[Date]],'DB Details'!$A:$L,8)</f>
        <v/>
      </c>
      <c r="I722" s="90">
        <f>VLOOKUP(Table91213[[#This Row],[Date]],'DB Details'!$A:$L,9)</f>
        <v/>
      </c>
      <c r="J722" s="90">
        <f>VLOOKUP(Table91213[[#This Row],[Date]],'DB Details'!$A:$L,10)</f>
        <v/>
      </c>
      <c r="K722" s="41">
        <f>VLOOKUP(Table91213[[#This Row],[Date]],'DB Details'!$A:$L,11)</f>
        <v/>
      </c>
      <c r="L722" s="90">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90">
        <f>VLOOKUP(Table91213[[#This Row],[Date]],'DB Details'!$A:$L,5)</f>
        <v/>
      </c>
      <c r="F723" s="90">
        <f>VLOOKUP(Table91213[[#This Row],[Date]],'DB Details'!$A:$L,6)</f>
        <v/>
      </c>
      <c r="G723" s="41">
        <f>VLOOKUP(Table91213[[#This Row],[Date]],'DB Details'!$A:$L,7)</f>
        <v/>
      </c>
      <c r="H723" s="90">
        <f>VLOOKUP(Table91213[[#This Row],[Date]],'DB Details'!$A:$L,8)</f>
        <v/>
      </c>
      <c r="I723" s="90">
        <f>VLOOKUP(Table91213[[#This Row],[Date]],'DB Details'!$A:$L,9)</f>
        <v/>
      </c>
      <c r="J723" s="90">
        <f>VLOOKUP(Table91213[[#This Row],[Date]],'DB Details'!$A:$L,10)</f>
        <v/>
      </c>
      <c r="K723" s="41">
        <f>VLOOKUP(Table91213[[#This Row],[Date]],'DB Details'!$A:$L,11)</f>
        <v/>
      </c>
      <c r="L723" s="90">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90">
        <f>VLOOKUP(Table91213[[#This Row],[Date]],'DB Details'!$A:$L,5)</f>
        <v/>
      </c>
      <c r="F724" s="90">
        <f>VLOOKUP(Table91213[[#This Row],[Date]],'DB Details'!$A:$L,6)</f>
        <v/>
      </c>
      <c r="G724" s="41">
        <f>VLOOKUP(Table91213[[#This Row],[Date]],'DB Details'!$A:$L,7)</f>
        <v/>
      </c>
      <c r="H724" s="90">
        <f>VLOOKUP(Table91213[[#This Row],[Date]],'DB Details'!$A:$L,8)</f>
        <v/>
      </c>
      <c r="I724" s="90">
        <f>VLOOKUP(Table91213[[#This Row],[Date]],'DB Details'!$A:$L,9)</f>
        <v/>
      </c>
      <c r="J724" s="90">
        <f>VLOOKUP(Table91213[[#This Row],[Date]],'DB Details'!$A:$L,10)</f>
        <v/>
      </c>
      <c r="K724" s="41">
        <f>VLOOKUP(Table91213[[#This Row],[Date]],'DB Details'!$A:$L,11)</f>
        <v/>
      </c>
      <c r="L724" s="90">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90">
        <f>VLOOKUP(Table91213[[#This Row],[Date]],'DB Details'!$A:$L,5)</f>
        <v/>
      </c>
      <c r="F725" s="90">
        <f>VLOOKUP(Table91213[[#This Row],[Date]],'DB Details'!$A:$L,6)</f>
        <v/>
      </c>
      <c r="G725" s="41">
        <f>VLOOKUP(Table91213[[#This Row],[Date]],'DB Details'!$A:$L,7)</f>
        <v/>
      </c>
      <c r="H725" s="90">
        <f>VLOOKUP(Table91213[[#This Row],[Date]],'DB Details'!$A:$L,8)</f>
        <v/>
      </c>
      <c r="I725" s="90">
        <f>VLOOKUP(Table91213[[#This Row],[Date]],'DB Details'!$A:$L,9)</f>
        <v/>
      </c>
      <c r="J725" s="90">
        <f>VLOOKUP(Table91213[[#This Row],[Date]],'DB Details'!$A:$L,10)</f>
        <v/>
      </c>
      <c r="K725" s="41">
        <f>VLOOKUP(Table91213[[#This Row],[Date]],'DB Details'!$A:$L,11)</f>
        <v/>
      </c>
      <c r="L725" s="90">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90">
        <f>VLOOKUP(Table91213[[#This Row],[Date]],'DB Details'!$A:$L,5)</f>
        <v/>
      </c>
      <c r="F726" s="90">
        <f>VLOOKUP(Table91213[[#This Row],[Date]],'DB Details'!$A:$L,6)</f>
        <v/>
      </c>
      <c r="G726" s="41">
        <f>VLOOKUP(Table91213[[#This Row],[Date]],'DB Details'!$A:$L,7)</f>
        <v/>
      </c>
      <c r="H726" s="90">
        <f>VLOOKUP(Table91213[[#This Row],[Date]],'DB Details'!$A:$L,8)</f>
        <v/>
      </c>
      <c r="I726" s="90">
        <f>VLOOKUP(Table91213[[#This Row],[Date]],'DB Details'!$A:$L,9)</f>
        <v/>
      </c>
      <c r="J726" s="90">
        <f>VLOOKUP(Table91213[[#This Row],[Date]],'DB Details'!$A:$L,10)</f>
        <v/>
      </c>
      <c r="K726" s="41">
        <f>VLOOKUP(Table91213[[#This Row],[Date]],'DB Details'!$A:$L,11)</f>
        <v/>
      </c>
      <c r="L726" s="90">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90">
        <f>VLOOKUP(Table91213[[#This Row],[Date]],'DB Details'!$A:$L,5)</f>
        <v/>
      </c>
      <c r="F727" s="90">
        <f>VLOOKUP(Table91213[[#This Row],[Date]],'DB Details'!$A:$L,6)</f>
        <v/>
      </c>
      <c r="G727" s="41">
        <f>VLOOKUP(Table91213[[#This Row],[Date]],'DB Details'!$A:$L,7)</f>
        <v/>
      </c>
      <c r="H727" s="90">
        <f>VLOOKUP(Table91213[[#This Row],[Date]],'DB Details'!$A:$L,8)</f>
        <v/>
      </c>
      <c r="I727" s="90">
        <f>VLOOKUP(Table91213[[#This Row],[Date]],'DB Details'!$A:$L,9)</f>
        <v/>
      </c>
      <c r="J727" s="90">
        <f>VLOOKUP(Table91213[[#This Row],[Date]],'DB Details'!$A:$L,10)</f>
        <v/>
      </c>
      <c r="K727" s="41">
        <f>VLOOKUP(Table91213[[#This Row],[Date]],'DB Details'!$A:$L,11)</f>
        <v/>
      </c>
      <c r="L727" s="90">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90">
        <f>VLOOKUP(Table91213[[#This Row],[Date]],'DB Details'!$A:$L,5)</f>
        <v/>
      </c>
      <c r="F728" s="90">
        <f>VLOOKUP(Table91213[[#This Row],[Date]],'DB Details'!$A:$L,6)</f>
        <v/>
      </c>
      <c r="G728" s="41">
        <f>VLOOKUP(Table91213[[#This Row],[Date]],'DB Details'!$A:$L,7)</f>
        <v/>
      </c>
      <c r="H728" s="90">
        <f>VLOOKUP(Table91213[[#This Row],[Date]],'DB Details'!$A:$L,8)</f>
        <v/>
      </c>
      <c r="I728" s="90">
        <f>VLOOKUP(Table91213[[#This Row],[Date]],'DB Details'!$A:$L,9)</f>
        <v/>
      </c>
      <c r="J728" s="90">
        <f>VLOOKUP(Table91213[[#This Row],[Date]],'DB Details'!$A:$L,10)</f>
        <v/>
      </c>
      <c r="K728" s="41">
        <f>VLOOKUP(Table91213[[#This Row],[Date]],'DB Details'!$A:$L,11)</f>
        <v/>
      </c>
      <c r="L728" s="90">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90">
        <f>VLOOKUP(Table91213[[#This Row],[Date]],'DB Details'!$A:$L,5)</f>
        <v/>
      </c>
      <c r="F729" s="90">
        <f>VLOOKUP(Table91213[[#This Row],[Date]],'DB Details'!$A:$L,6)</f>
        <v/>
      </c>
      <c r="G729" s="41">
        <f>VLOOKUP(Table91213[[#This Row],[Date]],'DB Details'!$A:$L,7)</f>
        <v/>
      </c>
      <c r="H729" s="90">
        <f>VLOOKUP(Table91213[[#This Row],[Date]],'DB Details'!$A:$L,8)</f>
        <v/>
      </c>
      <c r="I729" s="90">
        <f>VLOOKUP(Table91213[[#This Row],[Date]],'DB Details'!$A:$L,9)</f>
        <v/>
      </c>
      <c r="J729" s="90">
        <f>VLOOKUP(Table91213[[#This Row],[Date]],'DB Details'!$A:$L,10)</f>
        <v/>
      </c>
      <c r="K729" s="41">
        <f>VLOOKUP(Table91213[[#This Row],[Date]],'DB Details'!$A:$L,11)</f>
        <v/>
      </c>
      <c r="L729" s="90">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90">
        <f>VLOOKUP(Table91213[[#This Row],[Date]],'DB Details'!$A:$L,5)</f>
        <v/>
      </c>
      <c r="F730" s="90">
        <f>VLOOKUP(Table91213[[#This Row],[Date]],'DB Details'!$A:$L,6)</f>
        <v/>
      </c>
      <c r="G730" s="41">
        <f>VLOOKUP(Table91213[[#This Row],[Date]],'DB Details'!$A:$L,7)</f>
        <v/>
      </c>
      <c r="H730" s="90">
        <f>VLOOKUP(Table91213[[#This Row],[Date]],'DB Details'!$A:$L,8)</f>
        <v/>
      </c>
      <c r="I730" s="90">
        <f>VLOOKUP(Table91213[[#This Row],[Date]],'DB Details'!$A:$L,9)</f>
        <v/>
      </c>
      <c r="J730" s="90">
        <f>VLOOKUP(Table91213[[#This Row],[Date]],'DB Details'!$A:$L,10)</f>
        <v/>
      </c>
      <c r="K730" s="41">
        <f>VLOOKUP(Table91213[[#This Row],[Date]],'DB Details'!$A:$L,11)</f>
        <v/>
      </c>
      <c r="L730" s="90">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90">
        <f>VLOOKUP(Table91213[[#This Row],[Date]],'DB Details'!$A:$L,5)</f>
        <v/>
      </c>
      <c r="F731" s="90">
        <f>VLOOKUP(Table91213[[#This Row],[Date]],'DB Details'!$A:$L,6)</f>
        <v/>
      </c>
      <c r="G731" s="41">
        <f>VLOOKUP(Table91213[[#This Row],[Date]],'DB Details'!$A:$L,7)</f>
        <v/>
      </c>
      <c r="H731" s="90">
        <f>VLOOKUP(Table91213[[#This Row],[Date]],'DB Details'!$A:$L,8)</f>
        <v/>
      </c>
      <c r="I731" s="90">
        <f>VLOOKUP(Table91213[[#This Row],[Date]],'DB Details'!$A:$L,9)</f>
        <v/>
      </c>
      <c r="J731" s="90">
        <f>VLOOKUP(Table91213[[#This Row],[Date]],'DB Details'!$A:$L,10)</f>
        <v/>
      </c>
      <c r="K731" s="41">
        <f>VLOOKUP(Table91213[[#This Row],[Date]],'DB Details'!$A:$L,11)</f>
        <v/>
      </c>
      <c r="L731" s="90">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90">
        <f>VLOOKUP(Table91213[[#This Row],[Date]],'DB Details'!$A:$L,5)</f>
        <v/>
      </c>
      <c r="F732" s="90">
        <f>VLOOKUP(Table91213[[#This Row],[Date]],'DB Details'!$A:$L,6)</f>
        <v/>
      </c>
      <c r="G732" s="41">
        <f>VLOOKUP(Table91213[[#This Row],[Date]],'DB Details'!$A:$L,7)</f>
        <v/>
      </c>
      <c r="H732" s="90">
        <f>VLOOKUP(Table91213[[#This Row],[Date]],'DB Details'!$A:$L,8)</f>
        <v/>
      </c>
      <c r="I732" s="90">
        <f>VLOOKUP(Table91213[[#This Row],[Date]],'DB Details'!$A:$L,9)</f>
        <v/>
      </c>
      <c r="J732" s="90">
        <f>VLOOKUP(Table91213[[#This Row],[Date]],'DB Details'!$A:$L,10)</f>
        <v/>
      </c>
      <c r="K732" s="41">
        <f>VLOOKUP(Table91213[[#This Row],[Date]],'DB Details'!$A:$L,11)</f>
        <v/>
      </c>
      <c r="L732" s="90">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90">
        <f>VLOOKUP(Table91213[[#This Row],[Date]],'DB Details'!$A:$L,5)</f>
        <v/>
      </c>
      <c r="F733" s="90">
        <f>VLOOKUP(Table91213[[#This Row],[Date]],'DB Details'!$A:$L,6)</f>
        <v/>
      </c>
      <c r="G733" s="41">
        <f>VLOOKUP(Table91213[[#This Row],[Date]],'DB Details'!$A:$L,7)</f>
        <v/>
      </c>
      <c r="H733" s="90">
        <f>VLOOKUP(Table91213[[#This Row],[Date]],'DB Details'!$A:$L,8)</f>
        <v/>
      </c>
      <c r="I733" s="90">
        <f>VLOOKUP(Table91213[[#This Row],[Date]],'DB Details'!$A:$L,9)</f>
        <v/>
      </c>
      <c r="J733" s="90">
        <f>VLOOKUP(Table91213[[#This Row],[Date]],'DB Details'!$A:$L,10)</f>
        <v/>
      </c>
      <c r="K733" s="41">
        <f>VLOOKUP(Table91213[[#This Row],[Date]],'DB Details'!$A:$L,11)</f>
        <v/>
      </c>
      <c r="L733" s="90">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90">
        <f>VLOOKUP(Table91213[[#This Row],[Date]],'DB Details'!$A:$L,5)</f>
        <v/>
      </c>
      <c r="F734" s="90">
        <f>VLOOKUP(Table91213[[#This Row],[Date]],'DB Details'!$A:$L,6)</f>
        <v/>
      </c>
      <c r="G734" s="41">
        <f>VLOOKUP(Table91213[[#This Row],[Date]],'DB Details'!$A:$L,7)</f>
        <v/>
      </c>
      <c r="H734" s="90">
        <f>VLOOKUP(Table91213[[#This Row],[Date]],'DB Details'!$A:$L,8)</f>
        <v/>
      </c>
      <c r="I734" s="90">
        <f>VLOOKUP(Table91213[[#This Row],[Date]],'DB Details'!$A:$L,9)</f>
        <v/>
      </c>
      <c r="J734" s="90">
        <f>VLOOKUP(Table91213[[#This Row],[Date]],'DB Details'!$A:$L,10)</f>
        <v/>
      </c>
      <c r="K734" s="41">
        <f>VLOOKUP(Table91213[[#This Row],[Date]],'DB Details'!$A:$L,11)</f>
        <v/>
      </c>
      <c r="L734" s="90">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90">
        <f>VLOOKUP(Table91213[[#This Row],[Date]],'DB Details'!$A:$L,5)</f>
        <v/>
      </c>
      <c r="F735" s="90">
        <f>VLOOKUP(Table91213[[#This Row],[Date]],'DB Details'!$A:$L,6)</f>
        <v/>
      </c>
      <c r="G735" s="41">
        <f>VLOOKUP(Table91213[[#This Row],[Date]],'DB Details'!$A:$L,7)</f>
        <v/>
      </c>
      <c r="H735" s="90">
        <f>VLOOKUP(Table91213[[#This Row],[Date]],'DB Details'!$A:$L,8)</f>
        <v/>
      </c>
      <c r="I735" s="90">
        <f>VLOOKUP(Table91213[[#This Row],[Date]],'DB Details'!$A:$L,9)</f>
        <v/>
      </c>
      <c r="J735" s="90">
        <f>VLOOKUP(Table91213[[#This Row],[Date]],'DB Details'!$A:$L,10)</f>
        <v/>
      </c>
      <c r="K735" s="41">
        <f>VLOOKUP(Table91213[[#This Row],[Date]],'DB Details'!$A:$L,11)</f>
        <v/>
      </c>
      <c r="L735" s="90">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90">
        <f>VLOOKUP(Table91213[[#This Row],[Date]],'DB Details'!$A:$L,5)</f>
        <v/>
      </c>
      <c r="F736" s="90">
        <f>VLOOKUP(Table91213[[#This Row],[Date]],'DB Details'!$A:$L,6)</f>
        <v/>
      </c>
      <c r="G736" s="41">
        <f>VLOOKUP(Table91213[[#This Row],[Date]],'DB Details'!$A:$L,7)</f>
        <v/>
      </c>
      <c r="H736" s="90">
        <f>VLOOKUP(Table91213[[#This Row],[Date]],'DB Details'!$A:$L,8)</f>
        <v/>
      </c>
      <c r="I736" s="90">
        <f>VLOOKUP(Table91213[[#This Row],[Date]],'DB Details'!$A:$L,9)</f>
        <v/>
      </c>
      <c r="J736" s="90">
        <f>VLOOKUP(Table91213[[#This Row],[Date]],'DB Details'!$A:$L,10)</f>
        <v/>
      </c>
      <c r="K736" s="41">
        <f>VLOOKUP(Table91213[[#This Row],[Date]],'DB Details'!$A:$L,11)</f>
        <v/>
      </c>
      <c r="L736" s="90">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90">
        <f>VLOOKUP(Table91213[[#This Row],[Date]],'DB Details'!$A:$L,5)</f>
        <v/>
      </c>
      <c r="F737" s="90">
        <f>VLOOKUP(Table91213[[#This Row],[Date]],'DB Details'!$A:$L,6)</f>
        <v/>
      </c>
      <c r="G737" s="41">
        <f>VLOOKUP(Table91213[[#This Row],[Date]],'DB Details'!$A:$L,7)</f>
        <v/>
      </c>
      <c r="H737" s="90">
        <f>VLOOKUP(Table91213[[#This Row],[Date]],'DB Details'!$A:$L,8)</f>
        <v/>
      </c>
      <c r="I737" s="90">
        <f>VLOOKUP(Table91213[[#This Row],[Date]],'DB Details'!$A:$L,9)</f>
        <v/>
      </c>
      <c r="J737" s="90">
        <f>VLOOKUP(Table91213[[#This Row],[Date]],'DB Details'!$A:$L,10)</f>
        <v/>
      </c>
      <c r="K737" s="41">
        <f>VLOOKUP(Table91213[[#This Row],[Date]],'DB Details'!$A:$L,11)</f>
        <v/>
      </c>
      <c r="L737" s="90">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90">
        <f>VLOOKUP(Table91213[[#This Row],[Date]],'DB Details'!$A:$L,5)</f>
        <v/>
      </c>
      <c r="F738" s="90">
        <f>VLOOKUP(Table91213[[#This Row],[Date]],'DB Details'!$A:$L,6)</f>
        <v/>
      </c>
      <c r="G738" s="41">
        <f>VLOOKUP(Table91213[[#This Row],[Date]],'DB Details'!$A:$L,7)</f>
        <v/>
      </c>
      <c r="H738" s="90">
        <f>VLOOKUP(Table91213[[#This Row],[Date]],'DB Details'!$A:$L,8)</f>
        <v/>
      </c>
      <c r="I738" s="90">
        <f>VLOOKUP(Table91213[[#This Row],[Date]],'DB Details'!$A:$L,9)</f>
        <v/>
      </c>
      <c r="J738" s="90">
        <f>VLOOKUP(Table91213[[#This Row],[Date]],'DB Details'!$A:$L,10)</f>
        <v/>
      </c>
      <c r="K738" s="41">
        <f>VLOOKUP(Table91213[[#This Row],[Date]],'DB Details'!$A:$L,11)</f>
        <v/>
      </c>
      <c r="L738" s="90">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90">
        <f>VLOOKUP(Table91213[[#This Row],[Date]],'DB Details'!$A:$L,5)</f>
        <v/>
      </c>
      <c r="F739" s="90">
        <f>VLOOKUP(Table91213[[#This Row],[Date]],'DB Details'!$A:$L,6)</f>
        <v/>
      </c>
      <c r="G739" s="41">
        <f>VLOOKUP(Table91213[[#This Row],[Date]],'DB Details'!$A:$L,7)</f>
        <v/>
      </c>
      <c r="H739" s="90">
        <f>VLOOKUP(Table91213[[#This Row],[Date]],'DB Details'!$A:$L,8)</f>
        <v/>
      </c>
      <c r="I739" s="90">
        <f>VLOOKUP(Table91213[[#This Row],[Date]],'DB Details'!$A:$L,9)</f>
        <v/>
      </c>
      <c r="J739" s="90">
        <f>VLOOKUP(Table91213[[#This Row],[Date]],'DB Details'!$A:$L,10)</f>
        <v/>
      </c>
      <c r="K739" s="41">
        <f>VLOOKUP(Table91213[[#This Row],[Date]],'DB Details'!$A:$L,11)</f>
        <v/>
      </c>
      <c r="L739" s="90">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90">
        <f>VLOOKUP(Table91213[[#This Row],[Date]],'DB Details'!$A:$L,5)</f>
        <v/>
      </c>
      <c r="F740" s="90">
        <f>VLOOKUP(Table91213[[#This Row],[Date]],'DB Details'!$A:$L,6)</f>
        <v/>
      </c>
      <c r="G740" s="41">
        <f>VLOOKUP(Table91213[[#This Row],[Date]],'DB Details'!$A:$L,7)</f>
        <v/>
      </c>
      <c r="H740" s="90">
        <f>VLOOKUP(Table91213[[#This Row],[Date]],'DB Details'!$A:$L,8)</f>
        <v/>
      </c>
      <c r="I740" s="90">
        <f>VLOOKUP(Table91213[[#This Row],[Date]],'DB Details'!$A:$L,9)</f>
        <v/>
      </c>
      <c r="J740" s="90">
        <f>VLOOKUP(Table91213[[#This Row],[Date]],'DB Details'!$A:$L,10)</f>
        <v/>
      </c>
      <c r="K740" s="41">
        <f>VLOOKUP(Table91213[[#This Row],[Date]],'DB Details'!$A:$L,11)</f>
        <v/>
      </c>
      <c r="L740" s="90">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90">
        <f>VLOOKUP(Table91213[[#This Row],[Date]],'DB Details'!$A:$L,5)</f>
        <v/>
      </c>
      <c r="F741" s="90">
        <f>VLOOKUP(Table91213[[#This Row],[Date]],'DB Details'!$A:$L,6)</f>
        <v/>
      </c>
      <c r="G741" s="41">
        <f>VLOOKUP(Table91213[[#This Row],[Date]],'DB Details'!$A:$L,7)</f>
        <v/>
      </c>
      <c r="H741" s="90">
        <f>VLOOKUP(Table91213[[#This Row],[Date]],'DB Details'!$A:$L,8)</f>
        <v/>
      </c>
      <c r="I741" s="90">
        <f>VLOOKUP(Table91213[[#This Row],[Date]],'DB Details'!$A:$L,9)</f>
        <v/>
      </c>
      <c r="J741" s="90">
        <f>VLOOKUP(Table91213[[#This Row],[Date]],'DB Details'!$A:$L,10)</f>
        <v/>
      </c>
      <c r="K741" s="41">
        <f>VLOOKUP(Table91213[[#This Row],[Date]],'DB Details'!$A:$L,11)</f>
        <v/>
      </c>
      <c r="L741" s="90">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90">
        <f>VLOOKUP(Table91213[[#This Row],[Date]],'DB Details'!$A:$L,5)</f>
        <v/>
      </c>
      <c r="F742" s="90">
        <f>VLOOKUP(Table91213[[#This Row],[Date]],'DB Details'!$A:$L,6)</f>
        <v/>
      </c>
      <c r="G742" s="41">
        <f>VLOOKUP(Table91213[[#This Row],[Date]],'DB Details'!$A:$L,7)</f>
        <v/>
      </c>
      <c r="H742" s="90">
        <f>VLOOKUP(Table91213[[#This Row],[Date]],'DB Details'!$A:$L,8)</f>
        <v/>
      </c>
      <c r="I742" s="90">
        <f>VLOOKUP(Table91213[[#This Row],[Date]],'DB Details'!$A:$L,9)</f>
        <v/>
      </c>
      <c r="J742" s="90">
        <f>VLOOKUP(Table91213[[#This Row],[Date]],'DB Details'!$A:$L,10)</f>
        <v/>
      </c>
      <c r="K742" s="41">
        <f>VLOOKUP(Table91213[[#This Row],[Date]],'DB Details'!$A:$L,11)</f>
        <v/>
      </c>
      <c r="L742" s="90">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90">
        <f>VLOOKUP(Table91213[[#This Row],[Date]],'DB Details'!$A:$L,5)</f>
        <v/>
      </c>
      <c r="F743" s="90">
        <f>VLOOKUP(Table91213[[#This Row],[Date]],'DB Details'!$A:$L,6)</f>
        <v/>
      </c>
      <c r="G743" s="41">
        <f>VLOOKUP(Table91213[[#This Row],[Date]],'DB Details'!$A:$L,7)</f>
        <v/>
      </c>
      <c r="H743" s="90">
        <f>VLOOKUP(Table91213[[#This Row],[Date]],'DB Details'!$A:$L,8)</f>
        <v/>
      </c>
      <c r="I743" s="90">
        <f>VLOOKUP(Table91213[[#This Row],[Date]],'DB Details'!$A:$L,9)</f>
        <v/>
      </c>
      <c r="J743" s="90">
        <f>VLOOKUP(Table91213[[#This Row],[Date]],'DB Details'!$A:$L,10)</f>
        <v/>
      </c>
      <c r="K743" s="41">
        <f>VLOOKUP(Table91213[[#This Row],[Date]],'DB Details'!$A:$L,11)</f>
        <v/>
      </c>
      <c r="L743" s="90">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90">
        <f>VLOOKUP(Table91213[[#This Row],[Date]],'DB Details'!$A:$L,5)</f>
        <v/>
      </c>
      <c r="F744" s="90">
        <f>VLOOKUP(Table91213[[#This Row],[Date]],'DB Details'!$A:$L,6)</f>
        <v/>
      </c>
      <c r="G744" s="41">
        <f>VLOOKUP(Table91213[[#This Row],[Date]],'DB Details'!$A:$L,7)</f>
        <v/>
      </c>
      <c r="H744" s="90">
        <f>VLOOKUP(Table91213[[#This Row],[Date]],'DB Details'!$A:$L,8)</f>
        <v/>
      </c>
      <c r="I744" s="90">
        <f>VLOOKUP(Table91213[[#This Row],[Date]],'DB Details'!$A:$L,9)</f>
        <v/>
      </c>
      <c r="J744" s="90">
        <f>VLOOKUP(Table91213[[#This Row],[Date]],'DB Details'!$A:$L,10)</f>
        <v/>
      </c>
      <c r="K744" s="41">
        <f>VLOOKUP(Table91213[[#This Row],[Date]],'DB Details'!$A:$L,11)</f>
        <v/>
      </c>
      <c r="L744" s="90">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90">
        <f>VLOOKUP(Table91213[[#This Row],[Date]],'DB Details'!$A:$L,5)</f>
        <v/>
      </c>
      <c r="F745" s="90">
        <f>VLOOKUP(Table91213[[#This Row],[Date]],'DB Details'!$A:$L,6)</f>
        <v/>
      </c>
      <c r="G745" s="41">
        <f>VLOOKUP(Table91213[[#This Row],[Date]],'DB Details'!$A:$L,7)</f>
        <v/>
      </c>
      <c r="H745" s="90">
        <f>VLOOKUP(Table91213[[#This Row],[Date]],'DB Details'!$A:$L,8)</f>
        <v/>
      </c>
      <c r="I745" s="90">
        <f>VLOOKUP(Table91213[[#This Row],[Date]],'DB Details'!$A:$L,9)</f>
        <v/>
      </c>
      <c r="J745" s="90">
        <f>VLOOKUP(Table91213[[#This Row],[Date]],'DB Details'!$A:$L,10)</f>
        <v/>
      </c>
      <c r="K745" s="41">
        <f>VLOOKUP(Table91213[[#This Row],[Date]],'DB Details'!$A:$L,11)</f>
        <v/>
      </c>
      <c r="L745" s="90">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90">
        <f>VLOOKUP(Table91213[[#This Row],[Date]],'DB Details'!$A:$L,5)</f>
        <v/>
      </c>
      <c r="F746" s="90">
        <f>VLOOKUP(Table91213[[#This Row],[Date]],'DB Details'!$A:$L,6)</f>
        <v/>
      </c>
      <c r="G746" s="41">
        <f>VLOOKUP(Table91213[[#This Row],[Date]],'DB Details'!$A:$L,7)</f>
        <v/>
      </c>
      <c r="H746" s="90">
        <f>VLOOKUP(Table91213[[#This Row],[Date]],'DB Details'!$A:$L,8)</f>
        <v/>
      </c>
      <c r="I746" s="90">
        <f>VLOOKUP(Table91213[[#This Row],[Date]],'DB Details'!$A:$L,9)</f>
        <v/>
      </c>
      <c r="J746" s="90">
        <f>VLOOKUP(Table91213[[#This Row],[Date]],'DB Details'!$A:$L,10)</f>
        <v/>
      </c>
      <c r="K746" s="41">
        <f>VLOOKUP(Table91213[[#This Row],[Date]],'DB Details'!$A:$L,11)</f>
        <v/>
      </c>
      <c r="L746" s="90">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90">
        <f>VLOOKUP(Table91213[[#This Row],[Date]],'DB Details'!$A:$L,5)</f>
        <v/>
      </c>
      <c r="F747" s="90">
        <f>VLOOKUP(Table91213[[#This Row],[Date]],'DB Details'!$A:$L,6)</f>
        <v/>
      </c>
      <c r="G747" s="41">
        <f>VLOOKUP(Table91213[[#This Row],[Date]],'DB Details'!$A:$L,7)</f>
        <v/>
      </c>
      <c r="H747" s="90">
        <f>VLOOKUP(Table91213[[#This Row],[Date]],'DB Details'!$A:$L,8)</f>
        <v/>
      </c>
      <c r="I747" s="90">
        <f>VLOOKUP(Table91213[[#This Row],[Date]],'DB Details'!$A:$L,9)</f>
        <v/>
      </c>
      <c r="J747" s="90">
        <f>VLOOKUP(Table91213[[#This Row],[Date]],'DB Details'!$A:$L,10)</f>
        <v/>
      </c>
      <c r="K747" s="41">
        <f>VLOOKUP(Table91213[[#This Row],[Date]],'DB Details'!$A:$L,11)</f>
        <v/>
      </c>
      <c r="L747" s="90">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90">
        <f>VLOOKUP(Table91213[[#This Row],[Date]],'DB Details'!$A:$L,5)</f>
        <v/>
      </c>
      <c r="F748" s="90">
        <f>VLOOKUP(Table91213[[#This Row],[Date]],'DB Details'!$A:$L,6)</f>
        <v/>
      </c>
      <c r="G748" s="41">
        <f>VLOOKUP(Table91213[[#This Row],[Date]],'DB Details'!$A:$L,7)</f>
        <v/>
      </c>
      <c r="H748" s="90">
        <f>VLOOKUP(Table91213[[#This Row],[Date]],'DB Details'!$A:$L,8)</f>
        <v/>
      </c>
      <c r="I748" s="90">
        <f>VLOOKUP(Table91213[[#This Row],[Date]],'DB Details'!$A:$L,9)</f>
        <v/>
      </c>
      <c r="J748" s="90">
        <f>VLOOKUP(Table91213[[#This Row],[Date]],'DB Details'!$A:$L,10)</f>
        <v/>
      </c>
      <c r="K748" s="41">
        <f>VLOOKUP(Table91213[[#This Row],[Date]],'DB Details'!$A:$L,11)</f>
        <v/>
      </c>
      <c r="L748" s="90">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90">
        <f>VLOOKUP(Table91213[[#This Row],[Date]],'DB Details'!$A:$L,5)</f>
        <v/>
      </c>
      <c r="F749" s="90">
        <f>VLOOKUP(Table91213[[#This Row],[Date]],'DB Details'!$A:$L,6)</f>
        <v/>
      </c>
      <c r="G749" s="41">
        <f>VLOOKUP(Table91213[[#This Row],[Date]],'DB Details'!$A:$L,7)</f>
        <v/>
      </c>
      <c r="H749" s="90">
        <f>VLOOKUP(Table91213[[#This Row],[Date]],'DB Details'!$A:$L,8)</f>
        <v/>
      </c>
      <c r="I749" s="90">
        <f>VLOOKUP(Table91213[[#This Row],[Date]],'DB Details'!$A:$L,9)</f>
        <v/>
      </c>
      <c r="J749" s="90">
        <f>VLOOKUP(Table91213[[#This Row],[Date]],'DB Details'!$A:$L,10)</f>
        <v/>
      </c>
      <c r="K749" s="41">
        <f>VLOOKUP(Table91213[[#This Row],[Date]],'DB Details'!$A:$L,11)</f>
        <v/>
      </c>
      <c r="L749" s="90">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90">
        <f>VLOOKUP(Table91213[[#This Row],[Date]],'DB Details'!$A:$L,5)</f>
        <v/>
      </c>
      <c r="F750" s="90">
        <f>VLOOKUP(Table91213[[#This Row],[Date]],'DB Details'!$A:$L,6)</f>
        <v/>
      </c>
      <c r="G750" s="41">
        <f>VLOOKUP(Table91213[[#This Row],[Date]],'DB Details'!$A:$L,7)</f>
        <v/>
      </c>
      <c r="H750" s="90">
        <f>VLOOKUP(Table91213[[#This Row],[Date]],'DB Details'!$A:$L,8)</f>
        <v/>
      </c>
      <c r="I750" s="90">
        <f>VLOOKUP(Table91213[[#This Row],[Date]],'DB Details'!$A:$L,9)</f>
        <v/>
      </c>
      <c r="J750" s="90">
        <f>VLOOKUP(Table91213[[#This Row],[Date]],'DB Details'!$A:$L,10)</f>
        <v/>
      </c>
      <c r="K750" s="41">
        <f>VLOOKUP(Table91213[[#This Row],[Date]],'DB Details'!$A:$L,11)</f>
        <v/>
      </c>
      <c r="L750" s="90">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90">
        <f>VLOOKUP(Table91213[[#This Row],[Date]],'DB Details'!$A:$L,5)</f>
        <v/>
      </c>
      <c r="F751" s="90">
        <f>VLOOKUP(Table91213[[#This Row],[Date]],'DB Details'!$A:$L,6)</f>
        <v/>
      </c>
      <c r="G751" s="41">
        <f>VLOOKUP(Table91213[[#This Row],[Date]],'DB Details'!$A:$L,7)</f>
        <v/>
      </c>
      <c r="H751" s="90">
        <f>VLOOKUP(Table91213[[#This Row],[Date]],'DB Details'!$A:$L,8)</f>
        <v/>
      </c>
      <c r="I751" s="90">
        <f>VLOOKUP(Table91213[[#This Row],[Date]],'DB Details'!$A:$L,9)</f>
        <v/>
      </c>
      <c r="J751" s="90">
        <f>VLOOKUP(Table91213[[#This Row],[Date]],'DB Details'!$A:$L,10)</f>
        <v/>
      </c>
      <c r="K751" s="41">
        <f>VLOOKUP(Table91213[[#This Row],[Date]],'DB Details'!$A:$L,11)</f>
        <v/>
      </c>
      <c r="L751" s="90">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90">
        <f>VLOOKUP(Table91213[[#This Row],[Date]],'DB Details'!$A:$L,5)</f>
        <v/>
      </c>
      <c r="F752" s="90">
        <f>VLOOKUP(Table91213[[#This Row],[Date]],'DB Details'!$A:$L,6)</f>
        <v/>
      </c>
      <c r="G752" s="41">
        <f>VLOOKUP(Table91213[[#This Row],[Date]],'DB Details'!$A:$L,7)</f>
        <v/>
      </c>
      <c r="H752" s="90">
        <f>VLOOKUP(Table91213[[#This Row],[Date]],'DB Details'!$A:$L,8)</f>
        <v/>
      </c>
      <c r="I752" s="90">
        <f>VLOOKUP(Table91213[[#This Row],[Date]],'DB Details'!$A:$L,9)</f>
        <v/>
      </c>
      <c r="J752" s="90">
        <f>VLOOKUP(Table91213[[#This Row],[Date]],'DB Details'!$A:$L,10)</f>
        <v/>
      </c>
      <c r="K752" s="41">
        <f>VLOOKUP(Table91213[[#This Row],[Date]],'DB Details'!$A:$L,11)</f>
        <v/>
      </c>
      <c r="L752" s="90">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90">
        <f>VLOOKUP(Table91213[[#This Row],[Date]],'DB Details'!$A:$L,5)</f>
        <v/>
      </c>
      <c r="F753" s="90">
        <f>VLOOKUP(Table91213[[#This Row],[Date]],'DB Details'!$A:$L,6)</f>
        <v/>
      </c>
      <c r="G753" s="41">
        <f>VLOOKUP(Table91213[[#This Row],[Date]],'DB Details'!$A:$L,7)</f>
        <v/>
      </c>
      <c r="H753" s="90">
        <f>VLOOKUP(Table91213[[#This Row],[Date]],'DB Details'!$A:$L,8)</f>
        <v/>
      </c>
      <c r="I753" s="90">
        <f>VLOOKUP(Table91213[[#This Row],[Date]],'DB Details'!$A:$L,9)</f>
        <v/>
      </c>
      <c r="J753" s="90">
        <f>VLOOKUP(Table91213[[#This Row],[Date]],'DB Details'!$A:$L,10)</f>
        <v/>
      </c>
      <c r="K753" s="41">
        <f>VLOOKUP(Table91213[[#This Row],[Date]],'DB Details'!$A:$L,11)</f>
        <v/>
      </c>
      <c r="L753" s="90">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90">
        <f>VLOOKUP(Table91213[[#This Row],[Date]],'DB Details'!$A:$L,5)</f>
        <v/>
      </c>
      <c r="F754" s="90">
        <f>VLOOKUP(Table91213[[#This Row],[Date]],'DB Details'!$A:$L,6)</f>
        <v/>
      </c>
      <c r="G754" s="41">
        <f>VLOOKUP(Table91213[[#This Row],[Date]],'DB Details'!$A:$L,7)</f>
        <v/>
      </c>
      <c r="H754" s="90">
        <f>VLOOKUP(Table91213[[#This Row],[Date]],'DB Details'!$A:$L,8)</f>
        <v/>
      </c>
      <c r="I754" s="90">
        <f>VLOOKUP(Table91213[[#This Row],[Date]],'DB Details'!$A:$L,9)</f>
        <v/>
      </c>
      <c r="J754" s="90">
        <f>VLOOKUP(Table91213[[#This Row],[Date]],'DB Details'!$A:$L,10)</f>
        <v/>
      </c>
      <c r="K754" s="41">
        <f>VLOOKUP(Table91213[[#This Row],[Date]],'DB Details'!$A:$L,11)</f>
        <v/>
      </c>
      <c r="L754" s="90">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90">
        <f>VLOOKUP(Table91213[[#This Row],[Date]],'DB Details'!$A:$L,5)</f>
        <v/>
      </c>
      <c r="F755" s="90">
        <f>VLOOKUP(Table91213[[#This Row],[Date]],'DB Details'!$A:$L,6)</f>
        <v/>
      </c>
      <c r="G755" s="41">
        <f>VLOOKUP(Table91213[[#This Row],[Date]],'DB Details'!$A:$L,7)</f>
        <v/>
      </c>
      <c r="H755" s="90">
        <f>VLOOKUP(Table91213[[#This Row],[Date]],'DB Details'!$A:$L,8)</f>
        <v/>
      </c>
      <c r="I755" s="90">
        <f>VLOOKUP(Table91213[[#This Row],[Date]],'DB Details'!$A:$L,9)</f>
        <v/>
      </c>
      <c r="J755" s="90">
        <f>VLOOKUP(Table91213[[#This Row],[Date]],'DB Details'!$A:$L,10)</f>
        <v/>
      </c>
      <c r="K755" s="41">
        <f>VLOOKUP(Table91213[[#This Row],[Date]],'DB Details'!$A:$L,11)</f>
        <v/>
      </c>
      <c r="L755" s="90">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90">
        <f>VLOOKUP(Table91213[[#This Row],[Date]],'DB Details'!$A:$L,5)</f>
        <v/>
      </c>
      <c r="F756" s="90">
        <f>VLOOKUP(Table91213[[#This Row],[Date]],'DB Details'!$A:$L,6)</f>
        <v/>
      </c>
      <c r="G756" s="41">
        <f>VLOOKUP(Table91213[[#This Row],[Date]],'DB Details'!$A:$L,7)</f>
        <v/>
      </c>
      <c r="H756" s="90">
        <f>VLOOKUP(Table91213[[#This Row],[Date]],'DB Details'!$A:$L,8)</f>
        <v/>
      </c>
      <c r="I756" s="90">
        <f>VLOOKUP(Table91213[[#This Row],[Date]],'DB Details'!$A:$L,9)</f>
        <v/>
      </c>
      <c r="J756" s="90">
        <f>VLOOKUP(Table91213[[#This Row],[Date]],'DB Details'!$A:$L,10)</f>
        <v/>
      </c>
      <c r="K756" s="41">
        <f>VLOOKUP(Table91213[[#This Row],[Date]],'DB Details'!$A:$L,11)</f>
        <v/>
      </c>
      <c r="L756" s="90">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90">
        <f>VLOOKUP(Table91213[[#This Row],[Date]],'DB Details'!$A:$L,5)</f>
        <v/>
      </c>
      <c r="F757" s="90">
        <f>VLOOKUP(Table91213[[#This Row],[Date]],'DB Details'!$A:$L,6)</f>
        <v/>
      </c>
      <c r="G757" s="41">
        <f>VLOOKUP(Table91213[[#This Row],[Date]],'DB Details'!$A:$L,7)</f>
        <v/>
      </c>
      <c r="H757" s="90">
        <f>VLOOKUP(Table91213[[#This Row],[Date]],'DB Details'!$A:$L,8)</f>
        <v/>
      </c>
      <c r="I757" s="90">
        <f>VLOOKUP(Table91213[[#This Row],[Date]],'DB Details'!$A:$L,9)</f>
        <v/>
      </c>
      <c r="J757" s="90">
        <f>VLOOKUP(Table91213[[#This Row],[Date]],'DB Details'!$A:$L,10)</f>
        <v/>
      </c>
      <c r="K757" s="41">
        <f>VLOOKUP(Table91213[[#This Row],[Date]],'DB Details'!$A:$L,11)</f>
        <v/>
      </c>
      <c r="L757" s="90">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90">
        <f>VLOOKUP(Table91213[[#This Row],[Date]],'DB Details'!$A:$L,5)</f>
        <v/>
      </c>
      <c r="F758" s="90">
        <f>VLOOKUP(Table91213[[#This Row],[Date]],'DB Details'!$A:$L,6)</f>
        <v/>
      </c>
      <c r="G758" s="41">
        <f>VLOOKUP(Table91213[[#This Row],[Date]],'DB Details'!$A:$L,7)</f>
        <v/>
      </c>
      <c r="H758" s="90">
        <f>VLOOKUP(Table91213[[#This Row],[Date]],'DB Details'!$A:$L,8)</f>
        <v/>
      </c>
      <c r="I758" s="90">
        <f>VLOOKUP(Table91213[[#This Row],[Date]],'DB Details'!$A:$L,9)</f>
        <v/>
      </c>
      <c r="J758" s="90">
        <f>VLOOKUP(Table91213[[#This Row],[Date]],'DB Details'!$A:$L,10)</f>
        <v/>
      </c>
      <c r="K758" s="41">
        <f>VLOOKUP(Table91213[[#This Row],[Date]],'DB Details'!$A:$L,11)</f>
        <v/>
      </c>
      <c r="L758" s="90">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90">
        <f>VLOOKUP(Table91213[[#This Row],[Date]],'DB Details'!$A:$L,5)</f>
        <v/>
      </c>
      <c r="F759" s="90">
        <f>VLOOKUP(Table91213[[#This Row],[Date]],'DB Details'!$A:$L,6)</f>
        <v/>
      </c>
      <c r="G759" s="41">
        <f>VLOOKUP(Table91213[[#This Row],[Date]],'DB Details'!$A:$L,7)</f>
        <v/>
      </c>
      <c r="H759" s="90">
        <f>VLOOKUP(Table91213[[#This Row],[Date]],'DB Details'!$A:$L,8)</f>
        <v/>
      </c>
      <c r="I759" s="90">
        <f>VLOOKUP(Table91213[[#This Row],[Date]],'DB Details'!$A:$L,9)</f>
        <v/>
      </c>
      <c r="J759" s="90">
        <f>VLOOKUP(Table91213[[#This Row],[Date]],'DB Details'!$A:$L,10)</f>
        <v/>
      </c>
      <c r="K759" s="41">
        <f>VLOOKUP(Table91213[[#This Row],[Date]],'DB Details'!$A:$L,11)</f>
        <v/>
      </c>
      <c r="L759" s="90">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90">
        <f>VLOOKUP(Table91213[[#This Row],[Date]],'DB Details'!$A:$L,5)</f>
        <v/>
      </c>
      <c r="F760" s="90">
        <f>VLOOKUP(Table91213[[#This Row],[Date]],'DB Details'!$A:$L,6)</f>
        <v/>
      </c>
      <c r="G760" s="41">
        <f>VLOOKUP(Table91213[[#This Row],[Date]],'DB Details'!$A:$L,7)</f>
        <v/>
      </c>
      <c r="H760" s="90">
        <f>VLOOKUP(Table91213[[#This Row],[Date]],'DB Details'!$A:$L,8)</f>
        <v/>
      </c>
      <c r="I760" s="90">
        <f>VLOOKUP(Table91213[[#This Row],[Date]],'DB Details'!$A:$L,9)</f>
        <v/>
      </c>
      <c r="J760" s="90">
        <f>VLOOKUP(Table91213[[#This Row],[Date]],'DB Details'!$A:$L,10)</f>
        <v/>
      </c>
      <c r="K760" s="41">
        <f>VLOOKUP(Table91213[[#This Row],[Date]],'DB Details'!$A:$L,11)</f>
        <v/>
      </c>
      <c r="L760" s="90">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90">
        <f>VLOOKUP(Table91213[[#This Row],[Date]],'DB Details'!$A:$L,5)</f>
        <v/>
      </c>
      <c r="F761" s="90">
        <f>VLOOKUP(Table91213[[#This Row],[Date]],'DB Details'!$A:$L,6)</f>
        <v/>
      </c>
      <c r="G761" s="41">
        <f>VLOOKUP(Table91213[[#This Row],[Date]],'DB Details'!$A:$L,7)</f>
        <v/>
      </c>
      <c r="H761" s="90">
        <f>VLOOKUP(Table91213[[#This Row],[Date]],'DB Details'!$A:$L,8)</f>
        <v/>
      </c>
      <c r="I761" s="90">
        <f>VLOOKUP(Table91213[[#This Row],[Date]],'DB Details'!$A:$L,9)</f>
        <v/>
      </c>
      <c r="J761" s="90">
        <f>VLOOKUP(Table91213[[#This Row],[Date]],'DB Details'!$A:$L,10)</f>
        <v/>
      </c>
      <c r="K761" s="41">
        <f>VLOOKUP(Table91213[[#This Row],[Date]],'DB Details'!$A:$L,11)</f>
        <v/>
      </c>
      <c r="L761" s="90">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90">
        <f>VLOOKUP(Table91213[[#This Row],[Date]],'DB Details'!$A:$L,5)</f>
        <v/>
      </c>
      <c r="F762" s="90">
        <f>VLOOKUP(Table91213[[#This Row],[Date]],'DB Details'!$A:$L,6)</f>
        <v/>
      </c>
      <c r="G762" s="41">
        <f>VLOOKUP(Table91213[[#This Row],[Date]],'DB Details'!$A:$L,7)</f>
        <v/>
      </c>
      <c r="H762" s="90">
        <f>VLOOKUP(Table91213[[#This Row],[Date]],'DB Details'!$A:$L,8)</f>
        <v/>
      </c>
      <c r="I762" s="90">
        <f>VLOOKUP(Table91213[[#This Row],[Date]],'DB Details'!$A:$L,9)</f>
        <v/>
      </c>
      <c r="J762" s="90">
        <f>VLOOKUP(Table91213[[#This Row],[Date]],'DB Details'!$A:$L,10)</f>
        <v/>
      </c>
      <c r="K762" s="41">
        <f>VLOOKUP(Table91213[[#This Row],[Date]],'DB Details'!$A:$L,11)</f>
        <v/>
      </c>
      <c r="L762" s="90">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90">
        <f>VLOOKUP(Table91213[[#This Row],[Date]],'DB Details'!$A:$L,5)</f>
        <v/>
      </c>
      <c r="F763" s="90">
        <f>VLOOKUP(Table91213[[#This Row],[Date]],'DB Details'!$A:$L,6)</f>
        <v/>
      </c>
      <c r="G763" s="41">
        <f>VLOOKUP(Table91213[[#This Row],[Date]],'DB Details'!$A:$L,7)</f>
        <v/>
      </c>
      <c r="H763" s="90">
        <f>VLOOKUP(Table91213[[#This Row],[Date]],'DB Details'!$A:$L,8)</f>
        <v/>
      </c>
      <c r="I763" s="90">
        <f>VLOOKUP(Table91213[[#This Row],[Date]],'DB Details'!$A:$L,9)</f>
        <v/>
      </c>
      <c r="J763" s="90">
        <f>VLOOKUP(Table91213[[#This Row],[Date]],'DB Details'!$A:$L,10)</f>
        <v/>
      </c>
      <c r="K763" s="41">
        <f>VLOOKUP(Table91213[[#This Row],[Date]],'DB Details'!$A:$L,11)</f>
        <v/>
      </c>
      <c r="L763" s="90">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90">
        <f>VLOOKUP(Table91213[[#This Row],[Date]],'DB Details'!$A:$L,5)</f>
        <v/>
      </c>
      <c r="F764" s="90">
        <f>VLOOKUP(Table91213[[#This Row],[Date]],'DB Details'!$A:$L,6)</f>
        <v/>
      </c>
      <c r="G764" s="41">
        <f>VLOOKUP(Table91213[[#This Row],[Date]],'DB Details'!$A:$L,7)</f>
        <v/>
      </c>
      <c r="H764" s="90">
        <f>VLOOKUP(Table91213[[#This Row],[Date]],'DB Details'!$A:$L,8)</f>
        <v/>
      </c>
      <c r="I764" s="90">
        <f>VLOOKUP(Table91213[[#This Row],[Date]],'DB Details'!$A:$L,9)</f>
        <v/>
      </c>
      <c r="J764" s="90">
        <f>VLOOKUP(Table91213[[#This Row],[Date]],'DB Details'!$A:$L,10)</f>
        <v/>
      </c>
      <c r="K764" s="41">
        <f>VLOOKUP(Table91213[[#This Row],[Date]],'DB Details'!$A:$L,11)</f>
        <v/>
      </c>
      <c r="L764" s="90">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90">
        <f>VLOOKUP(Table91213[[#This Row],[Date]],'DB Details'!$A:$L,5)</f>
        <v/>
      </c>
      <c r="F765" s="90">
        <f>VLOOKUP(Table91213[[#This Row],[Date]],'DB Details'!$A:$L,6)</f>
        <v/>
      </c>
      <c r="G765" s="41">
        <f>VLOOKUP(Table91213[[#This Row],[Date]],'DB Details'!$A:$L,7)</f>
        <v/>
      </c>
      <c r="H765" s="90">
        <f>VLOOKUP(Table91213[[#This Row],[Date]],'DB Details'!$A:$L,8)</f>
        <v/>
      </c>
      <c r="I765" s="90">
        <f>VLOOKUP(Table91213[[#This Row],[Date]],'DB Details'!$A:$L,9)</f>
        <v/>
      </c>
      <c r="J765" s="90">
        <f>VLOOKUP(Table91213[[#This Row],[Date]],'DB Details'!$A:$L,10)</f>
        <v/>
      </c>
      <c r="K765" s="41">
        <f>VLOOKUP(Table91213[[#This Row],[Date]],'DB Details'!$A:$L,11)</f>
        <v/>
      </c>
      <c r="L765" s="90">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90">
        <f>VLOOKUP(Table91213[[#This Row],[Date]],'DB Details'!$A:$L,5)</f>
        <v/>
      </c>
      <c r="F766" s="90">
        <f>VLOOKUP(Table91213[[#This Row],[Date]],'DB Details'!$A:$L,6)</f>
        <v/>
      </c>
      <c r="G766" s="41">
        <f>VLOOKUP(Table91213[[#This Row],[Date]],'DB Details'!$A:$L,7)</f>
        <v/>
      </c>
      <c r="H766" s="90">
        <f>VLOOKUP(Table91213[[#This Row],[Date]],'DB Details'!$A:$L,8)</f>
        <v/>
      </c>
      <c r="I766" s="90">
        <f>VLOOKUP(Table91213[[#This Row],[Date]],'DB Details'!$A:$L,9)</f>
        <v/>
      </c>
      <c r="J766" s="90">
        <f>VLOOKUP(Table91213[[#This Row],[Date]],'DB Details'!$A:$L,10)</f>
        <v/>
      </c>
      <c r="K766" s="41">
        <f>VLOOKUP(Table91213[[#This Row],[Date]],'DB Details'!$A:$L,11)</f>
        <v/>
      </c>
      <c r="L766" s="90">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90">
        <f>VLOOKUP(Table91213[[#This Row],[Date]],'DB Details'!$A:$L,5)</f>
        <v/>
      </c>
      <c r="F767" s="90">
        <f>VLOOKUP(Table91213[[#This Row],[Date]],'DB Details'!$A:$L,6)</f>
        <v/>
      </c>
      <c r="G767" s="41">
        <f>VLOOKUP(Table91213[[#This Row],[Date]],'DB Details'!$A:$L,7)</f>
        <v/>
      </c>
      <c r="H767" s="90">
        <f>VLOOKUP(Table91213[[#This Row],[Date]],'DB Details'!$A:$L,8)</f>
        <v/>
      </c>
      <c r="I767" s="90">
        <f>VLOOKUP(Table91213[[#This Row],[Date]],'DB Details'!$A:$L,9)</f>
        <v/>
      </c>
      <c r="J767" s="90">
        <f>VLOOKUP(Table91213[[#This Row],[Date]],'DB Details'!$A:$L,10)</f>
        <v/>
      </c>
      <c r="K767" s="41">
        <f>VLOOKUP(Table91213[[#This Row],[Date]],'DB Details'!$A:$L,11)</f>
        <v/>
      </c>
      <c r="L767" s="90">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90">
        <f>VLOOKUP(Table91213[[#This Row],[Date]],'DB Details'!$A:$L,5)</f>
        <v/>
      </c>
      <c r="F768" s="90">
        <f>VLOOKUP(Table91213[[#This Row],[Date]],'DB Details'!$A:$L,6)</f>
        <v/>
      </c>
      <c r="G768" s="41">
        <f>VLOOKUP(Table91213[[#This Row],[Date]],'DB Details'!$A:$L,7)</f>
        <v/>
      </c>
      <c r="H768" s="90">
        <f>VLOOKUP(Table91213[[#This Row],[Date]],'DB Details'!$A:$L,8)</f>
        <v/>
      </c>
      <c r="I768" s="90">
        <f>VLOOKUP(Table91213[[#This Row],[Date]],'DB Details'!$A:$L,9)</f>
        <v/>
      </c>
      <c r="J768" s="90">
        <f>VLOOKUP(Table91213[[#This Row],[Date]],'DB Details'!$A:$L,10)</f>
        <v/>
      </c>
      <c r="K768" s="41">
        <f>VLOOKUP(Table91213[[#This Row],[Date]],'DB Details'!$A:$L,11)</f>
        <v/>
      </c>
      <c r="L768" s="90">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90">
        <f>VLOOKUP(Table91213[[#This Row],[Date]],'DB Details'!$A:$L,5)</f>
        <v/>
      </c>
      <c r="F769" s="90">
        <f>VLOOKUP(Table91213[[#This Row],[Date]],'DB Details'!$A:$L,6)</f>
        <v/>
      </c>
      <c r="G769" s="41">
        <f>VLOOKUP(Table91213[[#This Row],[Date]],'DB Details'!$A:$L,7)</f>
        <v/>
      </c>
      <c r="H769" s="90">
        <f>VLOOKUP(Table91213[[#This Row],[Date]],'DB Details'!$A:$L,8)</f>
        <v/>
      </c>
      <c r="I769" s="90">
        <f>VLOOKUP(Table91213[[#This Row],[Date]],'DB Details'!$A:$L,9)</f>
        <v/>
      </c>
      <c r="J769" s="90">
        <f>VLOOKUP(Table91213[[#This Row],[Date]],'DB Details'!$A:$L,10)</f>
        <v/>
      </c>
      <c r="K769" s="41">
        <f>VLOOKUP(Table91213[[#This Row],[Date]],'DB Details'!$A:$L,11)</f>
        <v/>
      </c>
      <c r="L769" s="90">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90">
        <f>VLOOKUP(Table91213[[#This Row],[Date]],'DB Details'!$A:$L,5)</f>
        <v/>
      </c>
      <c r="F770" s="90">
        <f>VLOOKUP(Table91213[[#This Row],[Date]],'DB Details'!$A:$L,6)</f>
        <v/>
      </c>
      <c r="G770" s="41">
        <f>VLOOKUP(Table91213[[#This Row],[Date]],'DB Details'!$A:$L,7)</f>
        <v/>
      </c>
      <c r="H770" s="90">
        <f>VLOOKUP(Table91213[[#This Row],[Date]],'DB Details'!$A:$L,8)</f>
        <v/>
      </c>
      <c r="I770" s="90">
        <f>VLOOKUP(Table91213[[#This Row],[Date]],'DB Details'!$A:$L,9)</f>
        <v/>
      </c>
      <c r="J770" s="90">
        <f>VLOOKUP(Table91213[[#This Row],[Date]],'DB Details'!$A:$L,10)</f>
        <v/>
      </c>
      <c r="K770" s="41">
        <f>VLOOKUP(Table91213[[#This Row],[Date]],'DB Details'!$A:$L,11)</f>
        <v/>
      </c>
      <c r="L770" s="90">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90">
        <f>VLOOKUP(Table91213[[#This Row],[Date]],'DB Details'!$A:$L,5)</f>
        <v/>
      </c>
      <c r="F771" s="90">
        <f>VLOOKUP(Table91213[[#This Row],[Date]],'DB Details'!$A:$L,6)</f>
        <v/>
      </c>
      <c r="G771" s="41">
        <f>VLOOKUP(Table91213[[#This Row],[Date]],'DB Details'!$A:$L,7)</f>
        <v/>
      </c>
      <c r="H771" s="90">
        <f>VLOOKUP(Table91213[[#This Row],[Date]],'DB Details'!$A:$L,8)</f>
        <v/>
      </c>
      <c r="I771" s="90">
        <f>VLOOKUP(Table91213[[#This Row],[Date]],'DB Details'!$A:$L,9)</f>
        <v/>
      </c>
      <c r="J771" s="90">
        <f>VLOOKUP(Table91213[[#This Row],[Date]],'DB Details'!$A:$L,10)</f>
        <v/>
      </c>
      <c r="K771" s="41">
        <f>VLOOKUP(Table91213[[#This Row],[Date]],'DB Details'!$A:$L,11)</f>
        <v/>
      </c>
      <c r="L771" s="90">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90">
        <f>VLOOKUP(Table91213[[#This Row],[Date]],'DB Details'!$A:$L,5)</f>
        <v/>
      </c>
      <c r="F772" s="90">
        <f>VLOOKUP(Table91213[[#This Row],[Date]],'DB Details'!$A:$L,6)</f>
        <v/>
      </c>
      <c r="G772" s="41">
        <f>VLOOKUP(Table91213[[#This Row],[Date]],'DB Details'!$A:$L,7)</f>
        <v/>
      </c>
      <c r="H772" s="90">
        <f>VLOOKUP(Table91213[[#This Row],[Date]],'DB Details'!$A:$L,8)</f>
        <v/>
      </c>
      <c r="I772" s="90">
        <f>VLOOKUP(Table91213[[#This Row],[Date]],'DB Details'!$A:$L,9)</f>
        <v/>
      </c>
      <c r="J772" s="90">
        <f>VLOOKUP(Table91213[[#This Row],[Date]],'DB Details'!$A:$L,10)</f>
        <v/>
      </c>
      <c r="K772" s="41">
        <f>VLOOKUP(Table91213[[#This Row],[Date]],'DB Details'!$A:$L,11)</f>
        <v/>
      </c>
      <c r="L772" s="90">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90">
        <f>VLOOKUP(Table91213[[#This Row],[Date]],'DB Details'!$A:$L,5)</f>
        <v/>
      </c>
      <c r="F773" s="90">
        <f>VLOOKUP(Table91213[[#This Row],[Date]],'DB Details'!$A:$L,6)</f>
        <v/>
      </c>
      <c r="G773" s="41">
        <f>VLOOKUP(Table91213[[#This Row],[Date]],'DB Details'!$A:$L,7)</f>
        <v/>
      </c>
      <c r="H773" s="90">
        <f>VLOOKUP(Table91213[[#This Row],[Date]],'DB Details'!$A:$L,8)</f>
        <v/>
      </c>
      <c r="I773" s="90">
        <f>VLOOKUP(Table91213[[#This Row],[Date]],'DB Details'!$A:$L,9)</f>
        <v/>
      </c>
      <c r="J773" s="90">
        <f>VLOOKUP(Table91213[[#This Row],[Date]],'DB Details'!$A:$L,10)</f>
        <v/>
      </c>
      <c r="K773" s="41">
        <f>VLOOKUP(Table91213[[#This Row],[Date]],'DB Details'!$A:$L,11)</f>
        <v/>
      </c>
      <c r="L773" s="90">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90">
        <f>VLOOKUP(Table91213[[#This Row],[Date]],'DB Details'!$A:$L,5)</f>
        <v/>
      </c>
      <c r="F774" s="90">
        <f>VLOOKUP(Table91213[[#This Row],[Date]],'DB Details'!$A:$L,6)</f>
        <v/>
      </c>
      <c r="G774" s="41">
        <f>VLOOKUP(Table91213[[#This Row],[Date]],'DB Details'!$A:$L,7)</f>
        <v/>
      </c>
      <c r="H774" s="90">
        <f>VLOOKUP(Table91213[[#This Row],[Date]],'DB Details'!$A:$L,8)</f>
        <v/>
      </c>
      <c r="I774" s="90">
        <f>VLOOKUP(Table91213[[#This Row],[Date]],'DB Details'!$A:$L,9)</f>
        <v/>
      </c>
      <c r="J774" s="90">
        <f>VLOOKUP(Table91213[[#This Row],[Date]],'DB Details'!$A:$L,10)</f>
        <v/>
      </c>
      <c r="K774" s="41">
        <f>VLOOKUP(Table91213[[#This Row],[Date]],'DB Details'!$A:$L,11)</f>
        <v/>
      </c>
      <c r="L774" s="90">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90">
        <f>VLOOKUP(Table91213[[#This Row],[Date]],'DB Details'!$A:$L,5)</f>
        <v/>
      </c>
      <c r="F775" s="90">
        <f>VLOOKUP(Table91213[[#This Row],[Date]],'DB Details'!$A:$L,6)</f>
        <v/>
      </c>
      <c r="G775" s="41">
        <f>VLOOKUP(Table91213[[#This Row],[Date]],'DB Details'!$A:$L,7)</f>
        <v/>
      </c>
      <c r="H775" s="90">
        <f>VLOOKUP(Table91213[[#This Row],[Date]],'DB Details'!$A:$L,8)</f>
        <v/>
      </c>
      <c r="I775" s="90">
        <f>VLOOKUP(Table91213[[#This Row],[Date]],'DB Details'!$A:$L,9)</f>
        <v/>
      </c>
      <c r="J775" s="90">
        <f>VLOOKUP(Table91213[[#This Row],[Date]],'DB Details'!$A:$L,10)</f>
        <v/>
      </c>
      <c r="K775" s="41">
        <f>VLOOKUP(Table91213[[#This Row],[Date]],'DB Details'!$A:$L,11)</f>
        <v/>
      </c>
      <c r="L775" s="90">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90">
        <f>VLOOKUP(Table91213[[#This Row],[Date]],'DB Details'!$A:$L,5)</f>
        <v/>
      </c>
      <c r="F776" s="90">
        <f>VLOOKUP(Table91213[[#This Row],[Date]],'DB Details'!$A:$L,6)</f>
        <v/>
      </c>
      <c r="G776" s="41">
        <f>VLOOKUP(Table91213[[#This Row],[Date]],'DB Details'!$A:$L,7)</f>
        <v/>
      </c>
      <c r="H776" s="90">
        <f>VLOOKUP(Table91213[[#This Row],[Date]],'DB Details'!$A:$L,8)</f>
        <v/>
      </c>
      <c r="I776" s="90">
        <f>VLOOKUP(Table91213[[#This Row],[Date]],'DB Details'!$A:$L,9)</f>
        <v/>
      </c>
      <c r="J776" s="90">
        <f>VLOOKUP(Table91213[[#This Row],[Date]],'DB Details'!$A:$L,10)</f>
        <v/>
      </c>
      <c r="K776" s="41">
        <f>VLOOKUP(Table91213[[#This Row],[Date]],'DB Details'!$A:$L,11)</f>
        <v/>
      </c>
      <c r="L776" s="90">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90">
        <f>VLOOKUP(Table91213[[#This Row],[Date]],'DB Details'!$A:$L,5)</f>
        <v/>
      </c>
      <c r="F777" s="90">
        <f>VLOOKUP(Table91213[[#This Row],[Date]],'DB Details'!$A:$L,6)</f>
        <v/>
      </c>
      <c r="G777" s="41">
        <f>VLOOKUP(Table91213[[#This Row],[Date]],'DB Details'!$A:$L,7)</f>
        <v/>
      </c>
      <c r="H777" s="90">
        <f>VLOOKUP(Table91213[[#This Row],[Date]],'DB Details'!$A:$L,8)</f>
        <v/>
      </c>
      <c r="I777" s="90">
        <f>VLOOKUP(Table91213[[#This Row],[Date]],'DB Details'!$A:$L,9)</f>
        <v/>
      </c>
      <c r="J777" s="90">
        <f>VLOOKUP(Table91213[[#This Row],[Date]],'DB Details'!$A:$L,10)</f>
        <v/>
      </c>
      <c r="K777" s="41">
        <f>VLOOKUP(Table91213[[#This Row],[Date]],'DB Details'!$A:$L,11)</f>
        <v/>
      </c>
      <c r="L777" s="90">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90">
        <f>VLOOKUP(Table91213[[#This Row],[Date]],'DB Details'!$A:$L,5)</f>
        <v/>
      </c>
      <c r="F778" s="90">
        <f>VLOOKUP(Table91213[[#This Row],[Date]],'DB Details'!$A:$L,6)</f>
        <v/>
      </c>
      <c r="G778" s="41">
        <f>VLOOKUP(Table91213[[#This Row],[Date]],'DB Details'!$A:$L,7)</f>
        <v/>
      </c>
      <c r="H778" s="90">
        <f>VLOOKUP(Table91213[[#This Row],[Date]],'DB Details'!$A:$L,8)</f>
        <v/>
      </c>
      <c r="I778" s="90">
        <f>VLOOKUP(Table91213[[#This Row],[Date]],'DB Details'!$A:$L,9)</f>
        <v/>
      </c>
      <c r="J778" s="90">
        <f>VLOOKUP(Table91213[[#This Row],[Date]],'DB Details'!$A:$L,10)</f>
        <v/>
      </c>
      <c r="K778" s="41">
        <f>VLOOKUP(Table91213[[#This Row],[Date]],'DB Details'!$A:$L,11)</f>
        <v/>
      </c>
      <c r="L778" s="90">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90">
        <f>VLOOKUP(Table91213[[#This Row],[Date]],'DB Details'!$A:$L,5)</f>
        <v/>
      </c>
      <c r="F779" s="90">
        <f>VLOOKUP(Table91213[[#This Row],[Date]],'DB Details'!$A:$L,6)</f>
        <v/>
      </c>
      <c r="G779" s="41">
        <f>VLOOKUP(Table91213[[#This Row],[Date]],'DB Details'!$A:$L,7)</f>
        <v/>
      </c>
      <c r="H779" s="90">
        <f>VLOOKUP(Table91213[[#This Row],[Date]],'DB Details'!$A:$L,8)</f>
        <v/>
      </c>
      <c r="I779" s="90">
        <f>VLOOKUP(Table91213[[#This Row],[Date]],'DB Details'!$A:$L,9)</f>
        <v/>
      </c>
      <c r="J779" s="90">
        <f>VLOOKUP(Table91213[[#This Row],[Date]],'DB Details'!$A:$L,10)</f>
        <v/>
      </c>
      <c r="K779" s="41">
        <f>VLOOKUP(Table91213[[#This Row],[Date]],'DB Details'!$A:$L,11)</f>
        <v/>
      </c>
      <c r="L779" s="90">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90">
        <f>VLOOKUP(Table91213[[#This Row],[Date]],'DB Details'!$A:$L,5)</f>
        <v/>
      </c>
      <c r="F780" s="90">
        <f>VLOOKUP(Table91213[[#This Row],[Date]],'DB Details'!$A:$L,6)</f>
        <v/>
      </c>
      <c r="G780" s="41">
        <f>VLOOKUP(Table91213[[#This Row],[Date]],'DB Details'!$A:$L,7)</f>
        <v/>
      </c>
      <c r="H780" s="90">
        <f>VLOOKUP(Table91213[[#This Row],[Date]],'DB Details'!$A:$L,8)</f>
        <v/>
      </c>
      <c r="I780" s="90">
        <f>VLOOKUP(Table91213[[#This Row],[Date]],'DB Details'!$A:$L,9)</f>
        <v/>
      </c>
      <c r="J780" s="90">
        <f>VLOOKUP(Table91213[[#This Row],[Date]],'DB Details'!$A:$L,10)</f>
        <v/>
      </c>
      <c r="K780" s="41">
        <f>VLOOKUP(Table91213[[#This Row],[Date]],'DB Details'!$A:$L,11)</f>
        <v/>
      </c>
      <c r="L780" s="90">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90">
        <f>VLOOKUP(Table91213[[#This Row],[Date]],'DB Details'!$A:$L,5)</f>
        <v/>
      </c>
      <c r="F781" s="90">
        <f>VLOOKUP(Table91213[[#This Row],[Date]],'DB Details'!$A:$L,6)</f>
        <v/>
      </c>
      <c r="G781" s="41">
        <f>VLOOKUP(Table91213[[#This Row],[Date]],'DB Details'!$A:$L,7)</f>
        <v/>
      </c>
      <c r="H781" s="90">
        <f>VLOOKUP(Table91213[[#This Row],[Date]],'DB Details'!$A:$L,8)</f>
        <v/>
      </c>
      <c r="I781" s="90">
        <f>VLOOKUP(Table91213[[#This Row],[Date]],'DB Details'!$A:$L,9)</f>
        <v/>
      </c>
      <c r="J781" s="90">
        <f>VLOOKUP(Table91213[[#This Row],[Date]],'DB Details'!$A:$L,10)</f>
        <v/>
      </c>
      <c r="K781" s="41">
        <f>VLOOKUP(Table91213[[#This Row],[Date]],'DB Details'!$A:$L,11)</f>
        <v/>
      </c>
      <c r="L781" s="90">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90">
        <f>VLOOKUP(Table91213[[#This Row],[Date]],'DB Details'!$A:$L,5)</f>
        <v/>
      </c>
      <c r="F782" s="90">
        <f>VLOOKUP(Table91213[[#This Row],[Date]],'DB Details'!$A:$L,6)</f>
        <v/>
      </c>
      <c r="G782" s="41">
        <f>VLOOKUP(Table91213[[#This Row],[Date]],'DB Details'!$A:$L,7)</f>
        <v/>
      </c>
      <c r="H782" s="90">
        <f>VLOOKUP(Table91213[[#This Row],[Date]],'DB Details'!$A:$L,8)</f>
        <v/>
      </c>
      <c r="I782" s="90">
        <f>VLOOKUP(Table91213[[#This Row],[Date]],'DB Details'!$A:$L,9)</f>
        <v/>
      </c>
      <c r="J782" s="90">
        <f>VLOOKUP(Table91213[[#This Row],[Date]],'DB Details'!$A:$L,10)</f>
        <v/>
      </c>
      <c r="K782" s="41">
        <f>VLOOKUP(Table91213[[#This Row],[Date]],'DB Details'!$A:$L,11)</f>
        <v/>
      </c>
      <c r="L782" s="90">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90">
        <f>VLOOKUP(Table91213[[#This Row],[Date]],'DB Details'!$A:$L,5)</f>
        <v/>
      </c>
      <c r="F783" s="90">
        <f>VLOOKUP(Table91213[[#This Row],[Date]],'DB Details'!$A:$L,6)</f>
        <v/>
      </c>
      <c r="G783" s="41">
        <f>VLOOKUP(Table91213[[#This Row],[Date]],'DB Details'!$A:$L,7)</f>
        <v/>
      </c>
      <c r="H783" s="90">
        <f>VLOOKUP(Table91213[[#This Row],[Date]],'DB Details'!$A:$L,8)</f>
        <v/>
      </c>
      <c r="I783" s="90">
        <f>VLOOKUP(Table91213[[#This Row],[Date]],'DB Details'!$A:$L,9)</f>
        <v/>
      </c>
      <c r="J783" s="90">
        <f>VLOOKUP(Table91213[[#This Row],[Date]],'DB Details'!$A:$L,10)</f>
        <v/>
      </c>
      <c r="K783" s="41">
        <f>VLOOKUP(Table91213[[#This Row],[Date]],'DB Details'!$A:$L,11)</f>
        <v/>
      </c>
      <c r="L783" s="90">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90">
        <f>VLOOKUP(Table91213[[#This Row],[Date]],'DB Details'!$A:$L,5)</f>
        <v/>
      </c>
      <c r="F784" s="90">
        <f>VLOOKUP(Table91213[[#This Row],[Date]],'DB Details'!$A:$L,6)</f>
        <v/>
      </c>
      <c r="G784" s="41">
        <f>VLOOKUP(Table91213[[#This Row],[Date]],'DB Details'!$A:$L,7)</f>
        <v/>
      </c>
      <c r="H784" s="90">
        <f>VLOOKUP(Table91213[[#This Row],[Date]],'DB Details'!$A:$L,8)</f>
        <v/>
      </c>
      <c r="I784" s="90">
        <f>VLOOKUP(Table91213[[#This Row],[Date]],'DB Details'!$A:$L,9)</f>
        <v/>
      </c>
      <c r="J784" s="90">
        <f>VLOOKUP(Table91213[[#This Row],[Date]],'DB Details'!$A:$L,10)</f>
        <v/>
      </c>
      <c r="K784" s="41">
        <f>VLOOKUP(Table91213[[#This Row],[Date]],'DB Details'!$A:$L,11)</f>
        <v/>
      </c>
      <c r="L784" s="90">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90">
        <f>VLOOKUP(Table91213[[#This Row],[Date]],'DB Details'!$A:$L,5)</f>
        <v/>
      </c>
      <c r="F785" s="90">
        <f>VLOOKUP(Table91213[[#This Row],[Date]],'DB Details'!$A:$L,6)</f>
        <v/>
      </c>
      <c r="G785" s="41">
        <f>VLOOKUP(Table91213[[#This Row],[Date]],'DB Details'!$A:$L,7)</f>
        <v/>
      </c>
      <c r="H785" s="90">
        <f>VLOOKUP(Table91213[[#This Row],[Date]],'DB Details'!$A:$L,8)</f>
        <v/>
      </c>
      <c r="I785" s="90">
        <f>VLOOKUP(Table91213[[#This Row],[Date]],'DB Details'!$A:$L,9)</f>
        <v/>
      </c>
      <c r="J785" s="90">
        <f>VLOOKUP(Table91213[[#This Row],[Date]],'DB Details'!$A:$L,10)</f>
        <v/>
      </c>
      <c r="K785" s="41">
        <f>VLOOKUP(Table91213[[#This Row],[Date]],'DB Details'!$A:$L,11)</f>
        <v/>
      </c>
      <c r="L785" s="90">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90">
        <f>VLOOKUP(Table91213[[#This Row],[Date]],'DB Details'!$A:$L,5)</f>
        <v/>
      </c>
      <c r="F786" s="90">
        <f>VLOOKUP(Table91213[[#This Row],[Date]],'DB Details'!$A:$L,6)</f>
        <v/>
      </c>
      <c r="G786" s="41">
        <f>VLOOKUP(Table91213[[#This Row],[Date]],'DB Details'!$A:$L,7)</f>
        <v/>
      </c>
      <c r="H786" s="90">
        <f>VLOOKUP(Table91213[[#This Row],[Date]],'DB Details'!$A:$L,8)</f>
        <v/>
      </c>
      <c r="I786" s="90">
        <f>VLOOKUP(Table91213[[#This Row],[Date]],'DB Details'!$A:$L,9)</f>
        <v/>
      </c>
      <c r="J786" s="90">
        <f>VLOOKUP(Table91213[[#This Row],[Date]],'DB Details'!$A:$L,10)</f>
        <v/>
      </c>
      <c r="K786" s="41">
        <f>VLOOKUP(Table91213[[#This Row],[Date]],'DB Details'!$A:$L,11)</f>
        <v/>
      </c>
      <c r="L786" s="90">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90">
        <f>VLOOKUP(Table91213[[#This Row],[Date]],'DB Details'!$A:$L,5)</f>
        <v/>
      </c>
      <c r="F787" s="90">
        <f>VLOOKUP(Table91213[[#This Row],[Date]],'DB Details'!$A:$L,6)</f>
        <v/>
      </c>
      <c r="G787" s="41">
        <f>VLOOKUP(Table91213[[#This Row],[Date]],'DB Details'!$A:$L,7)</f>
        <v/>
      </c>
      <c r="H787" s="90">
        <f>VLOOKUP(Table91213[[#This Row],[Date]],'DB Details'!$A:$L,8)</f>
        <v/>
      </c>
      <c r="I787" s="90">
        <f>VLOOKUP(Table91213[[#This Row],[Date]],'DB Details'!$A:$L,9)</f>
        <v/>
      </c>
      <c r="J787" s="90">
        <f>VLOOKUP(Table91213[[#This Row],[Date]],'DB Details'!$A:$L,10)</f>
        <v/>
      </c>
      <c r="K787" s="41">
        <f>VLOOKUP(Table91213[[#This Row],[Date]],'DB Details'!$A:$L,11)</f>
        <v/>
      </c>
      <c r="L787" s="90">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90">
        <f>VLOOKUP(Table91213[[#This Row],[Date]],'DB Details'!$A:$L,5)</f>
        <v/>
      </c>
      <c r="F788" s="90">
        <f>VLOOKUP(Table91213[[#This Row],[Date]],'DB Details'!$A:$L,6)</f>
        <v/>
      </c>
      <c r="G788" s="41">
        <f>VLOOKUP(Table91213[[#This Row],[Date]],'DB Details'!$A:$L,7)</f>
        <v/>
      </c>
      <c r="H788" s="90">
        <f>VLOOKUP(Table91213[[#This Row],[Date]],'DB Details'!$A:$L,8)</f>
        <v/>
      </c>
      <c r="I788" s="90">
        <f>VLOOKUP(Table91213[[#This Row],[Date]],'DB Details'!$A:$L,9)</f>
        <v/>
      </c>
      <c r="J788" s="90">
        <f>VLOOKUP(Table91213[[#This Row],[Date]],'DB Details'!$A:$L,10)</f>
        <v/>
      </c>
      <c r="K788" s="41">
        <f>VLOOKUP(Table91213[[#This Row],[Date]],'DB Details'!$A:$L,11)</f>
        <v/>
      </c>
      <c r="L788" s="90">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90">
        <f>VLOOKUP(Table91213[[#This Row],[Date]],'DB Details'!$A:$L,5)</f>
        <v/>
      </c>
      <c r="F789" s="90">
        <f>VLOOKUP(Table91213[[#This Row],[Date]],'DB Details'!$A:$L,6)</f>
        <v/>
      </c>
      <c r="G789" s="41">
        <f>VLOOKUP(Table91213[[#This Row],[Date]],'DB Details'!$A:$L,7)</f>
        <v/>
      </c>
      <c r="H789" s="90">
        <f>VLOOKUP(Table91213[[#This Row],[Date]],'DB Details'!$A:$L,8)</f>
        <v/>
      </c>
      <c r="I789" s="90">
        <f>VLOOKUP(Table91213[[#This Row],[Date]],'DB Details'!$A:$L,9)</f>
        <v/>
      </c>
      <c r="J789" s="90">
        <f>VLOOKUP(Table91213[[#This Row],[Date]],'DB Details'!$A:$L,10)</f>
        <v/>
      </c>
      <c r="K789" s="41">
        <f>VLOOKUP(Table91213[[#This Row],[Date]],'DB Details'!$A:$L,11)</f>
        <v/>
      </c>
      <c r="L789" s="90">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90">
        <f>VLOOKUP(Table91213[[#This Row],[Date]],'DB Details'!$A:$L,5)</f>
        <v/>
      </c>
      <c r="F790" s="90">
        <f>VLOOKUP(Table91213[[#This Row],[Date]],'DB Details'!$A:$L,6)</f>
        <v/>
      </c>
      <c r="G790" s="41">
        <f>VLOOKUP(Table91213[[#This Row],[Date]],'DB Details'!$A:$L,7)</f>
        <v/>
      </c>
      <c r="H790" s="90">
        <f>VLOOKUP(Table91213[[#This Row],[Date]],'DB Details'!$A:$L,8)</f>
        <v/>
      </c>
      <c r="I790" s="90">
        <f>VLOOKUP(Table91213[[#This Row],[Date]],'DB Details'!$A:$L,9)</f>
        <v/>
      </c>
      <c r="J790" s="90">
        <f>VLOOKUP(Table91213[[#This Row],[Date]],'DB Details'!$A:$L,10)</f>
        <v/>
      </c>
      <c r="K790" s="41">
        <f>VLOOKUP(Table91213[[#This Row],[Date]],'DB Details'!$A:$L,11)</f>
        <v/>
      </c>
      <c r="L790" s="90">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90">
        <f>VLOOKUP(Table91213[[#This Row],[Date]],'DB Details'!$A:$L,5)</f>
        <v/>
      </c>
      <c r="F791" s="90">
        <f>VLOOKUP(Table91213[[#This Row],[Date]],'DB Details'!$A:$L,6)</f>
        <v/>
      </c>
      <c r="G791" s="41">
        <f>VLOOKUP(Table91213[[#This Row],[Date]],'DB Details'!$A:$L,7)</f>
        <v/>
      </c>
      <c r="H791" s="90">
        <f>VLOOKUP(Table91213[[#This Row],[Date]],'DB Details'!$A:$L,8)</f>
        <v/>
      </c>
      <c r="I791" s="90">
        <f>VLOOKUP(Table91213[[#This Row],[Date]],'DB Details'!$A:$L,9)</f>
        <v/>
      </c>
      <c r="J791" s="90">
        <f>VLOOKUP(Table91213[[#This Row],[Date]],'DB Details'!$A:$L,10)</f>
        <v/>
      </c>
      <c r="K791" s="41">
        <f>VLOOKUP(Table91213[[#This Row],[Date]],'DB Details'!$A:$L,11)</f>
        <v/>
      </c>
      <c r="L791" s="90">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90">
        <f>VLOOKUP(Table91213[[#This Row],[Date]],'DB Details'!$A:$L,5)</f>
        <v/>
      </c>
      <c r="F792" s="90">
        <f>VLOOKUP(Table91213[[#This Row],[Date]],'DB Details'!$A:$L,6)</f>
        <v/>
      </c>
      <c r="G792" s="41">
        <f>VLOOKUP(Table91213[[#This Row],[Date]],'DB Details'!$A:$L,7)</f>
        <v/>
      </c>
      <c r="H792" s="90">
        <f>VLOOKUP(Table91213[[#This Row],[Date]],'DB Details'!$A:$L,8)</f>
        <v/>
      </c>
      <c r="I792" s="90">
        <f>VLOOKUP(Table91213[[#This Row],[Date]],'DB Details'!$A:$L,9)</f>
        <v/>
      </c>
      <c r="J792" s="90">
        <f>VLOOKUP(Table91213[[#This Row],[Date]],'DB Details'!$A:$L,10)</f>
        <v/>
      </c>
      <c r="K792" s="41">
        <f>VLOOKUP(Table91213[[#This Row],[Date]],'DB Details'!$A:$L,11)</f>
        <v/>
      </c>
      <c r="L792" s="90">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90">
        <f>VLOOKUP(Table91213[[#This Row],[Date]],'DB Details'!$A:$L,5)</f>
        <v/>
      </c>
      <c r="F793" s="90">
        <f>VLOOKUP(Table91213[[#This Row],[Date]],'DB Details'!$A:$L,6)</f>
        <v/>
      </c>
      <c r="G793" s="41">
        <f>VLOOKUP(Table91213[[#This Row],[Date]],'DB Details'!$A:$L,7)</f>
        <v/>
      </c>
      <c r="H793" s="90">
        <f>VLOOKUP(Table91213[[#This Row],[Date]],'DB Details'!$A:$L,8)</f>
        <v/>
      </c>
      <c r="I793" s="90">
        <f>VLOOKUP(Table91213[[#This Row],[Date]],'DB Details'!$A:$L,9)</f>
        <v/>
      </c>
      <c r="J793" s="90">
        <f>VLOOKUP(Table91213[[#This Row],[Date]],'DB Details'!$A:$L,10)</f>
        <v/>
      </c>
      <c r="K793" s="41">
        <f>VLOOKUP(Table91213[[#This Row],[Date]],'DB Details'!$A:$L,11)</f>
        <v/>
      </c>
      <c r="L793" s="90">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90">
        <f>VLOOKUP(Table91213[[#This Row],[Date]],'DB Details'!$A:$L,5)</f>
        <v/>
      </c>
      <c r="F794" s="90">
        <f>VLOOKUP(Table91213[[#This Row],[Date]],'DB Details'!$A:$L,6)</f>
        <v/>
      </c>
      <c r="G794" s="41">
        <f>VLOOKUP(Table91213[[#This Row],[Date]],'DB Details'!$A:$L,7)</f>
        <v/>
      </c>
      <c r="H794" s="90">
        <f>VLOOKUP(Table91213[[#This Row],[Date]],'DB Details'!$A:$L,8)</f>
        <v/>
      </c>
      <c r="I794" s="90">
        <f>VLOOKUP(Table91213[[#This Row],[Date]],'DB Details'!$A:$L,9)</f>
        <v/>
      </c>
      <c r="J794" s="90">
        <f>VLOOKUP(Table91213[[#This Row],[Date]],'DB Details'!$A:$L,10)</f>
        <v/>
      </c>
      <c r="K794" s="41">
        <f>VLOOKUP(Table91213[[#This Row],[Date]],'DB Details'!$A:$L,11)</f>
        <v/>
      </c>
      <c r="L794" s="90">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90">
        <f>VLOOKUP(Table91213[[#This Row],[Date]],'DB Details'!$A:$L,5)</f>
        <v/>
      </c>
      <c r="F795" s="90">
        <f>VLOOKUP(Table91213[[#This Row],[Date]],'DB Details'!$A:$L,6)</f>
        <v/>
      </c>
      <c r="G795" s="41">
        <f>VLOOKUP(Table91213[[#This Row],[Date]],'DB Details'!$A:$L,7)</f>
        <v/>
      </c>
      <c r="H795" s="90">
        <f>VLOOKUP(Table91213[[#This Row],[Date]],'DB Details'!$A:$L,8)</f>
        <v/>
      </c>
      <c r="I795" s="90">
        <f>VLOOKUP(Table91213[[#This Row],[Date]],'DB Details'!$A:$L,9)</f>
        <v/>
      </c>
      <c r="J795" s="90">
        <f>VLOOKUP(Table91213[[#This Row],[Date]],'DB Details'!$A:$L,10)</f>
        <v/>
      </c>
      <c r="K795" s="41">
        <f>VLOOKUP(Table91213[[#This Row],[Date]],'DB Details'!$A:$L,11)</f>
        <v/>
      </c>
      <c r="L795" s="90">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90">
        <f>VLOOKUP(Table91213[[#This Row],[Date]],'DB Details'!$A:$L,5)</f>
        <v/>
      </c>
      <c r="F796" s="90">
        <f>VLOOKUP(Table91213[[#This Row],[Date]],'DB Details'!$A:$L,6)</f>
        <v/>
      </c>
      <c r="G796" s="41">
        <f>VLOOKUP(Table91213[[#This Row],[Date]],'DB Details'!$A:$L,7)</f>
        <v/>
      </c>
      <c r="H796" s="90">
        <f>VLOOKUP(Table91213[[#This Row],[Date]],'DB Details'!$A:$L,8)</f>
        <v/>
      </c>
      <c r="I796" s="90">
        <f>VLOOKUP(Table91213[[#This Row],[Date]],'DB Details'!$A:$L,9)</f>
        <v/>
      </c>
      <c r="J796" s="90">
        <f>VLOOKUP(Table91213[[#This Row],[Date]],'DB Details'!$A:$L,10)</f>
        <v/>
      </c>
      <c r="K796" s="41">
        <f>VLOOKUP(Table91213[[#This Row],[Date]],'DB Details'!$A:$L,11)</f>
        <v/>
      </c>
      <c r="L796" s="90">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90">
        <f>VLOOKUP(Table91213[[#This Row],[Date]],'DB Details'!$A:$L,5)</f>
        <v/>
      </c>
      <c r="F797" s="90">
        <f>VLOOKUP(Table91213[[#This Row],[Date]],'DB Details'!$A:$L,6)</f>
        <v/>
      </c>
      <c r="G797" s="41">
        <f>VLOOKUP(Table91213[[#This Row],[Date]],'DB Details'!$A:$L,7)</f>
        <v/>
      </c>
      <c r="H797" s="90">
        <f>VLOOKUP(Table91213[[#This Row],[Date]],'DB Details'!$A:$L,8)</f>
        <v/>
      </c>
      <c r="I797" s="90">
        <f>VLOOKUP(Table91213[[#This Row],[Date]],'DB Details'!$A:$L,9)</f>
        <v/>
      </c>
      <c r="J797" s="90">
        <f>VLOOKUP(Table91213[[#This Row],[Date]],'DB Details'!$A:$L,10)</f>
        <v/>
      </c>
      <c r="K797" s="41">
        <f>VLOOKUP(Table91213[[#This Row],[Date]],'DB Details'!$A:$L,11)</f>
        <v/>
      </c>
      <c r="L797" s="90">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90">
        <f>VLOOKUP(Table91213[[#This Row],[Date]],'DB Details'!$A:$L,5)</f>
        <v/>
      </c>
      <c r="F798" s="90">
        <f>VLOOKUP(Table91213[[#This Row],[Date]],'DB Details'!$A:$L,6)</f>
        <v/>
      </c>
      <c r="G798" s="41">
        <f>VLOOKUP(Table91213[[#This Row],[Date]],'DB Details'!$A:$L,7)</f>
        <v/>
      </c>
      <c r="H798" s="90">
        <f>VLOOKUP(Table91213[[#This Row],[Date]],'DB Details'!$A:$L,8)</f>
        <v/>
      </c>
      <c r="I798" s="90">
        <f>VLOOKUP(Table91213[[#This Row],[Date]],'DB Details'!$A:$L,9)</f>
        <v/>
      </c>
      <c r="J798" s="90">
        <f>VLOOKUP(Table91213[[#This Row],[Date]],'DB Details'!$A:$L,10)</f>
        <v/>
      </c>
      <c r="K798" s="41">
        <f>VLOOKUP(Table91213[[#This Row],[Date]],'DB Details'!$A:$L,11)</f>
        <v/>
      </c>
      <c r="L798" s="90">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90">
        <f>VLOOKUP(Table91213[[#This Row],[Date]],'DB Details'!$A:$L,5)</f>
        <v/>
      </c>
      <c r="F799" s="90">
        <f>VLOOKUP(Table91213[[#This Row],[Date]],'DB Details'!$A:$L,6)</f>
        <v/>
      </c>
      <c r="G799" s="41">
        <f>VLOOKUP(Table91213[[#This Row],[Date]],'DB Details'!$A:$L,7)</f>
        <v/>
      </c>
      <c r="H799" s="90">
        <f>VLOOKUP(Table91213[[#This Row],[Date]],'DB Details'!$A:$L,8)</f>
        <v/>
      </c>
      <c r="I799" s="90">
        <f>VLOOKUP(Table91213[[#This Row],[Date]],'DB Details'!$A:$L,9)</f>
        <v/>
      </c>
      <c r="J799" s="90">
        <f>VLOOKUP(Table91213[[#This Row],[Date]],'DB Details'!$A:$L,10)</f>
        <v/>
      </c>
      <c r="K799" s="41">
        <f>VLOOKUP(Table91213[[#This Row],[Date]],'DB Details'!$A:$L,11)</f>
        <v/>
      </c>
      <c r="L799" s="90">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90">
        <f>VLOOKUP(Table91213[[#This Row],[Date]],'DB Details'!$A:$L,5)</f>
        <v/>
      </c>
      <c r="F800" s="90">
        <f>VLOOKUP(Table91213[[#This Row],[Date]],'DB Details'!$A:$L,6)</f>
        <v/>
      </c>
      <c r="G800" s="41">
        <f>VLOOKUP(Table91213[[#This Row],[Date]],'DB Details'!$A:$L,7)</f>
        <v/>
      </c>
      <c r="H800" s="90">
        <f>VLOOKUP(Table91213[[#This Row],[Date]],'DB Details'!$A:$L,8)</f>
        <v/>
      </c>
      <c r="I800" s="90">
        <f>VLOOKUP(Table91213[[#This Row],[Date]],'DB Details'!$A:$L,9)</f>
        <v/>
      </c>
      <c r="J800" s="90">
        <f>VLOOKUP(Table91213[[#This Row],[Date]],'DB Details'!$A:$L,10)</f>
        <v/>
      </c>
      <c r="K800" s="41">
        <f>VLOOKUP(Table91213[[#This Row],[Date]],'DB Details'!$A:$L,11)</f>
        <v/>
      </c>
      <c r="L800" s="90">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90">
        <f>VLOOKUP(Table91213[[#This Row],[Date]],'DB Details'!$A:$L,5)</f>
        <v/>
      </c>
      <c r="F801" s="90">
        <f>VLOOKUP(Table91213[[#This Row],[Date]],'DB Details'!$A:$L,6)</f>
        <v/>
      </c>
      <c r="G801" s="41">
        <f>VLOOKUP(Table91213[[#This Row],[Date]],'DB Details'!$A:$L,7)</f>
        <v/>
      </c>
      <c r="H801" s="90">
        <f>VLOOKUP(Table91213[[#This Row],[Date]],'DB Details'!$A:$L,8)</f>
        <v/>
      </c>
      <c r="I801" s="90">
        <f>VLOOKUP(Table91213[[#This Row],[Date]],'DB Details'!$A:$L,9)</f>
        <v/>
      </c>
      <c r="J801" s="90">
        <f>VLOOKUP(Table91213[[#This Row],[Date]],'DB Details'!$A:$L,10)</f>
        <v/>
      </c>
      <c r="K801" s="41">
        <f>VLOOKUP(Table91213[[#This Row],[Date]],'DB Details'!$A:$L,11)</f>
        <v/>
      </c>
      <c r="L801" s="90">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90">
        <f>VLOOKUP(Table91213[[#This Row],[Date]],'DB Details'!$A:$L,5)</f>
        <v/>
      </c>
      <c r="F802" s="90">
        <f>VLOOKUP(Table91213[[#This Row],[Date]],'DB Details'!$A:$L,6)</f>
        <v/>
      </c>
      <c r="G802" s="41">
        <f>VLOOKUP(Table91213[[#This Row],[Date]],'DB Details'!$A:$L,7)</f>
        <v/>
      </c>
      <c r="H802" s="90">
        <f>VLOOKUP(Table91213[[#This Row],[Date]],'DB Details'!$A:$L,8)</f>
        <v/>
      </c>
      <c r="I802" s="90">
        <f>VLOOKUP(Table91213[[#This Row],[Date]],'DB Details'!$A:$L,9)</f>
        <v/>
      </c>
      <c r="J802" s="90">
        <f>VLOOKUP(Table91213[[#This Row],[Date]],'DB Details'!$A:$L,10)</f>
        <v/>
      </c>
      <c r="K802" s="41">
        <f>VLOOKUP(Table91213[[#This Row],[Date]],'DB Details'!$A:$L,11)</f>
        <v/>
      </c>
      <c r="L802" s="90">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90">
        <f>VLOOKUP(Table91213[[#This Row],[Date]],'DB Details'!$A:$L,5)</f>
        <v/>
      </c>
      <c r="F803" s="90">
        <f>VLOOKUP(Table91213[[#This Row],[Date]],'DB Details'!$A:$L,6)</f>
        <v/>
      </c>
      <c r="G803" s="41">
        <f>VLOOKUP(Table91213[[#This Row],[Date]],'DB Details'!$A:$L,7)</f>
        <v/>
      </c>
      <c r="H803" s="90">
        <f>VLOOKUP(Table91213[[#This Row],[Date]],'DB Details'!$A:$L,8)</f>
        <v/>
      </c>
      <c r="I803" s="90">
        <f>VLOOKUP(Table91213[[#This Row],[Date]],'DB Details'!$A:$L,9)</f>
        <v/>
      </c>
      <c r="J803" s="90">
        <f>VLOOKUP(Table91213[[#This Row],[Date]],'DB Details'!$A:$L,10)</f>
        <v/>
      </c>
      <c r="K803" s="41">
        <f>VLOOKUP(Table91213[[#This Row],[Date]],'DB Details'!$A:$L,11)</f>
        <v/>
      </c>
      <c r="L803" s="90">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90">
        <f>VLOOKUP(Table91213[[#This Row],[Date]],'DB Details'!$A:$L,5)</f>
        <v/>
      </c>
      <c r="F804" s="90">
        <f>VLOOKUP(Table91213[[#This Row],[Date]],'DB Details'!$A:$L,6)</f>
        <v/>
      </c>
      <c r="G804" s="41">
        <f>VLOOKUP(Table91213[[#This Row],[Date]],'DB Details'!$A:$L,7)</f>
        <v/>
      </c>
      <c r="H804" s="90">
        <f>VLOOKUP(Table91213[[#This Row],[Date]],'DB Details'!$A:$L,8)</f>
        <v/>
      </c>
      <c r="I804" s="90">
        <f>VLOOKUP(Table91213[[#This Row],[Date]],'DB Details'!$A:$L,9)</f>
        <v/>
      </c>
      <c r="J804" s="90">
        <f>VLOOKUP(Table91213[[#This Row],[Date]],'DB Details'!$A:$L,10)</f>
        <v/>
      </c>
      <c r="K804" s="41">
        <f>VLOOKUP(Table91213[[#This Row],[Date]],'DB Details'!$A:$L,11)</f>
        <v/>
      </c>
      <c r="L804" s="90">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90">
        <f>VLOOKUP(Table91213[[#This Row],[Date]],'DB Details'!$A:$L,5)</f>
        <v/>
      </c>
      <c r="F805" s="90">
        <f>VLOOKUP(Table91213[[#This Row],[Date]],'DB Details'!$A:$L,6)</f>
        <v/>
      </c>
      <c r="G805" s="41">
        <f>VLOOKUP(Table91213[[#This Row],[Date]],'DB Details'!$A:$L,7)</f>
        <v/>
      </c>
      <c r="H805" s="90">
        <f>VLOOKUP(Table91213[[#This Row],[Date]],'DB Details'!$A:$L,8)</f>
        <v/>
      </c>
      <c r="I805" s="90">
        <f>VLOOKUP(Table91213[[#This Row],[Date]],'DB Details'!$A:$L,9)</f>
        <v/>
      </c>
      <c r="J805" s="90">
        <f>VLOOKUP(Table91213[[#This Row],[Date]],'DB Details'!$A:$L,10)</f>
        <v/>
      </c>
      <c r="K805" s="41">
        <f>VLOOKUP(Table91213[[#This Row],[Date]],'DB Details'!$A:$L,11)</f>
        <v/>
      </c>
      <c r="L805" s="90">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90">
        <f>VLOOKUP(Table91213[[#This Row],[Date]],'DB Details'!$A:$L,5)</f>
        <v/>
      </c>
      <c r="F806" s="90">
        <f>VLOOKUP(Table91213[[#This Row],[Date]],'DB Details'!$A:$L,6)</f>
        <v/>
      </c>
      <c r="G806" s="41">
        <f>VLOOKUP(Table91213[[#This Row],[Date]],'DB Details'!$A:$L,7)</f>
        <v/>
      </c>
      <c r="H806" s="90">
        <f>VLOOKUP(Table91213[[#This Row],[Date]],'DB Details'!$A:$L,8)</f>
        <v/>
      </c>
      <c r="I806" s="90">
        <f>VLOOKUP(Table91213[[#This Row],[Date]],'DB Details'!$A:$L,9)</f>
        <v/>
      </c>
      <c r="J806" s="90">
        <f>VLOOKUP(Table91213[[#This Row],[Date]],'DB Details'!$A:$L,10)</f>
        <v/>
      </c>
      <c r="K806" s="41">
        <f>VLOOKUP(Table91213[[#This Row],[Date]],'DB Details'!$A:$L,11)</f>
        <v/>
      </c>
      <c r="L806" s="90">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90">
        <f>VLOOKUP(Table91213[[#This Row],[Date]],'DB Details'!$A:$L,5)</f>
        <v/>
      </c>
      <c r="F807" s="90">
        <f>VLOOKUP(Table91213[[#This Row],[Date]],'DB Details'!$A:$L,6)</f>
        <v/>
      </c>
      <c r="G807" s="41">
        <f>VLOOKUP(Table91213[[#This Row],[Date]],'DB Details'!$A:$L,7)</f>
        <v/>
      </c>
      <c r="H807" s="90">
        <f>VLOOKUP(Table91213[[#This Row],[Date]],'DB Details'!$A:$L,8)</f>
        <v/>
      </c>
      <c r="I807" s="90">
        <f>VLOOKUP(Table91213[[#This Row],[Date]],'DB Details'!$A:$L,9)</f>
        <v/>
      </c>
      <c r="J807" s="90">
        <f>VLOOKUP(Table91213[[#This Row],[Date]],'DB Details'!$A:$L,10)</f>
        <v/>
      </c>
      <c r="K807" s="41">
        <f>VLOOKUP(Table91213[[#This Row],[Date]],'DB Details'!$A:$L,11)</f>
        <v/>
      </c>
      <c r="L807" s="90">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90">
        <f>VLOOKUP(Table91213[[#This Row],[Date]],'DB Details'!$A:$L,5)</f>
        <v/>
      </c>
      <c r="F808" s="90">
        <f>VLOOKUP(Table91213[[#This Row],[Date]],'DB Details'!$A:$L,6)</f>
        <v/>
      </c>
      <c r="G808" s="41">
        <f>VLOOKUP(Table91213[[#This Row],[Date]],'DB Details'!$A:$L,7)</f>
        <v/>
      </c>
      <c r="H808" s="90">
        <f>VLOOKUP(Table91213[[#This Row],[Date]],'DB Details'!$A:$L,8)</f>
        <v/>
      </c>
      <c r="I808" s="90">
        <f>VLOOKUP(Table91213[[#This Row],[Date]],'DB Details'!$A:$L,9)</f>
        <v/>
      </c>
      <c r="J808" s="90">
        <f>VLOOKUP(Table91213[[#This Row],[Date]],'DB Details'!$A:$L,10)</f>
        <v/>
      </c>
      <c r="K808" s="41">
        <f>VLOOKUP(Table91213[[#This Row],[Date]],'DB Details'!$A:$L,11)</f>
        <v/>
      </c>
      <c r="L808" s="90">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90">
        <f>VLOOKUP(Table91213[[#This Row],[Date]],'DB Details'!$A:$L,5)</f>
        <v/>
      </c>
      <c r="F809" s="90">
        <f>VLOOKUP(Table91213[[#This Row],[Date]],'DB Details'!$A:$L,6)</f>
        <v/>
      </c>
      <c r="G809" s="41">
        <f>VLOOKUP(Table91213[[#This Row],[Date]],'DB Details'!$A:$L,7)</f>
        <v/>
      </c>
      <c r="H809" s="90">
        <f>VLOOKUP(Table91213[[#This Row],[Date]],'DB Details'!$A:$L,8)</f>
        <v/>
      </c>
      <c r="I809" s="90">
        <f>VLOOKUP(Table91213[[#This Row],[Date]],'DB Details'!$A:$L,9)</f>
        <v/>
      </c>
      <c r="J809" s="90">
        <f>VLOOKUP(Table91213[[#This Row],[Date]],'DB Details'!$A:$L,10)</f>
        <v/>
      </c>
      <c r="K809" s="41">
        <f>VLOOKUP(Table91213[[#This Row],[Date]],'DB Details'!$A:$L,11)</f>
        <v/>
      </c>
      <c r="L809" s="90">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90">
        <f>VLOOKUP(Table91213[[#This Row],[Date]],'DB Details'!$A:$L,5)</f>
        <v/>
      </c>
      <c r="F810" s="90">
        <f>VLOOKUP(Table91213[[#This Row],[Date]],'DB Details'!$A:$L,6)</f>
        <v/>
      </c>
      <c r="G810" s="41">
        <f>VLOOKUP(Table91213[[#This Row],[Date]],'DB Details'!$A:$L,7)</f>
        <v/>
      </c>
      <c r="H810" s="90">
        <f>VLOOKUP(Table91213[[#This Row],[Date]],'DB Details'!$A:$L,8)</f>
        <v/>
      </c>
      <c r="I810" s="90">
        <f>VLOOKUP(Table91213[[#This Row],[Date]],'DB Details'!$A:$L,9)</f>
        <v/>
      </c>
      <c r="J810" s="90">
        <f>VLOOKUP(Table91213[[#This Row],[Date]],'DB Details'!$A:$L,10)</f>
        <v/>
      </c>
      <c r="K810" s="41">
        <f>VLOOKUP(Table91213[[#This Row],[Date]],'DB Details'!$A:$L,11)</f>
        <v/>
      </c>
      <c r="L810" s="90">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90">
        <f>VLOOKUP(Table91213[[#This Row],[Date]],'DB Details'!$A:$L,5)</f>
        <v/>
      </c>
      <c r="F811" s="90">
        <f>VLOOKUP(Table91213[[#This Row],[Date]],'DB Details'!$A:$L,6)</f>
        <v/>
      </c>
      <c r="G811" s="41">
        <f>VLOOKUP(Table91213[[#This Row],[Date]],'DB Details'!$A:$L,7)</f>
        <v/>
      </c>
      <c r="H811" s="90">
        <f>VLOOKUP(Table91213[[#This Row],[Date]],'DB Details'!$A:$L,8)</f>
        <v/>
      </c>
      <c r="I811" s="90">
        <f>VLOOKUP(Table91213[[#This Row],[Date]],'DB Details'!$A:$L,9)</f>
        <v/>
      </c>
      <c r="J811" s="90">
        <f>VLOOKUP(Table91213[[#This Row],[Date]],'DB Details'!$A:$L,10)</f>
        <v/>
      </c>
      <c r="K811" s="41">
        <f>VLOOKUP(Table91213[[#This Row],[Date]],'DB Details'!$A:$L,11)</f>
        <v/>
      </c>
      <c r="L811" s="90">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90">
        <f>VLOOKUP(Table91213[[#This Row],[Date]],'DB Details'!$A:$L,5)</f>
        <v/>
      </c>
      <c r="F812" s="90">
        <f>VLOOKUP(Table91213[[#This Row],[Date]],'DB Details'!$A:$L,6)</f>
        <v/>
      </c>
      <c r="G812" s="41">
        <f>VLOOKUP(Table91213[[#This Row],[Date]],'DB Details'!$A:$L,7)</f>
        <v/>
      </c>
      <c r="H812" s="90">
        <f>VLOOKUP(Table91213[[#This Row],[Date]],'DB Details'!$A:$L,8)</f>
        <v/>
      </c>
      <c r="I812" s="90">
        <f>VLOOKUP(Table91213[[#This Row],[Date]],'DB Details'!$A:$L,9)</f>
        <v/>
      </c>
      <c r="J812" s="90">
        <f>VLOOKUP(Table91213[[#This Row],[Date]],'DB Details'!$A:$L,10)</f>
        <v/>
      </c>
      <c r="K812" s="41">
        <f>VLOOKUP(Table91213[[#This Row],[Date]],'DB Details'!$A:$L,11)</f>
        <v/>
      </c>
      <c r="L812" s="90">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90">
        <f>VLOOKUP(Table91213[[#This Row],[Date]],'DB Details'!$A:$L,5)</f>
        <v/>
      </c>
      <c r="F813" s="90">
        <f>VLOOKUP(Table91213[[#This Row],[Date]],'DB Details'!$A:$L,6)</f>
        <v/>
      </c>
      <c r="G813" s="41">
        <f>VLOOKUP(Table91213[[#This Row],[Date]],'DB Details'!$A:$L,7)</f>
        <v/>
      </c>
      <c r="H813" s="90">
        <f>VLOOKUP(Table91213[[#This Row],[Date]],'DB Details'!$A:$L,8)</f>
        <v/>
      </c>
      <c r="I813" s="90">
        <f>VLOOKUP(Table91213[[#This Row],[Date]],'DB Details'!$A:$L,9)</f>
        <v/>
      </c>
      <c r="J813" s="90">
        <f>VLOOKUP(Table91213[[#This Row],[Date]],'DB Details'!$A:$L,10)</f>
        <v/>
      </c>
      <c r="K813" s="41">
        <f>VLOOKUP(Table91213[[#This Row],[Date]],'DB Details'!$A:$L,11)</f>
        <v/>
      </c>
      <c r="L813" s="90">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90">
        <f>VLOOKUP(Table91213[[#This Row],[Date]],'DB Details'!$A:$L,5)</f>
        <v/>
      </c>
      <c r="F814" s="90">
        <f>VLOOKUP(Table91213[[#This Row],[Date]],'DB Details'!$A:$L,6)</f>
        <v/>
      </c>
      <c r="G814" s="41">
        <f>VLOOKUP(Table91213[[#This Row],[Date]],'DB Details'!$A:$L,7)</f>
        <v/>
      </c>
      <c r="H814" s="90">
        <f>VLOOKUP(Table91213[[#This Row],[Date]],'DB Details'!$A:$L,8)</f>
        <v/>
      </c>
      <c r="I814" s="90">
        <f>VLOOKUP(Table91213[[#This Row],[Date]],'DB Details'!$A:$L,9)</f>
        <v/>
      </c>
      <c r="J814" s="90">
        <f>VLOOKUP(Table91213[[#This Row],[Date]],'DB Details'!$A:$L,10)</f>
        <v/>
      </c>
      <c r="K814" s="41">
        <f>VLOOKUP(Table91213[[#This Row],[Date]],'DB Details'!$A:$L,11)</f>
        <v/>
      </c>
      <c r="L814" s="90">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90">
        <f>VLOOKUP(Table91213[[#This Row],[Date]],'DB Details'!$A:$L,5)</f>
        <v/>
      </c>
      <c r="F815" s="90">
        <f>VLOOKUP(Table91213[[#This Row],[Date]],'DB Details'!$A:$L,6)</f>
        <v/>
      </c>
      <c r="G815" s="41">
        <f>VLOOKUP(Table91213[[#This Row],[Date]],'DB Details'!$A:$L,7)</f>
        <v/>
      </c>
      <c r="H815" s="90">
        <f>VLOOKUP(Table91213[[#This Row],[Date]],'DB Details'!$A:$L,8)</f>
        <v/>
      </c>
      <c r="I815" s="90">
        <f>VLOOKUP(Table91213[[#This Row],[Date]],'DB Details'!$A:$L,9)</f>
        <v/>
      </c>
      <c r="J815" s="90">
        <f>VLOOKUP(Table91213[[#This Row],[Date]],'DB Details'!$A:$L,10)</f>
        <v/>
      </c>
      <c r="K815" s="41">
        <f>VLOOKUP(Table91213[[#This Row],[Date]],'DB Details'!$A:$L,11)</f>
        <v/>
      </c>
      <c r="L815" s="90">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90">
        <f>VLOOKUP(Table91213[[#This Row],[Date]],'DB Details'!$A:$L,5)</f>
        <v/>
      </c>
      <c r="F816" s="90">
        <f>VLOOKUP(Table91213[[#This Row],[Date]],'DB Details'!$A:$L,6)</f>
        <v/>
      </c>
      <c r="G816" s="41">
        <f>VLOOKUP(Table91213[[#This Row],[Date]],'DB Details'!$A:$L,7)</f>
        <v/>
      </c>
      <c r="H816" s="90">
        <f>VLOOKUP(Table91213[[#This Row],[Date]],'DB Details'!$A:$L,8)</f>
        <v/>
      </c>
      <c r="I816" s="90">
        <f>VLOOKUP(Table91213[[#This Row],[Date]],'DB Details'!$A:$L,9)</f>
        <v/>
      </c>
      <c r="J816" s="90">
        <f>VLOOKUP(Table91213[[#This Row],[Date]],'DB Details'!$A:$L,10)</f>
        <v/>
      </c>
      <c r="K816" s="41">
        <f>VLOOKUP(Table91213[[#This Row],[Date]],'DB Details'!$A:$L,11)</f>
        <v/>
      </c>
      <c r="L816" s="90">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90">
        <f>VLOOKUP(Table91213[[#This Row],[Date]],'DB Details'!$A:$L,5)</f>
        <v/>
      </c>
      <c r="F817" s="90">
        <f>VLOOKUP(Table91213[[#This Row],[Date]],'DB Details'!$A:$L,6)</f>
        <v/>
      </c>
      <c r="G817" s="41">
        <f>VLOOKUP(Table91213[[#This Row],[Date]],'DB Details'!$A:$L,7)</f>
        <v/>
      </c>
      <c r="H817" s="90">
        <f>VLOOKUP(Table91213[[#This Row],[Date]],'DB Details'!$A:$L,8)</f>
        <v/>
      </c>
      <c r="I817" s="90">
        <f>VLOOKUP(Table91213[[#This Row],[Date]],'DB Details'!$A:$L,9)</f>
        <v/>
      </c>
      <c r="J817" s="90">
        <f>VLOOKUP(Table91213[[#This Row],[Date]],'DB Details'!$A:$L,10)</f>
        <v/>
      </c>
      <c r="K817" s="41">
        <f>VLOOKUP(Table91213[[#This Row],[Date]],'DB Details'!$A:$L,11)</f>
        <v/>
      </c>
      <c r="L817" s="90">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90">
        <f>VLOOKUP(Table91213[[#This Row],[Date]],'DB Details'!$A:$L,5)</f>
        <v/>
      </c>
      <c r="F818" s="90">
        <f>VLOOKUP(Table91213[[#This Row],[Date]],'DB Details'!$A:$L,6)</f>
        <v/>
      </c>
      <c r="G818" s="41">
        <f>VLOOKUP(Table91213[[#This Row],[Date]],'DB Details'!$A:$L,7)</f>
        <v/>
      </c>
      <c r="H818" s="90">
        <f>VLOOKUP(Table91213[[#This Row],[Date]],'DB Details'!$A:$L,8)</f>
        <v/>
      </c>
      <c r="I818" s="90">
        <f>VLOOKUP(Table91213[[#This Row],[Date]],'DB Details'!$A:$L,9)</f>
        <v/>
      </c>
      <c r="J818" s="90">
        <f>VLOOKUP(Table91213[[#This Row],[Date]],'DB Details'!$A:$L,10)</f>
        <v/>
      </c>
      <c r="K818" s="41">
        <f>VLOOKUP(Table91213[[#This Row],[Date]],'DB Details'!$A:$L,11)</f>
        <v/>
      </c>
      <c r="L818" s="90">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90">
        <f>VLOOKUP(Table91213[[#This Row],[Date]],'DB Details'!$A:$L,5)</f>
        <v/>
      </c>
      <c r="F819" s="90">
        <f>VLOOKUP(Table91213[[#This Row],[Date]],'DB Details'!$A:$L,6)</f>
        <v/>
      </c>
      <c r="G819" s="41">
        <f>VLOOKUP(Table91213[[#This Row],[Date]],'DB Details'!$A:$L,7)</f>
        <v/>
      </c>
      <c r="H819" s="90">
        <f>VLOOKUP(Table91213[[#This Row],[Date]],'DB Details'!$A:$L,8)</f>
        <v/>
      </c>
      <c r="I819" s="90">
        <f>VLOOKUP(Table91213[[#This Row],[Date]],'DB Details'!$A:$L,9)</f>
        <v/>
      </c>
      <c r="J819" s="90">
        <f>VLOOKUP(Table91213[[#This Row],[Date]],'DB Details'!$A:$L,10)</f>
        <v/>
      </c>
      <c r="K819" s="41">
        <f>VLOOKUP(Table91213[[#This Row],[Date]],'DB Details'!$A:$L,11)</f>
        <v/>
      </c>
      <c r="L819" s="90">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90">
        <f>VLOOKUP(Table91213[[#This Row],[Date]],'DB Details'!$A:$L,5)</f>
        <v/>
      </c>
      <c r="F820" s="90">
        <f>VLOOKUP(Table91213[[#This Row],[Date]],'DB Details'!$A:$L,6)</f>
        <v/>
      </c>
      <c r="G820" s="41">
        <f>VLOOKUP(Table91213[[#This Row],[Date]],'DB Details'!$A:$L,7)</f>
        <v/>
      </c>
      <c r="H820" s="90">
        <f>VLOOKUP(Table91213[[#This Row],[Date]],'DB Details'!$A:$L,8)</f>
        <v/>
      </c>
      <c r="I820" s="90">
        <f>VLOOKUP(Table91213[[#This Row],[Date]],'DB Details'!$A:$L,9)</f>
        <v/>
      </c>
      <c r="J820" s="90">
        <f>VLOOKUP(Table91213[[#This Row],[Date]],'DB Details'!$A:$L,10)</f>
        <v/>
      </c>
      <c r="K820" s="41">
        <f>VLOOKUP(Table91213[[#This Row],[Date]],'DB Details'!$A:$L,11)</f>
        <v/>
      </c>
      <c r="L820" s="90">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90">
        <f>VLOOKUP(Table91213[[#This Row],[Date]],'DB Details'!$A:$L,5)</f>
        <v/>
      </c>
      <c r="F821" s="90">
        <f>VLOOKUP(Table91213[[#This Row],[Date]],'DB Details'!$A:$L,6)</f>
        <v/>
      </c>
      <c r="G821" s="41">
        <f>VLOOKUP(Table91213[[#This Row],[Date]],'DB Details'!$A:$L,7)</f>
        <v/>
      </c>
      <c r="H821" s="90">
        <f>VLOOKUP(Table91213[[#This Row],[Date]],'DB Details'!$A:$L,8)</f>
        <v/>
      </c>
      <c r="I821" s="90">
        <f>VLOOKUP(Table91213[[#This Row],[Date]],'DB Details'!$A:$L,9)</f>
        <v/>
      </c>
      <c r="J821" s="90">
        <f>VLOOKUP(Table91213[[#This Row],[Date]],'DB Details'!$A:$L,10)</f>
        <v/>
      </c>
      <c r="K821" s="41">
        <f>VLOOKUP(Table91213[[#This Row],[Date]],'DB Details'!$A:$L,11)</f>
        <v/>
      </c>
      <c r="L821" s="90">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90">
        <f>VLOOKUP(Table91213[[#This Row],[Date]],'DB Details'!$A:$L,5)</f>
        <v/>
      </c>
      <c r="F822" s="90">
        <f>VLOOKUP(Table91213[[#This Row],[Date]],'DB Details'!$A:$L,6)</f>
        <v/>
      </c>
      <c r="G822" s="41">
        <f>VLOOKUP(Table91213[[#This Row],[Date]],'DB Details'!$A:$L,7)</f>
        <v/>
      </c>
      <c r="H822" s="90">
        <f>VLOOKUP(Table91213[[#This Row],[Date]],'DB Details'!$A:$L,8)</f>
        <v/>
      </c>
      <c r="I822" s="90">
        <f>VLOOKUP(Table91213[[#This Row],[Date]],'DB Details'!$A:$L,9)</f>
        <v/>
      </c>
      <c r="J822" s="90">
        <f>VLOOKUP(Table91213[[#This Row],[Date]],'DB Details'!$A:$L,10)</f>
        <v/>
      </c>
      <c r="K822" s="41">
        <f>VLOOKUP(Table91213[[#This Row],[Date]],'DB Details'!$A:$L,11)</f>
        <v/>
      </c>
      <c r="L822" s="90">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90">
        <f>VLOOKUP(Table91213[[#This Row],[Date]],'DB Details'!$A:$L,5)</f>
        <v/>
      </c>
      <c r="F823" s="90">
        <f>VLOOKUP(Table91213[[#This Row],[Date]],'DB Details'!$A:$L,6)</f>
        <v/>
      </c>
      <c r="G823" s="41">
        <f>VLOOKUP(Table91213[[#This Row],[Date]],'DB Details'!$A:$L,7)</f>
        <v/>
      </c>
      <c r="H823" s="90">
        <f>VLOOKUP(Table91213[[#This Row],[Date]],'DB Details'!$A:$L,8)</f>
        <v/>
      </c>
      <c r="I823" s="90">
        <f>VLOOKUP(Table91213[[#This Row],[Date]],'DB Details'!$A:$L,9)</f>
        <v/>
      </c>
      <c r="J823" s="90">
        <f>VLOOKUP(Table91213[[#This Row],[Date]],'DB Details'!$A:$L,10)</f>
        <v/>
      </c>
      <c r="K823" s="41">
        <f>VLOOKUP(Table91213[[#This Row],[Date]],'DB Details'!$A:$L,11)</f>
        <v/>
      </c>
      <c r="L823" s="90">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90">
        <f>VLOOKUP(Table91213[[#This Row],[Date]],'DB Details'!$A:$L,5)</f>
        <v/>
      </c>
      <c r="F824" s="90">
        <f>VLOOKUP(Table91213[[#This Row],[Date]],'DB Details'!$A:$L,6)</f>
        <v/>
      </c>
      <c r="G824" s="41">
        <f>VLOOKUP(Table91213[[#This Row],[Date]],'DB Details'!$A:$L,7)</f>
        <v/>
      </c>
      <c r="H824" s="90">
        <f>VLOOKUP(Table91213[[#This Row],[Date]],'DB Details'!$A:$L,8)</f>
        <v/>
      </c>
      <c r="I824" s="90">
        <f>VLOOKUP(Table91213[[#This Row],[Date]],'DB Details'!$A:$L,9)</f>
        <v/>
      </c>
      <c r="J824" s="90">
        <f>VLOOKUP(Table91213[[#This Row],[Date]],'DB Details'!$A:$L,10)</f>
        <v/>
      </c>
      <c r="K824" s="41">
        <f>VLOOKUP(Table91213[[#This Row],[Date]],'DB Details'!$A:$L,11)</f>
        <v/>
      </c>
      <c r="L824" s="90">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90">
        <f>VLOOKUP(Table91213[[#This Row],[Date]],'DB Details'!$A:$L,5)</f>
        <v/>
      </c>
      <c r="F825" s="90">
        <f>VLOOKUP(Table91213[[#This Row],[Date]],'DB Details'!$A:$L,6)</f>
        <v/>
      </c>
      <c r="G825" s="41">
        <f>VLOOKUP(Table91213[[#This Row],[Date]],'DB Details'!$A:$L,7)</f>
        <v/>
      </c>
      <c r="H825" s="90">
        <f>VLOOKUP(Table91213[[#This Row],[Date]],'DB Details'!$A:$L,8)</f>
        <v/>
      </c>
      <c r="I825" s="90">
        <f>VLOOKUP(Table91213[[#This Row],[Date]],'DB Details'!$A:$L,9)</f>
        <v/>
      </c>
      <c r="J825" s="90">
        <f>VLOOKUP(Table91213[[#This Row],[Date]],'DB Details'!$A:$L,10)</f>
        <v/>
      </c>
      <c r="K825" s="41">
        <f>VLOOKUP(Table91213[[#This Row],[Date]],'DB Details'!$A:$L,11)</f>
        <v/>
      </c>
      <c r="L825" s="90">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90">
        <f>VLOOKUP(Table91213[[#This Row],[Date]],'DB Details'!$A:$L,5)</f>
        <v/>
      </c>
      <c r="F826" s="90">
        <f>VLOOKUP(Table91213[[#This Row],[Date]],'DB Details'!$A:$L,6)</f>
        <v/>
      </c>
      <c r="G826" s="41">
        <f>VLOOKUP(Table91213[[#This Row],[Date]],'DB Details'!$A:$L,7)</f>
        <v/>
      </c>
      <c r="H826" s="90">
        <f>VLOOKUP(Table91213[[#This Row],[Date]],'DB Details'!$A:$L,8)</f>
        <v/>
      </c>
      <c r="I826" s="90">
        <f>VLOOKUP(Table91213[[#This Row],[Date]],'DB Details'!$A:$L,9)</f>
        <v/>
      </c>
      <c r="J826" s="90">
        <f>VLOOKUP(Table91213[[#This Row],[Date]],'DB Details'!$A:$L,10)</f>
        <v/>
      </c>
      <c r="K826" s="41">
        <f>VLOOKUP(Table91213[[#This Row],[Date]],'DB Details'!$A:$L,11)</f>
        <v/>
      </c>
      <c r="L826" s="90">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90">
        <f>VLOOKUP(Table91213[[#This Row],[Date]],'DB Details'!$A:$L,5)</f>
        <v/>
      </c>
      <c r="F827" s="90">
        <f>VLOOKUP(Table91213[[#This Row],[Date]],'DB Details'!$A:$L,6)</f>
        <v/>
      </c>
      <c r="G827" s="41">
        <f>VLOOKUP(Table91213[[#This Row],[Date]],'DB Details'!$A:$L,7)</f>
        <v/>
      </c>
      <c r="H827" s="90">
        <f>VLOOKUP(Table91213[[#This Row],[Date]],'DB Details'!$A:$L,8)</f>
        <v/>
      </c>
      <c r="I827" s="90">
        <f>VLOOKUP(Table91213[[#This Row],[Date]],'DB Details'!$A:$L,9)</f>
        <v/>
      </c>
      <c r="J827" s="90">
        <f>VLOOKUP(Table91213[[#This Row],[Date]],'DB Details'!$A:$L,10)</f>
        <v/>
      </c>
      <c r="K827" s="41">
        <f>VLOOKUP(Table91213[[#This Row],[Date]],'DB Details'!$A:$L,11)</f>
        <v/>
      </c>
      <c r="L827" s="90">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90">
        <f>VLOOKUP(Table91213[[#This Row],[Date]],'DB Details'!$A:$L,5)</f>
        <v/>
      </c>
      <c r="F828" s="90">
        <f>VLOOKUP(Table91213[[#This Row],[Date]],'DB Details'!$A:$L,6)</f>
        <v/>
      </c>
      <c r="G828" s="41">
        <f>VLOOKUP(Table91213[[#This Row],[Date]],'DB Details'!$A:$L,7)</f>
        <v/>
      </c>
      <c r="H828" s="90">
        <f>VLOOKUP(Table91213[[#This Row],[Date]],'DB Details'!$A:$L,8)</f>
        <v/>
      </c>
      <c r="I828" s="90">
        <f>VLOOKUP(Table91213[[#This Row],[Date]],'DB Details'!$A:$L,9)</f>
        <v/>
      </c>
      <c r="J828" s="90">
        <f>VLOOKUP(Table91213[[#This Row],[Date]],'DB Details'!$A:$L,10)</f>
        <v/>
      </c>
      <c r="K828" s="41">
        <f>VLOOKUP(Table91213[[#This Row],[Date]],'DB Details'!$A:$L,11)</f>
        <v/>
      </c>
      <c r="L828" s="90">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90">
        <f>VLOOKUP(Table91213[[#This Row],[Date]],'DB Details'!$A:$L,5)</f>
        <v/>
      </c>
      <c r="F829" s="90">
        <f>VLOOKUP(Table91213[[#This Row],[Date]],'DB Details'!$A:$L,6)</f>
        <v/>
      </c>
      <c r="G829" s="41">
        <f>VLOOKUP(Table91213[[#This Row],[Date]],'DB Details'!$A:$L,7)</f>
        <v/>
      </c>
      <c r="H829" s="90">
        <f>VLOOKUP(Table91213[[#This Row],[Date]],'DB Details'!$A:$L,8)</f>
        <v/>
      </c>
      <c r="I829" s="90">
        <f>VLOOKUP(Table91213[[#This Row],[Date]],'DB Details'!$A:$L,9)</f>
        <v/>
      </c>
      <c r="J829" s="90">
        <f>VLOOKUP(Table91213[[#This Row],[Date]],'DB Details'!$A:$L,10)</f>
        <v/>
      </c>
      <c r="K829" s="41">
        <f>VLOOKUP(Table91213[[#This Row],[Date]],'DB Details'!$A:$L,11)</f>
        <v/>
      </c>
      <c r="L829" s="90">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90">
        <f>VLOOKUP(Table91213[[#This Row],[Date]],'DB Details'!$A:$L,5)</f>
        <v/>
      </c>
      <c r="F830" s="90">
        <f>VLOOKUP(Table91213[[#This Row],[Date]],'DB Details'!$A:$L,6)</f>
        <v/>
      </c>
      <c r="G830" s="41">
        <f>VLOOKUP(Table91213[[#This Row],[Date]],'DB Details'!$A:$L,7)</f>
        <v/>
      </c>
      <c r="H830" s="90">
        <f>VLOOKUP(Table91213[[#This Row],[Date]],'DB Details'!$A:$L,8)</f>
        <v/>
      </c>
      <c r="I830" s="90">
        <f>VLOOKUP(Table91213[[#This Row],[Date]],'DB Details'!$A:$L,9)</f>
        <v/>
      </c>
      <c r="J830" s="90">
        <f>VLOOKUP(Table91213[[#This Row],[Date]],'DB Details'!$A:$L,10)</f>
        <v/>
      </c>
      <c r="K830" s="41">
        <f>VLOOKUP(Table91213[[#This Row],[Date]],'DB Details'!$A:$L,11)</f>
        <v/>
      </c>
      <c r="L830" s="90">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90">
        <f>VLOOKUP(Table91213[[#This Row],[Date]],'DB Details'!$A:$L,5)</f>
        <v/>
      </c>
      <c r="F831" s="90">
        <f>VLOOKUP(Table91213[[#This Row],[Date]],'DB Details'!$A:$L,6)</f>
        <v/>
      </c>
      <c r="G831" s="41">
        <f>VLOOKUP(Table91213[[#This Row],[Date]],'DB Details'!$A:$L,7)</f>
        <v/>
      </c>
      <c r="H831" s="90">
        <f>VLOOKUP(Table91213[[#This Row],[Date]],'DB Details'!$A:$L,8)</f>
        <v/>
      </c>
      <c r="I831" s="90">
        <f>VLOOKUP(Table91213[[#This Row],[Date]],'DB Details'!$A:$L,9)</f>
        <v/>
      </c>
      <c r="J831" s="90">
        <f>VLOOKUP(Table91213[[#This Row],[Date]],'DB Details'!$A:$L,10)</f>
        <v/>
      </c>
      <c r="K831" s="41">
        <f>VLOOKUP(Table91213[[#This Row],[Date]],'DB Details'!$A:$L,11)</f>
        <v/>
      </c>
      <c r="L831" s="90">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90">
        <f>VLOOKUP(Table91213[[#This Row],[Date]],'DB Details'!$A:$L,5)</f>
        <v/>
      </c>
      <c r="F832" s="90">
        <f>VLOOKUP(Table91213[[#This Row],[Date]],'DB Details'!$A:$L,6)</f>
        <v/>
      </c>
      <c r="G832" s="41">
        <f>VLOOKUP(Table91213[[#This Row],[Date]],'DB Details'!$A:$L,7)</f>
        <v/>
      </c>
      <c r="H832" s="90">
        <f>VLOOKUP(Table91213[[#This Row],[Date]],'DB Details'!$A:$L,8)</f>
        <v/>
      </c>
      <c r="I832" s="90">
        <f>VLOOKUP(Table91213[[#This Row],[Date]],'DB Details'!$A:$L,9)</f>
        <v/>
      </c>
      <c r="J832" s="90">
        <f>VLOOKUP(Table91213[[#This Row],[Date]],'DB Details'!$A:$L,10)</f>
        <v/>
      </c>
      <c r="K832" s="41">
        <f>VLOOKUP(Table91213[[#This Row],[Date]],'DB Details'!$A:$L,11)</f>
        <v/>
      </c>
      <c r="L832" s="90">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90">
        <f>VLOOKUP(Table91213[[#This Row],[Date]],'DB Details'!$A:$L,5)</f>
        <v/>
      </c>
      <c r="F833" s="90">
        <f>VLOOKUP(Table91213[[#This Row],[Date]],'DB Details'!$A:$L,6)</f>
        <v/>
      </c>
      <c r="G833" s="41">
        <f>VLOOKUP(Table91213[[#This Row],[Date]],'DB Details'!$A:$L,7)</f>
        <v/>
      </c>
      <c r="H833" s="90">
        <f>VLOOKUP(Table91213[[#This Row],[Date]],'DB Details'!$A:$L,8)</f>
        <v/>
      </c>
      <c r="I833" s="90">
        <f>VLOOKUP(Table91213[[#This Row],[Date]],'DB Details'!$A:$L,9)</f>
        <v/>
      </c>
      <c r="J833" s="90">
        <f>VLOOKUP(Table91213[[#This Row],[Date]],'DB Details'!$A:$L,10)</f>
        <v/>
      </c>
      <c r="K833" s="41">
        <f>VLOOKUP(Table91213[[#This Row],[Date]],'DB Details'!$A:$L,11)</f>
        <v/>
      </c>
      <c r="L833" s="90">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90">
        <f>VLOOKUP(Table91213[[#This Row],[Date]],'DB Details'!$A:$L,5)</f>
        <v/>
      </c>
      <c r="F834" s="90">
        <f>VLOOKUP(Table91213[[#This Row],[Date]],'DB Details'!$A:$L,6)</f>
        <v/>
      </c>
      <c r="G834" s="41">
        <f>VLOOKUP(Table91213[[#This Row],[Date]],'DB Details'!$A:$L,7)</f>
        <v/>
      </c>
      <c r="H834" s="90">
        <f>VLOOKUP(Table91213[[#This Row],[Date]],'DB Details'!$A:$L,8)</f>
        <v/>
      </c>
      <c r="I834" s="90">
        <f>VLOOKUP(Table91213[[#This Row],[Date]],'DB Details'!$A:$L,9)</f>
        <v/>
      </c>
      <c r="J834" s="90">
        <f>VLOOKUP(Table91213[[#This Row],[Date]],'DB Details'!$A:$L,10)</f>
        <v/>
      </c>
      <c r="K834" s="41">
        <f>VLOOKUP(Table91213[[#This Row],[Date]],'DB Details'!$A:$L,11)</f>
        <v/>
      </c>
      <c r="L834" s="90">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90">
        <f>VLOOKUP(Table91213[[#This Row],[Date]],'DB Details'!$A:$L,5)</f>
        <v/>
      </c>
      <c r="F835" s="90">
        <f>VLOOKUP(Table91213[[#This Row],[Date]],'DB Details'!$A:$L,6)</f>
        <v/>
      </c>
      <c r="G835" s="41">
        <f>VLOOKUP(Table91213[[#This Row],[Date]],'DB Details'!$A:$L,7)</f>
        <v/>
      </c>
      <c r="H835" s="90">
        <f>VLOOKUP(Table91213[[#This Row],[Date]],'DB Details'!$A:$L,8)</f>
        <v/>
      </c>
      <c r="I835" s="90">
        <f>VLOOKUP(Table91213[[#This Row],[Date]],'DB Details'!$A:$L,9)</f>
        <v/>
      </c>
      <c r="J835" s="90">
        <f>VLOOKUP(Table91213[[#This Row],[Date]],'DB Details'!$A:$L,10)</f>
        <v/>
      </c>
      <c r="K835" s="41">
        <f>VLOOKUP(Table91213[[#This Row],[Date]],'DB Details'!$A:$L,11)</f>
        <v/>
      </c>
      <c r="L835" s="90">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90">
        <f>VLOOKUP(Table91213[[#This Row],[Date]],'DB Details'!$A:$L,5)</f>
        <v/>
      </c>
      <c r="F836" s="90">
        <f>VLOOKUP(Table91213[[#This Row],[Date]],'DB Details'!$A:$L,6)</f>
        <v/>
      </c>
      <c r="G836" s="41">
        <f>VLOOKUP(Table91213[[#This Row],[Date]],'DB Details'!$A:$L,7)</f>
        <v/>
      </c>
      <c r="H836" s="90">
        <f>VLOOKUP(Table91213[[#This Row],[Date]],'DB Details'!$A:$L,8)</f>
        <v/>
      </c>
      <c r="I836" s="90">
        <f>VLOOKUP(Table91213[[#This Row],[Date]],'DB Details'!$A:$L,9)</f>
        <v/>
      </c>
      <c r="J836" s="90">
        <f>VLOOKUP(Table91213[[#This Row],[Date]],'DB Details'!$A:$L,10)</f>
        <v/>
      </c>
      <c r="K836" s="41">
        <f>VLOOKUP(Table91213[[#This Row],[Date]],'DB Details'!$A:$L,11)</f>
        <v/>
      </c>
      <c r="L836" s="90">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90">
        <f>VLOOKUP(Table91213[[#This Row],[Date]],'DB Details'!$A:$L,5)</f>
        <v/>
      </c>
      <c r="F837" s="90">
        <f>VLOOKUP(Table91213[[#This Row],[Date]],'DB Details'!$A:$L,6)</f>
        <v/>
      </c>
      <c r="G837" s="41">
        <f>VLOOKUP(Table91213[[#This Row],[Date]],'DB Details'!$A:$L,7)</f>
        <v/>
      </c>
      <c r="H837" s="90">
        <f>VLOOKUP(Table91213[[#This Row],[Date]],'DB Details'!$A:$L,8)</f>
        <v/>
      </c>
      <c r="I837" s="90">
        <f>VLOOKUP(Table91213[[#This Row],[Date]],'DB Details'!$A:$L,9)</f>
        <v/>
      </c>
      <c r="J837" s="90">
        <f>VLOOKUP(Table91213[[#This Row],[Date]],'DB Details'!$A:$L,10)</f>
        <v/>
      </c>
      <c r="K837" s="41">
        <f>VLOOKUP(Table91213[[#This Row],[Date]],'DB Details'!$A:$L,11)</f>
        <v/>
      </c>
      <c r="L837" s="90">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90">
        <f>VLOOKUP(Table91213[[#This Row],[Date]],'DB Details'!$A:$L,5)</f>
        <v/>
      </c>
      <c r="F838" s="90">
        <f>VLOOKUP(Table91213[[#This Row],[Date]],'DB Details'!$A:$L,6)</f>
        <v/>
      </c>
      <c r="G838" s="41">
        <f>VLOOKUP(Table91213[[#This Row],[Date]],'DB Details'!$A:$L,7)</f>
        <v/>
      </c>
      <c r="H838" s="90">
        <f>VLOOKUP(Table91213[[#This Row],[Date]],'DB Details'!$A:$L,8)</f>
        <v/>
      </c>
      <c r="I838" s="90">
        <f>VLOOKUP(Table91213[[#This Row],[Date]],'DB Details'!$A:$L,9)</f>
        <v/>
      </c>
      <c r="J838" s="90">
        <f>VLOOKUP(Table91213[[#This Row],[Date]],'DB Details'!$A:$L,10)</f>
        <v/>
      </c>
      <c r="K838" s="41">
        <f>VLOOKUP(Table91213[[#This Row],[Date]],'DB Details'!$A:$L,11)</f>
        <v/>
      </c>
      <c r="L838" s="90">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90">
        <f>VLOOKUP(Table91213[[#This Row],[Date]],'DB Details'!$A:$L,5)</f>
        <v/>
      </c>
      <c r="F839" s="90">
        <f>VLOOKUP(Table91213[[#This Row],[Date]],'DB Details'!$A:$L,6)</f>
        <v/>
      </c>
      <c r="G839" s="41">
        <f>VLOOKUP(Table91213[[#This Row],[Date]],'DB Details'!$A:$L,7)</f>
        <v/>
      </c>
      <c r="H839" s="90">
        <f>VLOOKUP(Table91213[[#This Row],[Date]],'DB Details'!$A:$L,8)</f>
        <v/>
      </c>
      <c r="I839" s="90">
        <f>VLOOKUP(Table91213[[#This Row],[Date]],'DB Details'!$A:$L,9)</f>
        <v/>
      </c>
      <c r="J839" s="90">
        <f>VLOOKUP(Table91213[[#This Row],[Date]],'DB Details'!$A:$L,10)</f>
        <v/>
      </c>
      <c r="K839" s="41">
        <f>VLOOKUP(Table91213[[#This Row],[Date]],'DB Details'!$A:$L,11)</f>
        <v/>
      </c>
      <c r="L839" s="90">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90">
        <f>VLOOKUP(Table91213[[#This Row],[Date]],'DB Details'!$A:$L,5)</f>
        <v/>
      </c>
      <c r="F840" s="90">
        <f>VLOOKUP(Table91213[[#This Row],[Date]],'DB Details'!$A:$L,6)</f>
        <v/>
      </c>
      <c r="G840" s="41">
        <f>VLOOKUP(Table91213[[#This Row],[Date]],'DB Details'!$A:$L,7)</f>
        <v/>
      </c>
      <c r="H840" s="90">
        <f>VLOOKUP(Table91213[[#This Row],[Date]],'DB Details'!$A:$L,8)</f>
        <v/>
      </c>
      <c r="I840" s="90">
        <f>VLOOKUP(Table91213[[#This Row],[Date]],'DB Details'!$A:$L,9)</f>
        <v/>
      </c>
      <c r="J840" s="90">
        <f>VLOOKUP(Table91213[[#This Row],[Date]],'DB Details'!$A:$L,10)</f>
        <v/>
      </c>
      <c r="K840" s="41">
        <f>VLOOKUP(Table91213[[#This Row],[Date]],'DB Details'!$A:$L,11)</f>
        <v/>
      </c>
      <c r="L840" s="90">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90">
        <f>VLOOKUP(Table91213[[#This Row],[Date]],'DB Details'!$A:$L,5)</f>
        <v/>
      </c>
      <c r="F841" s="90">
        <f>VLOOKUP(Table91213[[#This Row],[Date]],'DB Details'!$A:$L,6)</f>
        <v/>
      </c>
      <c r="G841" s="41">
        <f>VLOOKUP(Table91213[[#This Row],[Date]],'DB Details'!$A:$L,7)</f>
        <v/>
      </c>
      <c r="H841" s="90">
        <f>VLOOKUP(Table91213[[#This Row],[Date]],'DB Details'!$A:$L,8)</f>
        <v/>
      </c>
      <c r="I841" s="90">
        <f>VLOOKUP(Table91213[[#This Row],[Date]],'DB Details'!$A:$L,9)</f>
        <v/>
      </c>
      <c r="J841" s="90">
        <f>VLOOKUP(Table91213[[#This Row],[Date]],'DB Details'!$A:$L,10)</f>
        <v/>
      </c>
      <c r="K841" s="41">
        <f>VLOOKUP(Table91213[[#This Row],[Date]],'DB Details'!$A:$L,11)</f>
        <v/>
      </c>
      <c r="L841" s="90">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90">
        <f>VLOOKUP(Table91213[[#This Row],[Date]],'DB Details'!$A:$L,5)</f>
        <v/>
      </c>
      <c r="F842" s="90">
        <f>VLOOKUP(Table91213[[#This Row],[Date]],'DB Details'!$A:$L,6)</f>
        <v/>
      </c>
      <c r="G842" s="41">
        <f>VLOOKUP(Table91213[[#This Row],[Date]],'DB Details'!$A:$L,7)</f>
        <v/>
      </c>
      <c r="H842" s="90">
        <f>VLOOKUP(Table91213[[#This Row],[Date]],'DB Details'!$A:$L,8)</f>
        <v/>
      </c>
      <c r="I842" s="90">
        <f>VLOOKUP(Table91213[[#This Row],[Date]],'DB Details'!$A:$L,9)</f>
        <v/>
      </c>
      <c r="J842" s="90">
        <f>VLOOKUP(Table91213[[#This Row],[Date]],'DB Details'!$A:$L,10)</f>
        <v/>
      </c>
      <c r="K842" s="41">
        <f>VLOOKUP(Table91213[[#This Row],[Date]],'DB Details'!$A:$L,11)</f>
        <v/>
      </c>
      <c r="L842" s="90">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90">
        <f>VLOOKUP(Table91213[[#This Row],[Date]],'DB Details'!$A:$L,5)</f>
        <v/>
      </c>
      <c r="F843" s="90">
        <f>VLOOKUP(Table91213[[#This Row],[Date]],'DB Details'!$A:$L,6)</f>
        <v/>
      </c>
      <c r="G843" s="41">
        <f>VLOOKUP(Table91213[[#This Row],[Date]],'DB Details'!$A:$L,7)</f>
        <v/>
      </c>
      <c r="H843" s="90">
        <f>VLOOKUP(Table91213[[#This Row],[Date]],'DB Details'!$A:$L,8)</f>
        <v/>
      </c>
      <c r="I843" s="90">
        <f>VLOOKUP(Table91213[[#This Row],[Date]],'DB Details'!$A:$L,9)</f>
        <v/>
      </c>
      <c r="J843" s="90">
        <f>VLOOKUP(Table91213[[#This Row],[Date]],'DB Details'!$A:$L,10)</f>
        <v/>
      </c>
      <c r="K843" s="41">
        <f>VLOOKUP(Table91213[[#This Row],[Date]],'DB Details'!$A:$L,11)</f>
        <v/>
      </c>
      <c r="L843" s="90">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90">
        <f>VLOOKUP(Table91213[[#This Row],[Date]],'DB Details'!$A:$L,5)</f>
        <v/>
      </c>
      <c r="F844" s="90">
        <f>VLOOKUP(Table91213[[#This Row],[Date]],'DB Details'!$A:$L,6)</f>
        <v/>
      </c>
      <c r="G844" s="41">
        <f>VLOOKUP(Table91213[[#This Row],[Date]],'DB Details'!$A:$L,7)</f>
        <v/>
      </c>
      <c r="H844" s="90">
        <f>VLOOKUP(Table91213[[#This Row],[Date]],'DB Details'!$A:$L,8)</f>
        <v/>
      </c>
      <c r="I844" s="90">
        <f>VLOOKUP(Table91213[[#This Row],[Date]],'DB Details'!$A:$L,9)</f>
        <v/>
      </c>
      <c r="J844" s="90">
        <f>VLOOKUP(Table91213[[#This Row],[Date]],'DB Details'!$A:$L,10)</f>
        <v/>
      </c>
      <c r="K844" s="41">
        <f>VLOOKUP(Table91213[[#This Row],[Date]],'DB Details'!$A:$L,11)</f>
        <v/>
      </c>
      <c r="L844" s="90">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90">
        <f>VLOOKUP(Table91213[[#This Row],[Date]],'DB Details'!$A:$L,5)</f>
        <v/>
      </c>
      <c r="F845" s="90">
        <f>VLOOKUP(Table91213[[#This Row],[Date]],'DB Details'!$A:$L,6)</f>
        <v/>
      </c>
      <c r="G845" s="41">
        <f>VLOOKUP(Table91213[[#This Row],[Date]],'DB Details'!$A:$L,7)</f>
        <v/>
      </c>
      <c r="H845" s="90">
        <f>VLOOKUP(Table91213[[#This Row],[Date]],'DB Details'!$A:$L,8)</f>
        <v/>
      </c>
      <c r="I845" s="90">
        <f>VLOOKUP(Table91213[[#This Row],[Date]],'DB Details'!$A:$L,9)</f>
        <v/>
      </c>
      <c r="J845" s="90">
        <f>VLOOKUP(Table91213[[#This Row],[Date]],'DB Details'!$A:$L,10)</f>
        <v/>
      </c>
      <c r="K845" s="41">
        <f>VLOOKUP(Table91213[[#This Row],[Date]],'DB Details'!$A:$L,11)</f>
        <v/>
      </c>
      <c r="L845" s="90">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90">
        <f>VLOOKUP(Table91213[[#This Row],[Date]],'DB Details'!$A:$L,5)</f>
        <v/>
      </c>
      <c r="F846" s="90">
        <f>VLOOKUP(Table91213[[#This Row],[Date]],'DB Details'!$A:$L,6)</f>
        <v/>
      </c>
      <c r="G846" s="41">
        <f>VLOOKUP(Table91213[[#This Row],[Date]],'DB Details'!$A:$L,7)</f>
        <v/>
      </c>
      <c r="H846" s="90">
        <f>VLOOKUP(Table91213[[#This Row],[Date]],'DB Details'!$A:$L,8)</f>
        <v/>
      </c>
      <c r="I846" s="90">
        <f>VLOOKUP(Table91213[[#This Row],[Date]],'DB Details'!$A:$L,9)</f>
        <v/>
      </c>
      <c r="J846" s="90">
        <f>VLOOKUP(Table91213[[#This Row],[Date]],'DB Details'!$A:$L,10)</f>
        <v/>
      </c>
      <c r="K846" s="41">
        <f>VLOOKUP(Table91213[[#This Row],[Date]],'DB Details'!$A:$L,11)</f>
        <v/>
      </c>
      <c r="L846" s="90">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90">
        <f>VLOOKUP(Table91213[[#This Row],[Date]],'DB Details'!$A:$L,5)</f>
        <v/>
      </c>
      <c r="F847" s="90">
        <f>VLOOKUP(Table91213[[#This Row],[Date]],'DB Details'!$A:$L,6)</f>
        <v/>
      </c>
      <c r="G847" s="41">
        <f>VLOOKUP(Table91213[[#This Row],[Date]],'DB Details'!$A:$L,7)</f>
        <v/>
      </c>
      <c r="H847" s="90">
        <f>VLOOKUP(Table91213[[#This Row],[Date]],'DB Details'!$A:$L,8)</f>
        <v/>
      </c>
      <c r="I847" s="90">
        <f>VLOOKUP(Table91213[[#This Row],[Date]],'DB Details'!$A:$L,9)</f>
        <v/>
      </c>
      <c r="J847" s="90">
        <f>VLOOKUP(Table91213[[#This Row],[Date]],'DB Details'!$A:$L,10)</f>
        <v/>
      </c>
      <c r="K847" s="41">
        <f>VLOOKUP(Table91213[[#This Row],[Date]],'DB Details'!$A:$L,11)</f>
        <v/>
      </c>
      <c r="L847" s="90">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90">
        <f>VLOOKUP(Table91213[[#This Row],[Date]],'DB Details'!$A:$L,5)</f>
        <v/>
      </c>
      <c r="F848" s="90">
        <f>VLOOKUP(Table91213[[#This Row],[Date]],'DB Details'!$A:$L,6)</f>
        <v/>
      </c>
      <c r="G848" s="41">
        <f>VLOOKUP(Table91213[[#This Row],[Date]],'DB Details'!$A:$L,7)</f>
        <v/>
      </c>
      <c r="H848" s="90">
        <f>VLOOKUP(Table91213[[#This Row],[Date]],'DB Details'!$A:$L,8)</f>
        <v/>
      </c>
      <c r="I848" s="90">
        <f>VLOOKUP(Table91213[[#This Row],[Date]],'DB Details'!$A:$L,9)</f>
        <v/>
      </c>
      <c r="J848" s="90">
        <f>VLOOKUP(Table91213[[#This Row],[Date]],'DB Details'!$A:$L,10)</f>
        <v/>
      </c>
      <c r="K848" s="41">
        <f>VLOOKUP(Table91213[[#This Row],[Date]],'DB Details'!$A:$L,11)</f>
        <v/>
      </c>
      <c r="L848" s="90">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90">
        <f>VLOOKUP(Table91213[[#This Row],[Date]],'DB Details'!$A:$L,5)</f>
        <v/>
      </c>
      <c r="F849" s="90">
        <f>VLOOKUP(Table91213[[#This Row],[Date]],'DB Details'!$A:$L,6)</f>
        <v/>
      </c>
      <c r="G849" s="41">
        <f>VLOOKUP(Table91213[[#This Row],[Date]],'DB Details'!$A:$L,7)</f>
        <v/>
      </c>
      <c r="H849" s="90">
        <f>VLOOKUP(Table91213[[#This Row],[Date]],'DB Details'!$A:$L,8)</f>
        <v/>
      </c>
      <c r="I849" s="90">
        <f>VLOOKUP(Table91213[[#This Row],[Date]],'DB Details'!$A:$L,9)</f>
        <v/>
      </c>
      <c r="J849" s="90">
        <f>VLOOKUP(Table91213[[#This Row],[Date]],'DB Details'!$A:$L,10)</f>
        <v/>
      </c>
      <c r="K849" s="41">
        <f>VLOOKUP(Table91213[[#This Row],[Date]],'DB Details'!$A:$L,11)</f>
        <v/>
      </c>
      <c r="L849" s="90">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90">
        <f>VLOOKUP(Table91213[[#This Row],[Date]],'DB Details'!$A:$L,5)</f>
        <v/>
      </c>
      <c r="F850" s="90">
        <f>VLOOKUP(Table91213[[#This Row],[Date]],'DB Details'!$A:$L,6)</f>
        <v/>
      </c>
      <c r="G850" s="41">
        <f>VLOOKUP(Table91213[[#This Row],[Date]],'DB Details'!$A:$L,7)</f>
        <v/>
      </c>
      <c r="H850" s="90">
        <f>VLOOKUP(Table91213[[#This Row],[Date]],'DB Details'!$A:$L,8)</f>
        <v/>
      </c>
      <c r="I850" s="90">
        <f>VLOOKUP(Table91213[[#This Row],[Date]],'DB Details'!$A:$L,9)</f>
        <v/>
      </c>
      <c r="J850" s="90">
        <f>VLOOKUP(Table91213[[#This Row],[Date]],'DB Details'!$A:$L,10)</f>
        <v/>
      </c>
      <c r="K850" s="41">
        <f>VLOOKUP(Table91213[[#This Row],[Date]],'DB Details'!$A:$L,11)</f>
        <v/>
      </c>
      <c r="L850" s="90">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90">
        <f>VLOOKUP(Table91213[[#This Row],[Date]],'DB Details'!$A:$L,5)</f>
        <v/>
      </c>
      <c r="F851" s="90">
        <f>VLOOKUP(Table91213[[#This Row],[Date]],'DB Details'!$A:$L,6)</f>
        <v/>
      </c>
      <c r="G851" s="41">
        <f>VLOOKUP(Table91213[[#This Row],[Date]],'DB Details'!$A:$L,7)</f>
        <v/>
      </c>
      <c r="H851" s="90">
        <f>VLOOKUP(Table91213[[#This Row],[Date]],'DB Details'!$A:$L,8)</f>
        <v/>
      </c>
      <c r="I851" s="90">
        <f>VLOOKUP(Table91213[[#This Row],[Date]],'DB Details'!$A:$L,9)</f>
        <v/>
      </c>
      <c r="J851" s="90">
        <f>VLOOKUP(Table91213[[#This Row],[Date]],'DB Details'!$A:$L,10)</f>
        <v/>
      </c>
      <c r="K851" s="41">
        <f>VLOOKUP(Table91213[[#This Row],[Date]],'DB Details'!$A:$L,11)</f>
        <v/>
      </c>
      <c r="L851" s="90">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90">
        <f>VLOOKUP(Table91213[[#This Row],[Date]],'DB Details'!$A:$L,5)</f>
        <v/>
      </c>
      <c r="F852" s="90">
        <f>VLOOKUP(Table91213[[#This Row],[Date]],'DB Details'!$A:$L,6)</f>
        <v/>
      </c>
      <c r="G852" s="41">
        <f>VLOOKUP(Table91213[[#This Row],[Date]],'DB Details'!$A:$L,7)</f>
        <v/>
      </c>
      <c r="H852" s="90">
        <f>VLOOKUP(Table91213[[#This Row],[Date]],'DB Details'!$A:$L,8)</f>
        <v/>
      </c>
      <c r="I852" s="90">
        <f>VLOOKUP(Table91213[[#This Row],[Date]],'DB Details'!$A:$L,9)</f>
        <v/>
      </c>
      <c r="J852" s="90">
        <f>VLOOKUP(Table91213[[#This Row],[Date]],'DB Details'!$A:$L,10)</f>
        <v/>
      </c>
      <c r="K852" s="41">
        <f>VLOOKUP(Table91213[[#This Row],[Date]],'DB Details'!$A:$L,11)</f>
        <v/>
      </c>
      <c r="L852" s="90">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90">
        <f>VLOOKUP(Table91213[[#This Row],[Date]],'DB Details'!$A:$L,5)</f>
        <v/>
      </c>
      <c r="F853" s="90">
        <f>VLOOKUP(Table91213[[#This Row],[Date]],'DB Details'!$A:$L,6)</f>
        <v/>
      </c>
      <c r="G853" s="41">
        <f>VLOOKUP(Table91213[[#This Row],[Date]],'DB Details'!$A:$L,7)</f>
        <v/>
      </c>
      <c r="H853" s="90">
        <f>VLOOKUP(Table91213[[#This Row],[Date]],'DB Details'!$A:$L,8)</f>
        <v/>
      </c>
      <c r="I853" s="90">
        <f>VLOOKUP(Table91213[[#This Row],[Date]],'DB Details'!$A:$L,9)</f>
        <v/>
      </c>
      <c r="J853" s="90">
        <f>VLOOKUP(Table91213[[#This Row],[Date]],'DB Details'!$A:$L,10)</f>
        <v/>
      </c>
      <c r="K853" s="41">
        <f>VLOOKUP(Table91213[[#This Row],[Date]],'DB Details'!$A:$L,11)</f>
        <v/>
      </c>
      <c r="L853" s="90">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90">
        <f>VLOOKUP(Table91213[[#This Row],[Date]],'DB Details'!$A:$L,5)</f>
        <v/>
      </c>
      <c r="F854" s="90">
        <f>VLOOKUP(Table91213[[#This Row],[Date]],'DB Details'!$A:$L,6)</f>
        <v/>
      </c>
      <c r="G854" s="41">
        <f>VLOOKUP(Table91213[[#This Row],[Date]],'DB Details'!$A:$L,7)</f>
        <v/>
      </c>
      <c r="H854" s="90">
        <f>VLOOKUP(Table91213[[#This Row],[Date]],'DB Details'!$A:$L,8)</f>
        <v/>
      </c>
      <c r="I854" s="90">
        <f>VLOOKUP(Table91213[[#This Row],[Date]],'DB Details'!$A:$L,9)</f>
        <v/>
      </c>
      <c r="J854" s="90">
        <f>VLOOKUP(Table91213[[#This Row],[Date]],'DB Details'!$A:$L,10)</f>
        <v/>
      </c>
      <c r="K854" s="41">
        <f>VLOOKUP(Table91213[[#This Row],[Date]],'DB Details'!$A:$L,11)</f>
        <v/>
      </c>
      <c r="L854" s="90">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90">
        <f>VLOOKUP(Table91213[[#This Row],[Date]],'DB Details'!$A:$L,5)</f>
        <v/>
      </c>
      <c r="F855" s="90">
        <f>VLOOKUP(Table91213[[#This Row],[Date]],'DB Details'!$A:$L,6)</f>
        <v/>
      </c>
      <c r="G855" s="41">
        <f>VLOOKUP(Table91213[[#This Row],[Date]],'DB Details'!$A:$L,7)</f>
        <v/>
      </c>
      <c r="H855" s="90">
        <f>VLOOKUP(Table91213[[#This Row],[Date]],'DB Details'!$A:$L,8)</f>
        <v/>
      </c>
      <c r="I855" s="90">
        <f>VLOOKUP(Table91213[[#This Row],[Date]],'DB Details'!$A:$L,9)</f>
        <v/>
      </c>
      <c r="J855" s="90">
        <f>VLOOKUP(Table91213[[#This Row],[Date]],'DB Details'!$A:$L,10)</f>
        <v/>
      </c>
      <c r="K855" s="41">
        <f>VLOOKUP(Table91213[[#This Row],[Date]],'DB Details'!$A:$L,11)</f>
        <v/>
      </c>
      <c r="L855" s="90">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90">
        <f>VLOOKUP(Table91213[[#This Row],[Date]],'DB Details'!$A:$L,5)</f>
        <v/>
      </c>
      <c r="F856" s="90">
        <f>VLOOKUP(Table91213[[#This Row],[Date]],'DB Details'!$A:$L,6)</f>
        <v/>
      </c>
      <c r="G856" s="41">
        <f>VLOOKUP(Table91213[[#This Row],[Date]],'DB Details'!$A:$L,7)</f>
        <v/>
      </c>
      <c r="H856" s="90">
        <f>VLOOKUP(Table91213[[#This Row],[Date]],'DB Details'!$A:$L,8)</f>
        <v/>
      </c>
      <c r="I856" s="90">
        <f>VLOOKUP(Table91213[[#This Row],[Date]],'DB Details'!$A:$L,9)</f>
        <v/>
      </c>
      <c r="J856" s="90">
        <f>VLOOKUP(Table91213[[#This Row],[Date]],'DB Details'!$A:$L,10)</f>
        <v/>
      </c>
      <c r="K856" s="41">
        <f>VLOOKUP(Table91213[[#This Row],[Date]],'DB Details'!$A:$L,11)</f>
        <v/>
      </c>
      <c r="L856" s="90">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90">
        <f>VLOOKUP(Table91213[[#This Row],[Date]],'DB Details'!$A:$L,5)</f>
        <v/>
      </c>
      <c r="F857" s="90">
        <f>VLOOKUP(Table91213[[#This Row],[Date]],'DB Details'!$A:$L,6)</f>
        <v/>
      </c>
      <c r="G857" s="41">
        <f>VLOOKUP(Table91213[[#This Row],[Date]],'DB Details'!$A:$L,7)</f>
        <v/>
      </c>
      <c r="H857" s="90">
        <f>VLOOKUP(Table91213[[#This Row],[Date]],'DB Details'!$A:$L,8)</f>
        <v/>
      </c>
      <c r="I857" s="90">
        <f>VLOOKUP(Table91213[[#This Row],[Date]],'DB Details'!$A:$L,9)</f>
        <v/>
      </c>
      <c r="J857" s="90">
        <f>VLOOKUP(Table91213[[#This Row],[Date]],'DB Details'!$A:$L,10)</f>
        <v/>
      </c>
      <c r="K857" s="41">
        <f>VLOOKUP(Table91213[[#This Row],[Date]],'DB Details'!$A:$L,11)</f>
        <v/>
      </c>
      <c r="L857" s="90">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90">
        <f>VLOOKUP(Table91213[[#This Row],[Date]],'DB Details'!$A:$L,5)</f>
        <v/>
      </c>
      <c r="F858" s="90">
        <f>VLOOKUP(Table91213[[#This Row],[Date]],'DB Details'!$A:$L,6)</f>
        <v/>
      </c>
      <c r="G858" s="41">
        <f>VLOOKUP(Table91213[[#This Row],[Date]],'DB Details'!$A:$L,7)</f>
        <v/>
      </c>
      <c r="H858" s="90">
        <f>VLOOKUP(Table91213[[#This Row],[Date]],'DB Details'!$A:$L,8)</f>
        <v/>
      </c>
      <c r="I858" s="90">
        <f>VLOOKUP(Table91213[[#This Row],[Date]],'DB Details'!$A:$L,9)</f>
        <v/>
      </c>
      <c r="J858" s="90">
        <f>VLOOKUP(Table91213[[#This Row],[Date]],'DB Details'!$A:$L,10)</f>
        <v/>
      </c>
      <c r="K858" s="41">
        <f>VLOOKUP(Table91213[[#This Row],[Date]],'DB Details'!$A:$L,11)</f>
        <v/>
      </c>
      <c r="L858" s="90">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90">
        <f>VLOOKUP(Table91213[[#This Row],[Date]],'DB Details'!$A:$L,5)</f>
        <v/>
      </c>
      <c r="F859" s="90">
        <f>VLOOKUP(Table91213[[#This Row],[Date]],'DB Details'!$A:$L,6)</f>
        <v/>
      </c>
      <c r="G859" s="41">
        <f>VLOOKUP(Table91213[[#This Row],[Date]],'DB Details'!$A:$L,7)</f>
        <v/>
      </c>
      <c r="H859" s="90">
        <f>VLOOKUP(Table91213[[#This Row],[Date]],'DB Details'!$A:$L,8)</f>
        <v/>
      </c>
      <c r="I859" s="90">
        <f>VLOOKUP(Table91213[[#This Row],[Date]],'DB Details'!$A:$L,9)</f>
        <v/>
      </c>
      <c r="J859" s="90">
        <f>VLOOKUP(Table91213[[#This Row],[Date]],'DB Details'!$A:$L,10)</f>
        <v/>
      </c>
      <c r="K859" s="41">
        <f>VLOOKUP(Table91213[[#This Row],[Date]],'DB Details'!$A:$L,11)</f>
        <v/>
      </c>
      <c r="L859" s="90">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90">
        <f>VLOOKUP(Table91213[[#This Row],[Date]],'DB Details'!$A:$L,5)</f>
        <v/>
      </c>
      <c r="F860" s="90">
        <f>VLOOKUP(Table91213[[#This Row],[Date]],'DB Details'!$A:$L,6)</f>
        <v/>
      </c>
      <c r="G860" s="41">
        <f>VLOOKUP(Table91213[[#This Row],[Date]],'DB Details'!$A:$L,7)</f>
        <v/>
      </c>
      <c r="H860" s="90">
        <f>VLOOKUP(Table91213[[#This Row],[Date]],'DB Details'!$A:$L,8)</f>
        <v/>
      </c>
      <c r="I860" s="90">
        <f>VLOOKUP(Table91213[[#This Row],[Date]],'DB Details'!$A:$L,9)</f>
        <v/>
      </c>
      <c r="J860" s="90">
        <f>VLOOKUP(Table91213[[#This Row],[Date]],'DB Details'!$A:$L,10)</f>
        <v/>
      </c>
      <c r="K860" s="41">
        <f>VLOOKUP(Table91213[[#This Row],[Date]],'DB Details'!$A:$L,11)</f>
        <v/>
      </c>
      <c r="L860" s="90">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90">
        <f>VLOOKUP(Table91213[[#This Row],[Date]],'DB Details'!$A:$L,5)</f>
        <v/>
      </c>
      <c r="F861" s="90">
        <f>VLOOKUP(Table91213[[#This Row],[Date]],'DB Details'!$A:$L,6)</f>
        <v/>
      </c>
      <c r="G861" s="41">
        <f>VLOOKUP(Table91213[[#This Row],[Date]],'DB Details'!$A:$L,7)</f>
        <v/>
      </c>
      <c r="H861" s="90">
        <f>VLOOKUP(Table91213[[#This Row],[Date]],'DB Details'!$A:$L,8)</f>
        <v/>
      </c>
      <c r="I861" s="90">
        <f>VLOOKUP(Table91213[[#This Row],[Date]],'DB Details'!$A:$L,9)</f>
        <v/>
      </c>
      <c r="J861" s="90">
        <f>VLOOKUP(Table91213[[#This Row],[Date]],'DB Details'!$A:$L,10)</f>
        <v/>
      </c>
      <c r="K861" s="41">
        <f>VLOOKUP(Table91213[[#This Row],[Date]],'DB Details'!$A:$L,11)</f>
        <v/>
      </c>
      <c r="L861" s="90">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90">
        <f>VLOOKUP(Table91213[[#This Row],[Date]],'DB Details'!$A:$L,5)</f>
        <v/>
      </c>
      <c r="F862" s="90">
        <f>VLOOKUP(Table91213[[#This Row],[Date]],'DB Details'!$A:$L,6)</f>
        <v/>
      </c>
      <c r="G862" s="41">
        <f>VLOOKUP(Table91213[[#This Row],[Date]],'DB Details'!$A:$L,7)</f>
        <v/>
      </c>
      <c r="H862" s="90">
        <f>VLOOKUP(Table91213[[#This Row],[Date]],'DB Details'!$A:$L,8)</f>
        <v/>
      </c>
      <c r="I862" s="90">
        <f>VLOOKUP(Table91213[[#This Row],[Date]],'DB Details'!$A:$L,9)</f>
        <v/>
      </c>
      <c r="J862" s="90">
        <f>VLOOKUP(Table91213[[#This Row],[Date]],'DB Details'!$A:$L,10)</f>
        <v/>
      </c>
      <c r="K862" s="41">
        <f>VLOOKUP(Table91213[[#This Row],[Date]],'DB Details'!$A:$L,11)</f>
        <v/>
      </c>
      <c r="L862" s="90">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90">
        <f>VLOOKUP(Table91213[[#This Row],[Date]],'DB Details'!$A:$L,5)</f>
        <v/>
      </c>
      <c r="F863" s="90">
        <f>VLOOKUP(Table91213[[#This Row],[Date]],'DB Details'!$A:$L,6)</f>
        <v/>
      </c>
      <c r="G863" s="41">
        <f>VLOOKUP(Table91213[[#This Row],[Date]],'DB Details'!$A:$L,7)</f>
        <v/>
      </c>
      <c r="H863" s="90">
        <f>VLOOKUP(Table91213[[#This Row],[Date]],'DB Details'!$A:$L,8)</f>
        <v/>
      </c>
      <c r="I863" s="90">
        <f>VLOOKUP(Table91213[[#This Row],[Date]],'DB Details'!$A:$L,9)</f>
        <v/>
      </c>
      <c r="J863" s="90">
        <f>VLOOKUP(Table91213[[#This Row],[Date]],'DB Details'!$A:$L,10)</f>
        <v/>
      </c>
      <c r="K863" s="41">
        <f>VLOOKUP(Table91213[[#This Row],[Date]],'DB Details'!$A:$L,11)</f>
        <v/>
      </c>
      <c r="L863" s="90">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90">
        <f>VLOOKUP(Table91213[[#This Row],[Date]],'DB Details'!$A:$L,5)</f>
        <v/>
      </c>
      <c r="F864" s="90">
        <f>VLOOKUP(Table91213[[#This Row],[Date]],'DB Details'!$A:$L,6)</f>
        <v/>
      </c>
      <c r="G864" s="41">
        <f>VLOOKUP(Table91213[[#This Row],[Date]],'DB Details'!$A:$L,7)</f>
        <v/>
      </c>
      <c r="H864" s="90">
        <f>VLOOKUP(Table91213[[#This Row],[Date]],'DB Details'!$A:$L,8)</f>
        <v/>
      </c>
      <c r="I864" s="90">
        <f>VLOOKUP(Table91213[[#This Row],[Date]],'DB Details'!$A:$L,9)</f>
        <v/>
      </c>
      <c r="J864" s="90">
        <f>VLOOKUP(Table91213[[#This Row],[Date]],'DB Details'!$A:$L,10)</f>
        <v/>
      </c>
      <c r="K864" s="41">
        <f>VLOOKUP(Table91213[[#This Row],[Date]],'DB Details'!$A:$L,11)</f>
        <v/>
      </c>
      <c r="L864" s="90">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90">
        <f>VLOOKUP(Table91213[[#This Row],[Date]],'DB Details'!$A:$L,5)</f>
        <v/>
      </c>
      <c r="F865" s="90">
        <f>VLOOKUP(Table91213[[#This Row],[Date]],'DB Details'!$A:$L,6)</f>
        <v/>
      </c>
      <c r="G865" s="41">
        <f>VLOOKUP(Table91213[[#This Row],[Date]],'DB Details'!$A:$L,7)</f>
        <v/>
      </c>
      <c r="H865" s="90">
        <f>VLOOKUP(Table91213[[#This Row],[Date]],'DB Details'!$A:$L,8)</f>
        <v/>
      </c>
      <c r="I865" s="90">
        <f>VLOOKUP(Table91213[[#This Row],[Date]],'DB Details'!$A:$L,9)</f>
        <v/>
      </c>
      <c r="J865" s="90">
        <f>VLOOKUP(Table91213[[#This Row],[Date]],'DB Details'!$A:$L,10)</f>
        <v/>
      </c>
      <c r="K865" s="41">
        <f>VLOOKUP(Table91213[[#This Row],[Date]],'DB Details'!$A:$L,11)</f>
        <v/>
      </c>
      <c r="L865" s="90">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90">
        <f>VLOOKUP(Table91213[[#This Row],[Date]],'DB Details'!$A:$L,5)</f>
        <v/>
      </c>
      <c r="F866" s="90">
        <f>VLOOKUP(Table91213[[#This Row],[Date]],'DB Details'!$A:$L,6)</f>
        <v/>
      </c>
      <c r="G866" s="41">
        <f>VLOOKUP(Table91213[[#This Row],[Date]],'DB Details'!$A:$L,7)</f>
        <v/>
      </c>
      <c r="H866" s="90">
        <f>VLOOKUP(Table91213[[#This Row],[Date]],'DB Details'!$A:$L,8)</f>
        <v/>
      </c>
      <c r="I866" s="90">
        <f>VLOOKUP(Table91213[[#This Row],[Date]],'DB Details'!$A:$L,9)</f>
        <v/>
      </c>
      <c r="J866" s="90">
        <f>VLOOKUP(Table91213[[#This Row],[Date]],'DB Details'!$A:$L,10)</f>
        <v/>
      </c>
      <c r="K866" s="41">
        <f>VLOOKUP(Table91213[[#This Row],[Date]],'DB Details'!$A:$L,11)</f>
        <v/>
      </c>
      <c r="L866" s="90">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90">
        <f>VLOOKUP(Table91213[[#This Row],[Date]],'DB Details'!$A:$L,5)</f>
        <v/>
      </c>
      <c r="F867" s="90">
        <f>VLOOKUP(Table91213[[#This Row],[Date]],'DB Details'!$A:$L,6)</f>
        <v/>
      </c>
      <c r="G867" s="41">
        <f>VLOOKUP(Table91213[[#This Row],[Date]],'DB Details'!$A:$L,7)</f>
        <v/>
      </c>
      <c r="H867" s="90">
        <f>VLOOKUP(Table91213[[#This Row],[Date]],'DB Details'!$A:$L,8)</f>
        <v/>
      </c>
      <c r="I867" s="90">
        <f>VLOOKUP(Table91213[[#This Row],[Date]],'DB Details'!$A:$L,9)</f>
        <v/>
      </c>
      <c r="J867" s="90">
        <f>VLOOKUP(Table91213[[#This Row],[Date]],'DB Details'!$A:$L,10)</f>
        <v/>
      </c>
      <c r="K867" s="41">
        <f>VLOOKUP(Table91213[[#This Row],[Date]],'DB Details'!$A:$L,11)</f>
        <v/>
      </c>
      <c r="L867" s="90">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90">
        <f>VLOOKUP(Table91213[[#This Row],[Date]],'DB Details'!$A:$L,5)</f>
        <v/>
      </c>
      <c r="F868" s="90">
        <f>VLOOKUP(Table91213[[#This Row],[Date]],'DB Details'!$A:$L,6)</f>
        <v/>
      </c>
      <c r="G868" s="41">
        <f>VLOOKUP(Table91213[[#This Row],[Date]],'DB Details'!$A:$L,7)</f>
        <v/>
      </c>
      <c r="H868" s="90">
        <f>VLOOKUP(Table91213[[#This Row],[Date]],'DB Details'!$A:$L,8)</f>
        <v/>
      </c>
      <c r="I868" s="90">
        <f>VLOOKUP(Table91213[[#This Row],[Date]],'DB Details'!$A:$L,9)</f>
        <v/>
      </c>
      <c r="J868" s="90">
        <f>VLOOKUP(Table91213[[#This Row],[Date]],'DB Details'!$A:$L,10)</f>
        <v/>
      </c>
      <c r="K868" s="41">
        <f>VLOOKUP(Table91213[[#This Row],[Date]],'DB Details'!$A:$L,11)</f>
        <v/>
      </c>
      <c r="L868" s="90">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90">
        <f>VLOOKUP(Table91213[[#This Row],[Date]],'DB Details'!$A:$L,5)</f>
        <v/>
      </c>
      <c r="F869" s="90">
        <f>VLOOKUP(Table91213[[#This Row],[Date]],'DB Details'!$A:$L,6)</f>
        <v/>
      </c>
      <c r="G869" s="41">
        <f>VLOOKUP(Table91213[[#This Row],[Date]],'DB Details'!$A:$L,7)</f>
        <v/>
      </c>
      <c r="H869" s="90">
        <f>VLOOKUP(Table91213[[#This Row],[Date]],'DB Details'!$A:$L,8)</f>
        <v/>
      </c>
      <c r="I869" s="90">
        <f>VLOOKUP(Table91213[[#This Row],[Date]],'DB Details'!$A:$L,9)</f>
        <v/>
      </c>
      <c r="J869" s="90">
        <f>VLOOKUP(Table91213[[#This Row],[Date]],'DB Details'!$A:$L,10)</f>
        <v/>
      </c>
      <c r="K869" s="41">
        <f>VLOOKUP(Table91213[[#This Row],[Date]],'DB Details'!$A:$L,11)</f>
        <v/>
      </c>
      <c r="L869" s="90">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90">
        <f>VLOOKUP(Table91213[[#This Row],[Date]],'DB Details'!$A:$L,5)</f>
        <v/>
      </c>
      <c r="F870" s="90">
        <f>VLOOKUP(Table91213[[#This Row],[Date]],'DB Details'!$A:$L,6)</f>
        <v/>
      </c>
      <c r="G870" s="41">
        <f>VLOOKUP(Table91213[[#This Row],[Date]],'DB Details'!$A:$L,7)</f>
        <v/>
      </c>
      <c r="H870" s="90">
        <f>VLOOKUP(Table91213[[#This Row],[Date]],'DB Details'!$A:$L,8)</f>
        <v/>
      </c>
      <c r="I870" s="90">
        <f>VLOOKUP(Table91213[[#This Row],[Date]],'DB Details'!$A:$L,9)</f>
        <v/>
      </c>
      <c r="J870" s="90">
        <f>VLOOKUP(Table91213[[#This Row],[Date]],'DB Details'!$A:$L,10)</f>
        <v/>
      </c>
      <c r="K870" s="41">
        <f>VLOOKUP(Table91213[[#This Row],[Date]],'DB Details'!$A:$L,11)</f>
        <v/>
      </c>
      <c r="L870" s="90">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90">
        <f>VLOOKUP(Table91213[[#This Row],[Date]],'DB Details'!$A:$L,5)</f>
        <v/>
      </c>
      <c r="F871" s="90">
        <f>VLOOKUP(Table91213[[#This Row],[Date]],'DB Details'!$A:$L,6)</f>
        <v/>
      </c>
      <c r="G871" s="41">
        <f>VLOOKUP(Table91213[[#This Row],[Date]],'DB Details'!$A:$L,7)</f>
        <v/>
      </c>
      <c r="H871" s="90">
        <f>VLOOKUP(Table91213[[#This Row],[Date]],'DB Details'!$A:$L,8)</f>
        <v/>
      </c>
      <c r="I871" s="90">
        <f>VLOOKUP(Table91213[[#This Row],[Date]],'DB Details'!$A:$L,9)</f>
        <v/>
      </c>
      <c r="J871" s="90">
        <f>VLOOKUP(Table91213[[#This Row],[Date]],'DB Details'!$A:$L,10)</f>
        <v/>
      </c>
      <c r="K871" s="41">
        <f>VLOOKUP(Table91213[[#This Row],[Date]],'DB Details'!$A:$L,11)</f>
        <v/>
      </c>
      <c r="L871" s="90">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90">
        <f>VLOOKUP(Table91213[[#This Row],[Date]],'DB Details'!$A:$L,5)</f>
        <v/>
      </c>
      <c r="F872" s="90">
        <f>VLOOKUP(Table91213[[#This Row],[Date]],'DB Details'!$A:$L,6)</f>
        <v/>
      </c>
      <c r="G872" s="41">
        <f>VLOOKUP(Table91213[[#This Row],[Date]],'DB Details'!$A:$L,7)</f>
        <v/>
      </c>
      <c r="H872" s="90">
        <f>VLOOKUP(Table91213[[#This Row],[Date]],'DB Details'!$A:$L,8)</f>
        <v/>
      </c>
      <c r="I872" s="90">
        <f>VLOOKUP(Table91213[[#This Row],[Date]],'DB Details'!$A:$L,9)</f>
        <v/>
      </c>
      <c r="J872" s="90">
        <f>VLOOKUP(Table91213[[#This Row],[Date]],'DB Details'!$A:$L,10)</f>
        <v/>
      </c>
      <c r="K872" s="41">
        <f>VLOOKUP(Table91213[[#This Row],[Date]],'DB Details'!$A:$L,11)</f>
        <v/>
      </c>
      <c r="L872" s="90">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90">
        <f>VLOOKUP(Table91213[[#This Row],[Date]],'DB Details'!$A:$L,5)</f>
        <v/>
      </c>
      <c r="F873" s="90">
        <f>VLOOKUP(Table91213[[#This Row],[Date]],'DB Details'!$A:$L,6)</f>
        <v/>
      </c>
      <c r="G873" s="41">
        <f>VLOOKUP(Table91213[[#This Row],[Date]],'DB Details'!$A:$L,7)</f>
        <v/>
      </c>
      <c r="H873" s="90">
        <f>VLOOKUP(Table91213[[#This Row],[Date]],'DB Details'!$A:$L,8)</f>
        <v/>
      </c>
      <c r="I873" s="90">
        <f>VLOOKUP(Table91213[[#This Row],[Date]],'DB Details'!$A:$L,9)</f>
        <v/>
      </c>
      <c r="J873" s="90">
        <f>VLOOKUP(Table91213[[#This Row],[Date]],'DB Details'!$A:$L,10)</f>
        <v/>
      </c>
      <c r="K873" s="41">
        <f>VLOOKUP(Table91213[[#This Row],[Date]],'DB Details'!$A:$L,11)</f>
        <v/>
      </c>
      <c r="L873" s="90">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90">
        <f>VLOOKUP(Table91213[[#This Row],[Date]],'DB Details'!$A:$L,5)</f>
        <v/>
      </c>
      <c r="F874" s="90">
        <f>VLOOKUP(Table91213[[#This Row],[Date]],'DB Details'!$A:$L,6)</f>
        <v/>
      </c>
      <c r="G874" s="41">
        <f>VLOOKUP(Table91213[[#This Row],[Date]],'DB Details'!$A:$L,7)</f>
        <v/>
      </c>
      <c r="H874" s="90">
        <f>VLOOKUP(Table91213[[#This Row],[Date]],'DB Details'!$A:$L,8)</f>
        <v/>
      </c>
      <c r="I874" s="90">
        <f>VLOOKUP(Table91213[[#This Row],[Date]],'DB Details'!$A:$L,9)</f>
        <v/>
      </c>
      <c r="J874" s="90">
        <f>VLOOKUP(Table91213[[#This Row],[Date]],'DB Details'!$A:$L,10)</f>
        <v/>
      </c>
      <c r="K874" s="41">
        <f>VLOOKUP(Table91213[[#This Row],[Date]],'DB Details'!$A:$L,11)</f>
        <v/>
      </c>
      <c r="L874" s="90">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90">
        <f>VLOOKUP(Table91213[[#This Row],[Date]],'DB Details'!$A:$L,5)</f>
        <v/>
      </c>
      <c r="F875" s="90">
        <f>VLOOKUP(Table91213[[#This Row],[Date]],'DB Details'!$A:$L,6)</f>
        <v/>
      </c>
      <c r="G875" s="41">
        <f>VLOOKUP(Table91213[[#This Row],[Date]],'DB Details'!$A:$L,7)</f>
        <v/>
      </c>
      <c r="H875" s="90">
        <f>VLOOKUP(Table91213[[#This Row],[Date]],'DB Details'!$A:$L,8)</f>
        <v/>
      </c>
      <c r="I875" s="90">
        <f>VLOOKUP(Table91213[[#This Row],[Date]],'DB Details'!$A:$L,9)</f>
        <v/>
      </c>
      <c r="J875" s="90">
        <f>VLOOKUP(Table91213[[#This Row],[Date]],'DB Details'!$A:$L,10)</f>
        <v/>
      </c>
      <c r="K875" s="41">
        <f>VLOOKUP(Table91213[[#This Row],[Date]],'DB Details'!$A:$L,11)</f>
        <v/>
      </c>
      <c r="L875" s="90">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90">
        <f>VLOOKUP(Table91213[[#This Row],[Date]],'DB Details'!$A:$L,5)</f>
        <v/>
      </c>
      <c r="F876" s="90">
        <f>VLOOKUP(Table91213[[#This Row],[Date]],'DB Details'!$A:$L,6)</f>
        <v/>
      </c>
      <c r="G876" s="41">
        <f>VLOOKUP(Table91213[[#This Row],[Date]],'DB Details'!$A:$L,7)</f>
        <v/>
      </c>
      <c r="H876" s="90">
        <f>VLOOKUP(Table91213[[#This Row],[Date]],'DB Details'!$A:$L,8)</f>
        <v/>
      </c>
      <c r="I876" s="90">
        <f>VLOOKUP(Table91213[[#This Row],[Date]],'DB Details'!$A:$L,9)</f>
        <v/>
      </c>
      <c r="J876" s="90">
        <f>VLOOKUP(Table91213[[#This Row],[Date]],'DB Details'!$A:$L,10)</f>
        <v/>
      </c>
      <c r="K876" s="41">
        <f>VLOOKUP(Table91213[[#This Row],[Date]],'DB Details'!$A:$L,11)</f>
        <v/>
      </c>
      <c r="L876" s="90">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90">
        <f>VLOOKUP(Table91213[[#This Row],[Date]],'DB Details'!$A:$L,5)</f>
        <v/>
      </c>
      <c r="F877" s="90">
        <f>VLOOKUP(Table91213[[#This Row],[Date]],'DB Details'!$A:$L,6)</f>
        <v/>
      </c>
      <c r="G877" s="41">
        <f>VLOOKUP(Table91213[[#This Row],[Date]],'DB Details'!$A:$L,7)</f>
        <v/>
      </c>
      <c r="H877" s="90">
        <f>VLOOKUP(Table91213[[#This Row],[Date]],'DB Details'!$A:$L,8)</f>
        <v/>
      </c>
      <c r="I877" s="90">
        <f>VLOOKUP(Table91213[[#This Row],[Date]],'DB Details'!$A:$L,9)</f>
        <v/>
      </c>
      <c r="J877" s="90">
        <f>VLOOKUP(Table91213[[#This Row],[Date]],'DB Details'!$A:$L,10)</f>
        <v/>
      </c>
      <c r="K877" s="41">
        <f>VLOOKUP(Table91213[[#This Row],[Date]],'DB Details'!$A:$L,11)</f>
        <v/>
      </c>
      <c r="L877" s="90">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90">
        <f>VLOOKUP(Table91213[[#This Row],[Date]],'DB Details'!$A:$L,5)</f>
        <v/>
      </c>
      <c r="F878" s="90">
        <f>VLOOKUP(Table91213[[#This Row],[Date]],'DB Details'!$A:$L,6)</f>
        <v/>
      </c>
      <c r="G878" s="41">
        <f>VLOOKUP(Table91213[[#This Row],[Date]],'DB Details'!$A:$L,7)</f>
        <v/>
      </c>
      <c r="H878" s="90">
        <f>VLOOKUP(Table91213[[#This Row],[Date]],'DB Details'!$A:$L,8)</f>
        <v/>
      </c>
      <c r="I878" s="90">
        <f>VLOOKUP(Table91213[[#This Row],[Date]],'DB Details'!$A:$L,9)</f>
        <v/>
      </c>
      <c r="J878" s="90">
        <f>VLOOKUP(Table91213[[#This Row],[Date]],'DB Details'!$A:$L,10)</f>
        <v/>
      </c>
      <c r="K878" s="41">
        <f>VLOOKUP(Table91213[[#This Row],[Date]],'DB Details'!$A:$L,11)</f>
        <v/>
      </c>
      <c r="L878" s="90">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90">
        <f>VLOOKUP(Table91213[[#This Row],[Date]],'DB Details'!$A:$L,5)</f>
        <v/>
      </c>
      <c r="F879" s="90">
        <f>VLOOKUP(Table91213[[#This Row],[Date]],'DB Details'!$A:$L,6)</f>
        <v/>
      </c>
      <c r="G879" s="41">
        <f>VLOOKUP(Table91213[[#This Row],[Date]],'DB Details'!$A:$L,7)</f>
        <v/>
      </c>
      <c r="H879" s="90">
        <f>VLOOKUP(Table91213[[#This Row],[Date]],'DB Details'!$A:$L,8)</f>
        <v/>
      </c>
      <c r="I879" s="90">
        <f>VLOOKUP(Table91213[[#This Row],[Date]],'DB Details'!$A:$L,9)</f>
        <v/>
      </c>
      <c r="J879" s="90">
        <f>VLOOKUP(Table91213[[#This Row],[Date]],'DB Details'!$A:$L,10)</f>
        <v/>
      </c>
      <c r="K879" s="41">
        <f>VLOOKUP(Table91213[[#This Row],[Date]],'DB Details'!$A:$L,11)</f>
        <v/>
      </c>
      <c r="L879" s="90">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90">
        <f>VLOOKUP(Table91213[[#This Row],[Date]],'DB Details'!$A:$L,5)</f>
        <v/>
      </c>
      <c r="F880" s="90">
        <f>VLOOKUP(Table91213[[#This Row],[Date]],'DB Details'!$A:$L,6)</f>
        <v/>
      </c>
      <c r="G880" s="41">
        <f>VLOOKUP(Table91213[[#This Row],[Date]],'DB Details'!$A:$L,7)</f>
        <v/>
      </c>
      <c r="H880" s="90">
        <f>VLOOKUP(Table91213[[#This Row],[Date]],'DB Details'!$A:$L,8)</f>
        <v/>
      </c>
      <c r="I880" s="90">
        <f>VLOOKUP(Table91213[[#This Row],[Date]],'DB Details'!$A:$L,9)</f>
        <v/>
      </c>
      <c r="J880" s="90">
        <f>VLOOKUP(Table91213[[#This Row],[Date]],'DB Details'!$A:$L,10)</f>
        <v/>
      </c>
      <c r="K880" s="41">
        <f>VLOOKUP(Table91213[[#This Row],[Date]],'DB Details'!$A:$L,11)</f>
        <v/>
      </c>
      <c r="L880" s="90">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90">
        <f>VLOOKUP(Table91213[[#This Row],[Date]],'DB Details'!$A:$L,5)</f>
        <v/>
      </c>
      <c r="F881" s="90">
        <f>VLOOKUP(Table91213[[#This Row],[Date]],'DB Details'!$A:$L,6)</f>
        <v/>
      </c>
      <c r="G881" s="41">
        <f>VLOOKUP(Table91213[[#This Row],[Date]],'DB Details'!$A:$L,7)</f>
        <v/>
      </c>
      <c r="H881" s="90">
        <f>VLOOKUP(Table91213[[#This Row],[Date]],'DB Details'!$A:$L,8)</f>
        <v/>
      </c>
      <c r="I881" s="90">
        <f>VLOOKUP(Table91213[[#This Row],[Date]],'DB Details'!$A:$L,9)</f>
        <v/>
      </c>
      <c r="J881" s="90">
        <f>VLOOKUP(Table91213[[#This Row],[Date]],'DB Details'!$A:$L,10)</f>
        <v/>
      </c>
      <c r="K881" s="41">
        <f>VLOOKUP(Table91213[[#This Row],[Date]],'DB Details'!$A:$L,11)</f>
        <v/>
      </c>
      <c r="L881" s="90">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90">
        <f>VLOOKUP(Table91213[[#This Row],[Date]],'DB Details'!$A:$L,5)</f>
        <v/>
      </c>
      <c r="F882" s="90">
        <f>VLOOKUP(Table91213[[#This Row],[Date]],'DB Details'!$A:$L,6)</f>
        <v/>
      </c>
      <c r="G882" s="41">
        <f>VLOOKUP(Table91213[[#This Row],[Date]],'DB Details'!$A:$L,7)</f>
        <v/>
      </c>
      <c r="H882" s="90">
        <f>VLOOKUP(Table91213[[#This Row],[Date]],'DB Details'!$A:$L,8)</f>
        <v/>
      </c>
      <c r="I882" s="90">
        <f>VLOOKUP(Table91213[[#This Row],[Date]],'DB Details'!$A:$L,9)</f>
        <v/>
      </c>
      <c r="J882" s="90">
        <f>VLOOKUP(Table91213[[#This Row],[Date]],'DB Details'!$A:$L,10)</f>
        <v/>
      </c>
      <c r="K882" s="41">
        <f>VLOOKUP(Table91213[[#This Row],[Date]],'DB Details'!$A:$L,11)</f>
        <v/>
      </c>
      <c r="L882" s="90">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90">
        <f>VLOOKUP(Table91213[[#This Row],[Date]],'DB Details'!$A:$L,5)</f>
        <v/>
      </c>
      <c r="F883" s="90">
        <f>VLOOKUP(Table91213[[#This Row],[Date]],'DB Details'!$A:$L,6)</f>
        <v/>
      </c>
      <c r="G883" s="41">
        <f>VLOOKUP(Table91213[[#This Row],[Date]],'DB Details'!$A:$L,7)</f>
        <v/>
      </c>
      <c r="H883" s="90">
        <f>VLOOKUP(Table91213[[#This Row],[Date]],'DB Details'!$A:$L,8)</f>
        <v/>
      </c>
      <c r="I883" s="90">
        <f>VLOOKUP(Table91213[[#This Row],[Date]],'DB Details'!$A:$L,9)</f>
        <v/>
      </c>
      <c r="J883" s="90">
        <f>VLOOKUP(Table91213[[#This Row],[Date]],'DB Details'!$A:$L,10)</f>
        <v/>
      </c>
      <c r="K883" s="41">
        <f>VLOOKUP(Table91213[[#This Row],[Date]],'DB Details'!$A:$L,11)</f>
        <v/>
      </c>
      <c r="L883" s="90">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90">
        <f>VLOOKUP(Table91213[[#This Row],[Date]],'DB Details'!$A:$L,5)</f>
        <v/>
      </c>
      <c r="F884" s="90">
        <f>VLOOKUP(Table91213[[#This Row],[Date]],'DB Details'!$A:$L,6)</f>
        <v/>
      </c>
      <c r="G884" s="41">
        <f>VLOOKUP(Table91213[[#This Row],[Date]],'DB Details'!$A:$L,7)</f>
        <v/>
      </c>
      <c r="H884" s="90">
        <f>VLOOKUP(Table91213[[#This Row],[Date]],'DB Details'!$A:$L,8)</f>
        <v/>
      </c>
      <c r="I884" s="90">
        <f>VLOOKUP(Table91213[[#This Row],[Date]],'DB Details'!$A:$L,9)</f>
        <v/>
      </c>
      <c r="J884" s="90">
        <f>VLOOKUP(Table91213[[#This Row],[Date]],'DB Details'!$A:$L,10)</f>
        <v/>
      </c>
      <c r="K884" s="41">
        <f>VLOOKUP(Table91213[[#This Row],[Date]],'DB Details'!$A:$L,11)</f>
        <v/>
      </c>
      <c r="L884" s="90">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90">
        <f>VLOOKUP(Table91213[[#This Row],[Date]],'DB Details'!$A:$L,5)</f>
        <v/>
      </c>
      <c r="F885" s="90">
        <f>VLOOKUP(Table91213[[#This Row],[Date]],'DB Details'!$A:$L,6)</f>
        <v/>
      </c>
      <c r="G885" s="41">
        <f>VLOOKUP(Table91213[[#This Row],[Date]],'DB Details'!$A:$L,7)</f>
        <v/>
      </c>
      <c r="H885" s="90">
        <f>VLOOKUP(Table91213[[#This Row],[Date]],'DB Details'!$A:$L,8)</f>
        <v/>
      </c>
      <c r="I885" s="90">
        <f>VLOOKUP(Table91213[[#This Row],[Date]],'DB Details'!$A:$L,9)</f>
        <v/>
      </c>
      <c r="J885" s="90">
        <f>VLOOKUP(Table91213[[#This Row],[Date]],'DB Details'!$A:$L,10)</f>
        <v/>
      </c>
      <c r="K885" s="41">
        <f>VLOOKUP(Table91213[[#This Row],[Date]],'DB Details'!$A:$L,11)</f>
        <v/>
      </c>
      <c r="L885" s="90">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90">
        <f>VLOOKUP(Table91213[[#This Row],[Date]],'DB Details'!$A:$L,5)</f>
        <v/>
      </c>
      <c r="F886" s="90">
        <f>VLOOKUP(Table91213[[#This Row],[Date]],'DB Details'!$A:$L,6)</f>
        <v/>
      </c>
      <c r="G886" s="41">
        <f>VLOOKUP(Table91213[[#This Row],[Date]],'DB Details'!$A:$L,7)</f>
        <v/>
      </c>
      <c r="H886" s="90">
        <f>VLOOKUP(Table91213[[#This Row],[Date]],'DB Details'!$A:$L,8)</f>
        <v/>
      </c>
      <c r="I886" s="90">
        <f>VLOOKUP(Table91213[[#This Row],[Date]],'DB Details'!$A:$L,9)</f>
        <v/>
      </c>
      <c r="J886" s="90">
        <f>VLOOKUP(Table91213[[#This Row],[Date]],'DB Details'!$A:$L,10)</f>
        <v/>
      </c>
      <c r="K886" s="41">
        <f>VLOOKUP(Table91213[[#This Row],[Date]],'DB Details'!$A:$L,11)</f>
        <v/>
      </c>
      <c r="L886" s="90">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90">
        <f>VLOOKUP(Table91213[[#This Row],[Date]],'DB Details'!$A:$L,5)</f>
        <v/>
      </c>
      <c r="F887" s="90">
        <f>VLOOKUP(Table91213[[#This Row],[Date]],'DB Details'!$A:$L,6)</f>
        <v/>
      </c>
      <c r="G887" s="41">
        <f>VLOOKUP(Table91213[[#This Row],[Date]],'DB Details'!$A:$L,7)</f>
        <v/>
      </c>
      <c r="H887" s="90">
        <f>VLOOKUP(Table91213[[#This Row],[Date]],'DB Details'!$A:$L,8)</f>
        <v/>
      </c>
      <c r="I887" s="90">
        <f>VLOOKUP(Table91213[[#This Row],[Date]],'DB Details'!$A:$L,9)</f>
        <v/>
      </c>
      <c r="J887" s="90">
        <f>VLOOKUP(Table91213[[#This Row],[Date]],'DB Details'!$A:$L,10)</f>
        <v/>
      </c>
      <c r="K887" s="41">
        <f>VLOOKUP(Table91213[[#This Row],[Date]],'DB Details'!$A:$L,11)</f>
        <v/>
      </c>
      <c r="L887" s="90">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90">
        <f>VLOOKUP(Table91213[[#This Row],[Date]],'DB Details'!$A:$L,5)</f>
        <v/>
      </c>
      <c r="F888" s="90">
        <f>VLOOKUP(Table91213[[#This Row],[Date]],'DB Details'!$A:$L,6)</f>
        <v/>
      </c>
      <c r="G888" s="41">
        <f>VLOOKUP(Table91213[[#This Row],[Date]],'DB Details'!$A:$L,7)</f>
        <v/>
      </c>
      <c r="H888" s="90">
        <f>VLOOKUP(Table91213[[#This Row],[Date]],'DB Details'!$A:$L,8)</f>
        <v/>
      </c>
      <c r="I888" s="90">
        <f>VLOOKUP(Table91213[[#This Row],[Date]],'DB Details'!$A:$L,9)</f>
        <v/>
      </c>
      <c r="J888" s="90">
        <f>VLOOKUP(Table91213[[#This Row],[Date]],'DB Details'!$A:$L,10)</f>
        <v/>
      </c>
      <c r="K888" s="41">
        <f>VLOOKUP(Table91213[[#This Row],[Date]],'DB Details'!$A:$L,11)</f>
        <v/>
      </c>
      <c r="L888" s="90">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90">
        <f>VLOOKUP(Table91213[[#This Row],[Date]],'DB Details'!$A:$L,5)</f>
        <v/>
      </c>
      <c r="F889" s="90">
        <f>VLOOKUP(Table91213[[#This Row],[Date]],'DB Details'!$A:$L,6)</f>
        <v/>
      </c>
      <c r="G889" s="41">
        <f>VLOOKUP(Table91213[[#This Row],[Date]],'DB Details'!$A:$L,7)</f>
        <v/>
      </c>
      <c r="H889" s="90">
        <f>VLOOKUP(Table91213[[#This Row],[Date]],'DB Details'!$A:$L,8)</f>
        <v/>
      </c>
      <c r="I889" s="90">
        <f>VLOOKUP(Table91213[[#This Row],[Date]],'DB Details'!$A:$L,9)</f>
        <v/>
      </c>
      <c r="J889" s="90">
        <f>VLOOKUP(Table91213[[#This Row],[Date]],'DB Details'!$A:$L,10)</f>
        <v/>
      </c>
      <c r="K889" s="41">
        <f>VLOOKUP(Table91213[[#This Row],[Date]],'DB Details'!$A:$L,11)</f>
        <v/>
      </c>
      <c r="L889" s="90">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90">
        <f>VLOOKUP(Table91213[[#This Row],[Date]],'DB Details'!$A:$L,5)</f>
        <v/>
      </c>
      <c r="F890" s="90">
        <f>VLOOKUP(Table91213[[#This Row],[Date]],'DB Details'!$A:$L,6)</f>
        <v/>
      </c>
      <c r="G890" s="41">
        <f>VLOOKUP(Table91213[[#This Row],[Date]],'DB Details'!$A:$L,7)</f>
        <v/>
      </c>
      <c r="H890" s="90">
        <f>VLOOKUP(Table91213[[#This Row],[Date]],'DB Details'!$A:$L,8)</f>
        <v/>
      </c>
      <c r="I890" s="90">
        <f>VLOOKUP(Table91213[[#This Row],[Date]],'DB Details'!$A:$L,9)</f>
        <v/>
      </c>
      <c r="J890" s="90">
        <f>VLOOKUP(Table91213[[#This Row],[Date]],'DB Details'!$A:$L,10)</f>
        <v/>
      </c>
      <c r="K890" s="41">
        <f>VLOOKUP(Table91213[[#This Row],[Date]],'DB Details'!$A:$L,11)</f>
        <v/>
      </c>
      <c r="L890" s="90">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90">
        <f>VLOOKUP(Table91213[[#This Row],[Date]],'DB Details'!$A:$L,5)</f>
        <v/>
      </c>
      <c r="F891" s="90">
        <f>VLOOKUP(Table91213[[#This Row],[Date]],'DB Details'!$A:$L,6)</f>
        <v/>
      </c>
      <c r="G891" s="41">
        <f>VLOOKUP(Table91213[[#This Row],[Date]],'DB Details'!$A:$L,7)</f>
        <v/>
      </c>
      <c r="H891" s="90">
        <f>VLOOKUP(Table91213[[#This Row],[Date]],'DB Details'!$A:$L,8)</f>
        <v/>
      </c>
      <c r="I891" s="90">
        <f>VLOOKUP(Table91213[[#This Row],[Date]],'DB Details'!$A:$L,9)</f>
        <v/>
      </c>
      <c r="J891" s="90">
        <f>VLOOKUP(Table91213[[#This Row],[Date]],'DB Details'!$A:$L,10)</f>
        <v/>
      </c>
      <c r="K891" s="41">
        <f>VLOOKUP(Table91213[[#This Row],[Date]],'DB Details'!$A:$L,11)</f>
        <v/>
      </c>
      <c r="L891" s="90">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90">
        <f>VLOOKUP(Table91213[[#This Row],[Date]],'DB Details'!$A:$L,5)</f>
        <v/>
      </c>
      <c r="F892" s="90">
        <f>VLOOKUP(Table91213[[#This Row],[Date]],'DB Details'!$A:$L,6)</f>
        <v/>
      </c>
      <c r="G892" s="41">
        <f>VLOOKUP(Table91213[[#This Row],[Date]],'DB Details'!$A:$L,7)</f>
        <v/>
      </c>
      <c r="H892" s="90">
        <f>VLOOKUP(Table91213[[#This Row],[Date]],'DB Details'!$A:$L,8)</f>
        <v/>
      </c>
      <c r="I892" s="90">
        <f>VLOOKUP(Table91213[[#This Row],[Date]],'DB Details'!$A:$L,9)</f>
        <v/>
      </c>
      <c r="J892" s="90">
        <f>VLOOKUP(Table91213[[#This Row],[Date]],'DB Details'!$A:$L,10)</f>
        <v/>
      </c>
      <c r="K892" s="41">
        <f>VLOOKUP(Table91213[[#This Row],[Date]],'DB Details'!$A:$L,11)</f>
        <v/>
      </c>
      <c r="L892" s="90">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90">
        <f>VLOOKUP(Table91213[[#This Row],[Date]],'DB Details'!$A:$L,5)</f>
        <v/>
      </c>
      <c r="F893" s="90">
        <f>VLOOKUP(Table91213[[#This Row],[Date]],'DB Details'!$A:$L,6)</f>
        <v/>
      </c>
      <c r="G893" s="41">
        <f>VLOOKUP(Table91213[[#This Row],[Date]],'DB Details'!$A:$L,7)</f>
        <v/>
      </c>
      <c r="H893" s="90">
        <f>VLOOKUP(Table91213[[#This Row],[Date]],'DB Details'!$A:$L,8)</f>
        <v/>
      </c>
      <c r="I893" s="90">
        <f>VLOOKUP(Table91213[[#This Row],[Date]],'DB Details'!$A:$L,9)</f>
        <v/>
      </c>
      <c r="J893" s="90">
        <f>VLOOKUP(Table91213[[#This Row],[Date]],'DB Details'!$A:$L,10)</f>
        <v/>
      </c>
      <c r="K893" s="41">
        <f>VLOOKUP(Table91213[[#This Row],[Date]],'DB Details'!$A:$L,11)</f>
        <v/>
      </c>
      <c r="L893" s="90">
        <f>VLOOKUP(Table91213[[#This Row],[Date]],'DB Details'!$A:$L,12)</f>
        <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140" zoomScaleNormal="140" workbookViewId="0">
      <selection activeCell="R895" sqref="R895"/>
    </sheetView>
  </sheetViews>
  <sheetFormatPr baseColWidth="10" defaultColWidth="9.1640625" defaultRowHeight="15"/>
  <cols>
    <col width="9.1640625" customWidth="1" style="101" min="1" max="23"/>
    <col width="9.1640625" customWidth="1" style="101" min="24" max="16384"/>
  </cols>
  <sheetData>
    <row r="1">
      <c r="M1" s="91" t="inlineStr">
        <is>
          <t>SP500</t>
        </is>
      </c>
      <c r="N1" s="91" t="inlineStr">
        <is>
          <t>GDPC1</t>
        </is>
      </c>
      <c r="O1" s="91" t="inlineStr">
        <is>
          <t>GDPQoQ</t>
        </is>
      </c>
      <c r="P1" s="91" t="inlineStr">
        <is>
          <t>GDPYoY</t>
        </is>
      </c>
      <c r="Q1" s="101" t="inlineStr">
        <is>
          <t>GDPQoQ_ANNUALIZED</t>
        </is>
      </c>
    </row>
    <row r="5">
      <c r="O5" s="91" t="n"/>
      <c r="P5" s="91" t="n"/>
      <c r="Q5" s="91"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3"/>
  <sheetViews>
    <sheetView zoomScale="170" zoomScaleNormal="170" workbookViewId="0">
      <pane ySplit="5" topLeftCell="A855" activePane="bottomLeft" state="frozen"/>
      <selection pane="bottomLeft" activeCell="B893" sqref="B893"/>
    </sheetView>
  </sheetViews>
  <sheetFormatPr baseColWidth="10" defaultColWidth="9.1640625" defaultRowHeight="15"/>
  <cols>
    <col width="12.33203125" customWidth="1" style="101" min="1" max="1"/>
    <col width="14.6640625" customWidth="1" style="101" min="2" max="5"/>
    <col width="9.1640625" customWidth="1" style="101" min="6" max="28"/>
    <col width="9.1640625" customWidth="1" style="101" min="29" max="16384"/>
  </cols>
  <sheetData>
    <row r="1">
      <c r="A1" s="102" t="inlineStr">
        <is>
          <t>ISM vs GDP</t>
        </is>
      </c>
    </row>
    <row r="2" ht="3.75" customHeight="1" s="92"/>
    <row r="3" ht="3.75" customHeight="1" s="92"/>
    <row r="4" ht="16" customHeight="1" s="92" thickBot="1"/>
    <row r="5" ht="25" customHeight="1" s="92"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3"/>
  <sheetViews>
    <sheetView zoomScale="170" zoomScaleNormal="170" workbookViewId="0">
      <pane ySplit="5" topLeftCell="A864" activePane="bottomLeft" state="frozen"/>
      <selection pane="bottomLeft" activeCell="N896" sqref="N896"/>
    </sheetView>
  </sheetViews>
  <sheetFormatPr baseColWidth="10" defaultColWidth="9.1640625" defaultRowHeight="15"/>
  <cols>
    <col width="12.1640625" customWidth="1" style="101" min="1" max="1"/>
    <col width="11" customWidth="1" style="101" min="2" max="2"/>
    <col width="11" customWidth="1" style="10" min="3" max="3"/>
    <col width="10.33203125" customWidth="1" style="8" min="4" max="4"/>
    <col width="6.1640625" customWidth="1" style="101" min="5" max="5"/>
    <col width="2.6640625" customWidth="1" style="101" min="6" max="8"/>
    <col width="2.6640625" customWidth="1" style="2" min="9" max="10"/>
    <col width="2.6640625" customWidth="1" style="101" min="11" max="11"/>
    <col width="3.1640625" customWidth="1" style="101" min="12" max="13"/>
    <col width="9.1640625" customWidth="1" style="101" min="14" max="36"/>
    <col width="9.1640625" customWidth="1" style="101" min="37" max="16384"/>
  </cols>
  <sheetData>
    <row r="4" ht="16" customHeight="1" s="92" thickBot="1"/>
    <row r="5" customFormat="1" s="107">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3"/>
  <sheetViews>
    <sheetView zoomScale="160" zoomScaleNormal="160" workbookViewId="0">
      <pane ySplit="5" topLeftCell="A853" activePane="bottomLeft" state="frozen"/>
      <selection pane="bottomLeft" activeCell="R856" sqref="R856"/>
    </sheetView>
  </sheetViews>
  <sheetFormatPr baseColWidth="10" defaultColWidth="9.1640625" defaultRowHeight="15"/>
  <cols>
    <col width="18.33203125" customWidth="1" style="101" min="1" max="1"/>
    <col width="11" customWidth="1" style="101" min="2" max="3"/>
    <col width="9.1640625" customWidth="1" style="101" min="4" max="6"/>
    <col width="12.83203125" customWidth="1" style="101" min="7" max="7"/>
    <col width="14.33203125" customWidth="1" style="101" min="8" max="8"/>
    <col width="9.1640625" customWidth="1" style="101" min="9" max="9"/>
    <col width="14.83203125" customWidth="1" style="101" min="10" max="10"/>
    <col width="9.1640625" customWidth="1" style="101" min="11" max="33"/>
    <col width="9.1640625" customWidth="1" style="101" min="34" max="16384"/>
  </cols>
  <sheetData>
    <row r="1">
      <c r="A1" s="102" t="inlineStr">
        <is>
          <t>ISM Manufacturing</t>
        </is>
      </c>
      <c r="I1" s="115" t="n"/>
    </row>
    <row r="2">
      <c r="B2" s="115" t="n"/>
      <c r="C2" s="115" t="n"/>
    </row>
    <row r="3">
      <c r="B3" s="115" t="n"/>
      <c r="C3" s="115" t="n"/>
    </row>
    <row r="4" ht="16" customHeight="1" s="92" thickBot="1">
      <c r="B4" s="115" t="n"/>
      <c r="C4" s="115"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48"/>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2" min="1" max="1"/>
    <col width="12.83203125" customWidth="1" style="34" min="2" max="2"/>
    <col width="193.6640625" customWidth="1" style="92" min="3" max="3"/>
  </cols>
  <sheetData>
    <row r="1" ht="17" customHeight="1" s="92">
      <c r="A1" t="inlineStr">
        <is>
          <t>Sector</t>
        </is>
      </c>
      <c r="B1" t="inlineStr">
        <is>
          <t>Date</t>
        </is>
      </c>
      <c r="C1" t="inlineStr">
        <is>
          <t>Comments</t>
        </is>
      </c>
    </row>
    <row r="2" ht="32" customHeight="1" s="92">
      <c r="A2" t="inlineStr">
        <is>
          <t>Apparel, Leather &amp; Allied Products</t>
        </is>
      </c>
      <c r="B2" s="127" t="n">
        <v>43922</v>
      </c>
      <c r="C2"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3" ht="17" customHeight="1" s="92">
      <c r="A3" t="inlineStr">
        <is>
          <t>Apparel, Leather &amp; Allied Products</t>
        </is>
      </c>
      <c r="B3" s="127" t="n">
        <v>43525</v>
      </c>
      <c r="C3" t="inlineStr">
        <is>
          <t>“Skilled labor is still tough to find.” (Apparel, Leather &amp; Allied Products)</t>
        </is>
      </c>
    </row>
    <row r="4" ht="32" customHeight="1" s="92">
      <c r="A4" t="inlineStr">
        <is>
          <t>Chemical Products</t>
        </is>
      </c>
      <c r="B4" s="127" t="n">
        <v>44562</v>
      </c>
      <c r="C4" t="inlineStr">
        <is>
          <t>“We are experiencing massive interruptions to our production due to supplier COVID-19 problems limiting their manufacturing of key raw (materials) like steel cans and chemicals.”</t>
        </is>
      </c>
    </row>
    <row r="5" ht="32" customHeight="1" s="92">
      <c r="A5" t="inlineStr">
        <is>
          <t>Chemical Products</t>
        </is>
      </c>
      <c r="B5" s="127" t="n">
        <v>44531</v>
      </c>
      <c r="C5" t="inlineStr">
        <is>
          <t>“Chemical supply chains are filling very slowly. Still not full, but (my) gut feeling says it’s getting easier to source chemical raw materials.”</t>
        </is>
      </c>
    </row>
    <row r="6" ht="32" customHeight="1" s="92">
      <c r="A6" t="inlineStr">
        <is>
          <t>Chemical Products</t>
        </is>
      </c>
      <c r="B6" s="127" t="n">
        <v>44470</v>
      </c>
      <c r="C6" t="inlineStr">
        <is>
          <t>“Business is getting stronger, but the supply chain is getting worse every day.” [Chemical Products]</t>
        </is>
      </c>
    </row>
    <row r="7" ht="32" customHeight="1" s="92">
      <c r="A7" t="inlineStr">
        <is>
          <t>Chemical Products</t>
        </is>
      </c>
      <c r="B7" s="127" t="n">
        <v>44440</v>
      </c>
      <c r="C7"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8" ht="16" customHeight="1" s="92">
      <c r="A8" t="inlineStr">
        <is>
          <t>Chemical Products</t>
        </is>
      </c>
      <c r="B8" s="127" t="n">
        <v>44409</v>
      </c>
      <c r="C8"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9" ht="32" customHeight="1" s="92">
      <c r="A9" t="inlineStr">
        <is>
          <t>Chemical Products</t>
        </is>
      </c>
      <c r="B9" s="127" t="n">
        <v>44348</v>
      </c>
      <c r="C9"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0" ht="16" customHeight="1" s="92">
      <c r="A10" t="inlineStr">
        <is>
          <t>Chemical Products</t>
        </is>
      </c>
      <c r="B10" s="127" t="n">
        <v>44317</v>
      </c>
      <c r="C10" t="inlineStr">
        <is>
          <t>“Changes in currency exchange rates favorably contributed to our quarterly performance. Continued strong consumer demand for our high-quality products also provided increased sales.” [Chemical Products]</t>
        </is>
      </c>
    </row>
    <row r="11" ht="16" customHeight="1" s="92">
      <c r="A11" t="inlineStr">
        <is>
          <t>Chemical Products</t>
        </is>
      </c>
      <c r="B11" s="127" t="n">
        <v>44287</v>
      </c>
      <c r="C11"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2" ht="16" customHeight="1" s="92">
      <c r="A12" t="inlineStr">
        <is>
          <t>Chemical Products</t>
        </is>
      </c>
      <c r="B12" s="127" t="n">
        <v>44256</v>
      </c>
      <c r="C12" t="inlineStr">
        <is>
          <t>“Demand remains strong. Significant supply impacts on raw materials due to the Texas freeze. All major raw-material and suppliers on force majeure.” (Chemical Products)</t>
        </is>
      </c>
    </row>
    <row r="13" ht="16" customHeight="1" s="92">
      <c r="A13" t="inlineStr">
        <is>
          <t>Chemical Products</t>
        </is>
      </c>
      <c r="B13" s="127" t="n">
        <v>44228</v>
      </c>
      <c r="C13" t="inlineStr">
        <is>
          <t>“Supply chains are depleted; inventories up and down the supply chain are empty. Lead times increasing, prices increasing, [and] demand increasing. Deep freeze in the Gulf Coast expected to extend duration of shortages.” (Chemical Products)</t>
        </is>
      </c>
    </row>
    <row r="14" ht="16" customHeight="1" s="92">
      <c r="A14" t="inlineStr">
        <is>
          <t>Chemical Products</t>
        </is>
      </c>
      <c r="B14" s="127" t="n">
        <v>44197</v>
      </c>
      <c r="C14" t="inlineStr">
        <is>
          <t>“Business remains strong. Manufacturing running at full capacity.” (Chemical Products)</t>
        </is>
      </c>
    </row>
    <row r="15" ht="32" customHeight="1" s="92">
      <c r="A15" t="inlineStr">
        <is>
          <t>Chemical Products</t>
        </is>
      </c>
      <c r="B15" s="127" t="n">
        <v>44166</v>
      </c>
      <c r="C15" t="inlineStr">
        <is>
          <t>“Continued to survive COVID-19 shutdowns, customer restrictions and personnel issues (work from home and COVID-19 outbreaks) and managed to maintain slight growth over 2019.” (Chemical Products)</t>
        </is>
      </c>
    </row>
    <row r="16" ht="16" customHeight="1" s="92">
      <c r="A16" t="inlineStr">
        <is>
          <t>Chemical Products</t>
        </is>
      </c>
      <c r="B16" s="127" t="n">
        <v>44136</v>
      </c>
      <c r="C16" t="inlineStr">
        <is>
          <t>“Production issues for petrochemicals are getting resolved after a very active hurricane season. That is helping balance supply and demand.” (Chemical Products)</t>
        </is>
      </c>
    </row>
    <row r="17" ht="16" customHeight="1" s="92">
      <c r="A17" t="inlineStr">
        <is>
          <t>Chemical Products</t>
        </is>
      </c>
      <c r="B17" s="127" t="n">
        <v>44105</v>
      </c>
      <c r="C17"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18" ht="16" customHeight="1" s="92">
      <c r="A18" t="inlineStr">
        <is>
          <t>Chemical Products</t>
        </is>
      </c>
      <c r="B18" s="127" t="n">
        <v>44075</v>
      </c>
      <c r="C18" t="inlineStr">
        <is>
          <t>“Volume remains lower than one year ago but has steadily improved over the past two periods.” (Chemical Products)</t>
        </is>
      </c>
    </row>
    <row r="19" ht="16" customHeight="1" s="92">
      <c r="A19" t="inlineStr">
        <is>
          <t>Chemical Products</t>
        </is>
      </c>
      <c r="B19" s="127" t="n">
        <v>44044</v>
      </c>
      <c r="C19" t="inlineStr">
        <is>
          <t>"Business is very good. Production cannot keep up with demand. Some upstream supply chains are starting to have issues with raw material and/or transportation availability. "(Chemical Products)</t>
        </is>
      </c>
    </row>
    <row r="20" ht="16" customHeight="1" s="92">
      <c r="A20" t="inlineStr">
        <is>
          <t>Chemical Products</t>
        </is>
      </c>
      <c r="B20" s="127" t="n">
        <v>44013</v>
      </c>
      <c r="C20" t="inlineStr">
        <is>
          <t>“Orders starting to pick up. [An] increase of about 35 percent to 40 percent.” (Chemical Products)</t>
        </is>
      </c>
    </row>
    <row r="21" ht="16" customHeight="1" s="92">
      <c r="A21" t="inlineStr">
        <is>
          <t>Chemical Products</t>
        </is>
      </c>
      <c r="B21" s="127" t="n">
        <v>43983</v>
      </c>
      <c r="C21" t="inlineStr">
        <is>
          <t>“While we are seeing signs of an uptick in business activity, it is a slow recovery at this point.” (Chemical Products)</t>
        </is>
      </c>
    </row>
    <row r="22" ht="16" customHeight="1" s="92">
      <c r="A22" t="inlineStr">
        <is>
          <t>Chemical Products</t>
        </is>
      </c>
      <c r="B22" s="127" t="n">
        <v>43952</v>
      </c>
      <c r="C22" t="inlineStr">
        <is>
          <t>“Current conditions in the automotive, construction, oil and gas, agriculture equipment, and tube/pipe markets are all adversely impacting our business results.” (Chemical Products)</t>
        </is>
      </c>
    </row>
    <row r="23" ht="32" customHeight="1" s="92">
      <c r="A23" t="inlineStr">
        <is>
          <t>Chemical Products</t>
        </is>
      </c>
      <c r="B23" s="127" t="n">
        <v>43922</v>
      </c>
      <c r="C23" t="inlineStr">
        <is>
          <t>“Production stopped, other than to make hand sanitizer for those in need.” (Chemical Products)</t>
        </is>
      </c>
    </row>
    <row r="24" ht="16" customHeight="1" s="92">
      <c r="A24" t="inlineStr">
        <is>
          <t>Chemical Products</t>
        </is>
      </c>
      <c r="B24" s="127" t="n">
        <v>43891</v>
      </c>
      <c r="C24" t="inlineStr">
        <is>
          <t>“The two main issues affecting our business [are] COVID-19 and the oil-price war. We are in daily discussions and meeting constantly, updating tracking logs to document high risk concerns.” (Chemical Products)</t>
        </is>
      </c>
    </row>
    <row r="25" ht="16" customHeight="1" s="92">
      <c r="A25" t="inlineStr">
        <is>
          <t>Chemical Products</t>
        </is>
      </c>
      <c r="B25" s="127" t="n">
        <v>43862</v>
      </c>
      <c r="C25"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6" ht="16" customHeight="1" s="92">
      <c r="A26" t="inlineStr">
        <is>
          <t>Chemical Products</t>
        </is>
      </c>
      <c r="B26" s="127" t="n">
        <v>43831</v>
      </c>
      <c r="C26" t="inlineStr">
        <is>
          <t>"Small signs of increased global demand in the chemical segment." (Chemical Products)</t>
        </is>
      </c>
    </row>
    <row r="27" ht="16" customHeight="1" s="92">
      <c r="A27" t="inlineStr">
        <is>
          <t>Chemical Products</t>
        </is>
      </c>
      <c r="B27" s="127" t="n">
        <v>43800</v>
      </c>
      <c r="C27" t="inlineStr">
        <is>
          <t>"Due to sluggish sales, we have introduced promotions to generate increased sales." (Chemical Products)</t>
        </is>
      </c>
    </row>
    <row r="28" ht="16" customHeight="1" s="92">
      <c r="A28" t="inlineStr">
        <is>
          <t>Chemical Products</t>
        </is>
      </c>
      <c r="B28" s="127" t="n">
        <v>43770</v>
      </c>
      <c r="C28" t="inlineStr">
        <is>
          <t>“Chemical industry has been slow globally, but the curve seems to be flattening.” (Chemical Products)</t>
        </is>
      </c>
    </row>
    <row r="29" ht="16" customHeight="1" s="92">
      <c r="A29" t="inlineStr">
        <is>
          <t>Chemical Products</t>
        </is>
      </c>
      <c r="B29" s="127" t="n">
        <v>43739</v>
      </c>
      <c r="C29" t="inlineStr">
        <is>
          <t>“The chemical manufacturing industry is depressed; demand across many markets globally is down, and pricing is as a result.” (Chemical Products)</t>
        </is>
      </c>
    </row>
    <row r="30" ht="16" customHeight="1" s="92">
      <c r="A30" t="inlineStr">
        <is>
          <t>Chemical Products</t>
        </is>
      </c>
      <c r="B30" s="127" t="n">
        <v>43709</v>
      </c>
      <c r="C30" t="inlineStr">
        <is>
          <t>“Continued softening in the global automotive market. Trade-war impacts also have localized effects, particularly in select export markets. Seeing warehouses filling again after what appeared to be a short reduction of demand.” (Chemical Products)</t>
        </is>
      </c>
    </row>
    <row r="31" ht="16" customHeight="1" s="92">
      <c r="A31" t="inlineStr">
        <is>
          <t>Chemical Products</t>
        </is>
      </c>
      <c r="B31" s="127" t="n">
        <v>43678</v>
      </c>
      <c r="C31" t="inlineStr">
        <is>
          <t>"While business is strong, there is an undercurrent of fear and alarm regarding the trade wars and a potential recession." (Chemical Products)</t>
        </is>
      </c>
    </row>
    <row r="32" ht="16" customHeight="1" s="92">
      <c r="A32" t="inlineStr">
        <is>
          <t>Chemical Products</t>
        </is>
      </c>
      <c r="B32" s="127" t="n">
        <v>43647</v>
      </c>
      <c r="C32" t="inlineStr">
        <is>
          <t>“Weakness in end markets accelerating rapidly. Continuing to reduce production based on weakening demand and declining current orders.” (Chemical Products)</t>
        </is>
      </c>
    </row>
    <row r="33" ht="16" customHeight="1" s="92">
      <c r="A33" t="inlineStr">
        <is>
          <t>Chemical Products</t>
        </is>
      </c>
      <c r="B33" s="127" t="n">
        <v>43617</v>
      </c>
      <c r="C33" t="inlineStr">
        <is>
          <t>“Tariffs are causing an increase in cost of goods, meaning U.S. consumers are paying more for products.” (Chemical Products)</t>
        </is>
      </c>
    </row>
    <row r="34" ht="16" customHeight="1" s="92">
      <c r="A34" t="inlineStr">
        <is>
          <t>Chemical Products</t>
        </is>
      </c>
      <c r="B34" s="127" t="n">
        <v>43586</v>
      </c>
      <c r="C34" t="inlineStr">
        <is>
          <t>“The threat of additional tariffs has forced a change in our supply chain strategy; we are shifting business from China to Mexico, which will not increase the number of U.S. jobs.” (Chemical Products)</t>
        </is>
      </c>
    </row>
    <row r="35" ht="16" customHeight="1" s="92">
      <c r="A35" t="inlineStr">
        <is>
          <t>Chemical Products</t>
        </is>
      </c>
      <c r="B35" s="127" t="n">
        <v>43556</v>
      </c>
      <c r="C35" t="inlineStr">
        <is>
          <t>"January and February were strong months. March softened significantly, eroding some of the [previous months'] gains." (Chemical Products)</t>
        </is>
      </c>
    </row>
    <row r="36" ht="17" customHeight="1" s="92">
      <c r="A36" t="inlineStr">
        <is>
          <t>Chemical Products</t>
        </is>
      </c>
      <c r="B36" s="127" t="n">
        <v>43525</v>
      </c>
      <c r="C36" t="inlineStr">
        <is>
          <t>“Brexit continues to be a concern, despite the fact that our organization has already rolled out a plan to minimize its impact.” (Chemical Products)</t>
        </is>
      </c>
    </row>
    <row r="37" ht="32" customHeight="1" s="92" thickBot="1">
      <c r="A37" t="inlineStr">
        <is>
          <t>Chemical Products</t>
        </is>
      </c>
      <c r="B37" s="127" t="n">
        <v>43497</v>
      </c>
      <c r="C37" t="inlineStr">
        <is>
          <t>“Strong start to the year, though weather has been a challenge.” (Chemical Products)</t>
        </is>
      </c>
    </row>
    <row r="38" ht="16" customHeight="1" s="92">
      <c r="A38" t="inlineStr">
        <is>
          <t>Chemical Products</t>
        </is>
      </c>
      <c r="B38" s="127" t="n">
        <v>43466</v>
      </c>
      <c r="C38" t="inlineStr">
        <is>
          <t>“Concerns about oil prices are fueling questions of how strong the economy will be the first half of 2019.” (Chemical Products)</t>
        </is>
      </c>
    </row>
    <row r="39" ht="16" customHeight="1" s="92">
      <c r="A39" t="inlineStr">
        <is>
          <t>Computer &amp; Electronic Products</t>
        </is>
      </c>
      <c r="B39" s="127" t="n">
        <v>44562</v>
      </c>
      <c r="C39"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40" ht="32" customHeight="1" s="92">
      <c r="A40" t="inlineStr">
        <is>
          <t>Computer &amp; Electronic Products</t>
        </is>
      </c>
      <c r="B40" s="127" t="n">
        <v>44470</v>
      </c>
      <c r="C40" t="inlineStr">
        <is>
          <t>“Global supply chain issues continue. Getting anything from China is near impossible — extreme delays. Microchip and circuit breaker shortages continue and are expected to continue into 2022.” [Computer &amp; Electronic Products]</t>
        </is>
      </c>
    </row>
    <row r="41" ht="48" customHeight="1" s="92">
      <c r="A41" t="inlineStr">
        <is>
          <t>Computer &amp; Electronic Products</t>
        </is>
      </c>
      <c r="B41" s="127" t="n">
        <v>44440</v>
      </c>
      <c r="C4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42" ht="16" customHeight="1" s="92">
      <c r="A42" t="inlineStr">
        <is>
          <t>Computer &amp; Electronic Products</t>
        </is>
      </c>
      <c r="B42" s="127" t="n">
        <v>44409</v>
      </c>
      <c r="C42" t="inlineStr">
        <is>
          <t>“Some factories have been impacted by COVID-19 cases. Malaysian government says factories can operate at only 60 percent of capacity.” [Computer &amp; Electronic Products]</t>
        </is>
      </c>
    </row>
    <row r="43" ht="16" customHeight="1" s="92">
      <c r="A43" t="inlineStr">
        <is>
          <t>Computer &amp; Electronic Products</t>
        </is>
      </c>
      <c r="B43" s="127" t="n">
        <v>44378</v>
      </c>
      <c r="C43"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4" ht="48" customHeight="1" s="92">
      <c r="A44" t="inlineStr">
        <is>
          <t>Computer &amp; Electronic Products</t>
        </is>
      </c>
      <c r="B44" s="127" t="n">
        <v>44348</v>
      </c>
      <c r="C44"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5" ht="32" customHeight="1" s="92">
      <c r="A45" t="inlineStr">
        <is>
          <t>Computer &amp; Electronic Products</t>
        </is>
      </c>
      <c r="B45" s="127" t="n">
        <v>44317</v>
      </c>
      <c r="C45" t="inlineStr">
        <is>
          <t>“Supplier performance — deliveries, quality, it’s all suffering. Demand is high, and we are struggling to find employees to help us keep up.” [Computer &amp; Electronic Products]</t>
        </is>
      </c>
    </row>
    <row r="46" ht="16" customHeight="1" s="92">
      <c r="A46" t="inlineStr">
        <is>
          <t>Computer &amp; Electronic Products</t>
        </is>
      </c>
      <c r="B46" s="127" t="n">
        <v>44287</v>
      </c>
      <c r="C46" t="inlineStr">
        <is>
          <t>“The current electronics/semiconductor shortage is having tremendous impacts on lead times and pricing. Additionally, there appears to be a general inflation of prices across most, if not all, supply lines.” (Computer &amp; Electronic Products)</t>
        </is>
      </c>
    </row>
    <row r="47" ht="32" customHeight="1" s="92">
      <c r="A47" t="inlineStr">
        <is>
          <t>Computer &amp; Electronic Products</t>
        </is>
      </c>
      <c r="B47" s="127" t="n">
        <v>44256</v>
      </c>
      <c r="C47"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48" ht="16" customHeight="1" s="92">
      <c r="A48" t="inlineStr">
        <is>
          <t>Computer &amp; Electronic Products</t>
        </is>
      </c>
      <c r="B48" s="127" t="n">
        <v>44228</v>
      </c>
      <c r="C48"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49" ht="16" customHeight="1" s="92">
      <c r="A49" t="inlineStr">
        <is>
          <t>Computer &amp; Electronic Products</t>
        </is>
      </c>
      <c r="B49" s="127" t="n">
        <v>44197</v>
      </c>
      <c r="C49" t="inlineStr">
        <is>
          <t>“Supplier factory capacity is well utilized. Increased demand, labor constraints and upstream supply delays are pushing lead times. This is more prevalent with international than U.S.-based suppliers.” (Computer &amp; Electronic Products)</t>
        </is>
      </c>
    </row>
    <row r="50" ht="16" customHeight="1" s="92">
      <c r="A50" t="inlineStr">
        <is>
          <t>Computer &amp; Electronic Products</t>
        </is>
      </c>
      <c r="B50" s="127" t="n">
        <v>44166</v>
      </c>
      <c r="C5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51" ht="16" customHeight="1" s="92">
      <c r="A51" t="inlineStr">
        <is>
          <t>Computer &amp; Electronic Products</t>
        </is>
      </c>
      <c r="B51" s="127" t="n">
        <v>44136</v>
      </c>
      <c r="C51" t="inlineStr">
        <is>
          <t>“Suppliers are still experiencing labor shortages resulting in component constraints. However, we're seeing life from customers, so there's a positive outlook moving into the first quarter of 2021.” (Computer &amp; Electronic Products)</t>
        </is>
      </c>
    </row>
    <row r="52" ht="16" customHeight="1" s="92">
      <c r="A52" t="inlineStr">
        <is>
          <t>Computer &amp; Electronic Products</t>
        </is>
      </c>
      <c r="B52" s="127" t="n">
        <v>44105</v>
      </c>
      <c r="C52" t="inlineStr">
        <is>
          <t>“COVID-19 continues to have an effect on supplier support and operations, more from a decreased labor perspective rather than unavailable material.” (Computer &amp; Electronic Products)</t>
        </is>
      </c>
    </row>
    <row r="53" ht="16" customHeight="1" s="92">
      <c r="A53" t="inlineStr">
        <is>
          <t>Computer &amp; Electronic Products</t>
        </is>
      </c>
      <c r="B53" s="127" t="n">
        <v>44075</v>
      </c>
      <c r="C53" t="inlineStr">
        <is>
          <t>“Still struggling with long lead times for components coming from China [contract manufacturers].” (Computer &amp; Electronic Products)</t>
        </is>
      </c>
    </row>
    <row r="54" ht="16" customHeight="1" s="92">
      <c r="A54" t="inlineStr">
        <is>
          <t>Computer &amp; Electronic Products</t>
        </is>
      </c>
      <c r="B54" s="127" t="n">
        <v>44044</v>
      </c>
      <c r="C54" t="inlineStr">
        <is>
          <t xml:space="preserve">Watching COVID-19 situations in Mexico, Brazil, Philippines [and] Hong Kong. High rates of COVID-19 surging. Currently, lines of supply no longer impacted by COVID-19 related events. (Computer &amp; Electronic Products) </t>
        </is>
      </c>
    </row>
    <row r="55" ht="16" customHeight="1" s="92">
      <c r="A55" t="inlineStr">
        <is>
          <t>Computer &amp; Electronic Products</t>
        </is>
      </c>
      <c r="B55" s="127" t="n">
        <v>44013</v>
      </c>
      <c r="C55" t="inlineStr">
        <is>
          <t>“Manufacturing outlook has improved greatly in June, as business has resumed at nearly 100 percent. We have implemented a number of safeguards that are costing extra money, but we are running.” (Computer &amp; Electronic Products)</t>
        </is>
      </c>
    </row>
    <row r="56" ht="32" customHeight="1" s="92">
      <c r="A56" t="inlineStr">
        <is>
          <t>Computer &amp; Electronic Products</t>
        </is>
      </c>
      <c r="B56" s="127" t="n">
        <v>43952</v>
      </c>
      <c r="C56" t="inlineStr">
        <is>
          <t>“Despite the COVID-19 issues, we are seeing an increase of quoting activity. This has not turned into orders yet, but it is a positive sign.” (Computer &amp; Electronic Products)</t>
        </is>
      </c>
    </row>
    <row r="57" ht="32" customHeight="1" s="92">
      <c r="A57" t="inlineStr">
        <is>
          <t>Computer &amp; Electronic Products</t>
        </is>
      </c>
      <c r="B57" s="127" t="n">
        <v>43922</v>
      </c>
      <c r="C57" t="inlineStr">
        <is>
          <t>“Thirty-percent decrease for April due to COVID-19 impact on both customers and suppliers.” (Computer &amp; Electronic Products)</t>
        </is>
      </c>
    </row>
    <row r="58" ht="16" customHeight="1" s="92">
      <c r="A58" t="inlineStr">
        <is>
          <t>Computer &amp; Electronic Products</t>
        </is>
      </c>
      <c r="B58" s="127" t="n">
        <v>43891</v>
      </c>
      <c r="C58" t="inlineStr">
        <is>
          <t>“COVID-19 is impacting China’s raw material supply chain. We are now seeing revenue impact in that region. Our operations team is reviewing plans for spread of the virus.” (Computer &amp; Electronic Products)</t>
        </is>
      </c>
    </row>
    <row r="59" ht="16" customHeight="1" s="92">
      <c r="A59" t="inlineStr">
        <is>
          <t>Computer &amp; Electronic Products</t>
        </is>
      </c>
      <c r="B59" s="127" t="n">
        <v>43862</v>
      </c>
      <c r="C59"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60" ht="32" customHeight="1" s="92">
      <c r="A60" t="inlineStr">
        <is>
          <t>Computer &amp; Electronic Products</t>
        </is>
      </c>
      <c r="B60" s="127" t="n">
        <v>43831</v>
      </c>
      <c r="C6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61" ht="16" customHeight="1" s="92">
      <c r="A61" t="inlineStr">
        <is>
          <t>Computer &amp; Electronic Products</t>
        </is>
      </c>
      <c r="B61" s="127" t="n">
        <v>43800</v>
      </c>
      <c r="C61" t="inlineStr">
        <is>
          <t>"Backlog of orders is shrinking due to new order pace continuing to fall." (Computer &amp; Electronic Products)</t>
        </is>
      </c>
    </row>
    <row r="62" ht="32" customHeight="1" s="92">
      <c r="A62" t="inlineStr">
        <is>
          <t>Computer &amp; Electronic Products</t>
        </is>
      </c>
      <c r="B62" s="127" t="n">
        <v>43770</v>
      </c>
      <c r="C62" t="inlineStr">
        <is>
          <t>“Business level is similar to October.” (Computer &amp; Electronic Products)</t>
        </is>
      </c>
    </row>
    <row r="63" ht="16" customHeight="1" s="92">
      <c r="A63" t="inlineStr">
        <is>
          <t>Computer &amp; Electronic Products</t>
        </is>
      </c>
      <c r="B63" s="127" t="n">
        <v>43739</v>
      </c>
      <c r="C63"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4" ht="16" customHeight="1" s="92">
      <c r="A64" t="inlineStr">
        <is>
          <t>Computer &amp; Electronic Products</t>
        </is>
      </c>
      <c r="B64" s="127" t="n">
        <v>43709</v>
      </c>
      <c r="C64" t="inlineStr">
        <is>
          <t>“Second month in a row in which shipments have outpaced new orders.” (Computer &amp; Electronic Products)</t>
        </is>
      </c>
    </row>
    <row r="65" ht="16" customHeight="1" s="92">
      <c r="A65" t="inlineStr">
        <is>
          <t>Computer &amp; Electronic Products</t>
        </is>
      </c>
      <c r="B65" s="127" t="n">
        <v>43678</v>
      </c>
      <c r="C65"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66" ht="32" customHeight="1" s="92">
      <c r="A66" t="inlineStr">
        <is>
          <t>Computer &amp; Electronic Products</t>
        </is>
      </c>
      <c r="B66" s="127" t="n">
        <v>43617</v>
      </c>
      <c r="C66" t="inlineStr">
        <is>
          <t>“China tariffs continue to be a concern. The uncertainty of future tariffs involving China, Canada, and Mexico is also a concern. China tariffs for electronic parts are averaging 17 percent.” (Computer &amp; Electronic Products)</t>
        </is>
      </c>
    </row>
    <row r="67" ht="16" customHeight="1" s="92">
      <c r="A67" t="inlineStr">
        <is>
          <t>Computer &amp; Electronic Products</t>
        </is>
      </c>
      <c r="B67" s="127" t="n">
        <v>43586</v>
      </c>
      <c r="C67" t="inlineStr">
        <is>
          <t>“Ongoing tariffs [issue is] impacting costs and influencing supplier realignment on country of origin. Border issue is causing delays in imports from Mexico.” (Computer &amp; Electronic Products)</t>
        </is>
      </c>
    </row>
    <row r="68" ht="32" customHeight="1" s="92">
      <c r="A68" t="inlineStr">
        <is>
          <t>Computer &amp; Electronic Products</t>
        </is>
      </c>
      <c r="B68" s="127" t="n">
        <v>43556</v>
      </c>
      <c r="C68"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69" ht="17" customHeight="1" s="92">
      <c r="A69" t="inlineStr">
        <is>
          <t>Computer &amp; Electronic Products</t>
        </is>
      </c>
      <c r="B69" s="127" t="n">
        <v>43525</v>
      </c>
      <c r="C69" t="inlineStr">
        <is>
          <t>“The electronics industry seems to be slowly coming out of crisis mode. Lead times and costs have leveled out in some commodities, and dynamic random access memory (DRAM) prices are actually coming down.” (Computer &amp; Electronic Products)</t>
        </is>
      </c>
    </row>
    <row r="70" ht="32" customHeight="1" s="92">
      <c r="A70" t="inlineStr">
        <is>
          <t>Computer &amp; Electronic Products</t>
        </is>
      </c>
      <c r="B70" s="127" t="n">
        <v>43497</v>
      </c>
      <c r="C7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1" ht="32" customHeight="1" s="92" thickBot="1">
      <c r="A71" t="inlineStr">
        <is>
          <t>Computer &amp; Electronic Products</t>
        </is>
      </c>
      <c r="B71" s="127" t="n">
        <v>43466</v>
      </c>
      <c r="C71" t="inlineStr">
        <is>
          <t>“Steady supply and production environment.” (Computer &amp; Electronic Products)</t>
        </is>
      </c>
    </row>
    <row r="72" ht="16" customHeight="1" s="92">
      <c r="A72" t="inlineStr">
        <is>
          <t>Electrical Equipment, Appliances &amp; Components</t>
        </is>
      </c>
      <c r="B72" s="127" t="n">
        <v>44562</v>
      </c>
      <c r="C72" t="inlineStr">
        <is>
          <t>“Strong backlog of orders coming into the new year. Potential to beat target revenue, depending on availability of purchased product.”</t>
        </is>
      </c>
    </row>
    <row r="73" ht="16" customHeight="1" s="92">
      <c r="A73" t="inlineStr">
        <is>
          <t>Electrical Equipment, Appliances &amp; Components</t>
        </is>
      </c>
      <c r="B73" s="127" t="n">
        <v>44470</v>
      </c>
      <c r="C73" t="inlineStr">
        <is>
          <t>“Demand continues to be strong, but we continue to be held back by supply chain issues — logistics delays, as well as capacity and labor issues at suppliers.” [Electrical Equipment, Appliances &amp; Components]</t>
        </is>
      </c>
    </row>
    <row r="74" ht="16" customHeight="1" s="92">
      <c r="A74" t="inlineStr">
        <is>
          <t>Electrical Equipment, Appliances &amp; Components</t>
        </is>
      </c>
      <c r="B74" s="127" t="n">
        <v>44440</v>
      </c>
      <c r="C74"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75" ht="16" customHeight="1" s="92">
      <c r="A75" t="inlineStr">
        <is>
          <t>Electrical Equipment, Appliances &amp; Components</t>
        </is>
      </c>
      <c r="B75" s="127" t="n">
        <v>44409</v>
      </c>
      <c r="C75"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76" ht="16" customHeight="1" s="92">
      <c r="A76" t="inlineStr">
        <is>
          <t>Electrical Equipment, Appliances &amp; Components</t>
        </is>
      </c>
      <c r="B76" s="127" t="n">
        <v>44378</v>
      </c>
      <c r="C76"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77" ht="32" customHeight="1" s="92">
      <c r="A77" t="inlineStr">
        <is>
          <t>Electrical Equipment, Appliances &amp; Components</t>
        </is>
      </c>
      <c r="B77" s="127" t="n">
        <v>44348</v>
      </c>
      <c r="C77" t="inlineStr">
        <is>
          <t>“Higher prices, inflation and lack of available labor are impacting all organizations in our supply chain.” [Electrical Equipment, Appliances &amp; Components]</t>
        </is>
      </c>
    </row>
    <row r="78" ht="16" customHeight="1" s="92">
      <c r="A78" t="inlineStr">
        <is>
          <t>Electrical Equipment, Appliances &amp; Components</t>
        </is>
      </c>
      <c r="B78" s="127" t="n">
        <v>44317</v>
      </c>
      <c r="C78" t="inlineStr">
        <is>
          <t>“Labor shortages impacting internal and supplier production. Logistics performance is terrible.” [Electrical Equipment, Appliances &amp; Components]</t>
        </is>
      </c>
    </row>
    <row r="79" ht="32" customHeight="1" s="92">
      <c r="A79" t="inlineStr">
        <is>
          <t>Electrical Equipment, Appliances &amp; Components</t>
        </is>
      </c>
      <c r="B79" s="127" t="n">
        <v>44287</v>
      </c>
      <c r="C79" t="inlineStr">
        <is>
          <t>“It’s getting much more difficult to supply production with materials that are made with copper or steel. Lots of work on the floor, but I am worried about getting the materials to support.” (Electrical Equipment, Appliances &amp; Components)</t>
        </is>
      </c>
    </row>
    <row r="80" ht="32" customHeight="1" s="92">
      <c r="A80" t="inlineStr">
        <is>
          <t>Electrical Equipment, Appliances &amp; Components</t>
        </is>
      </c>
      <c r="B80" s="127" t="n">
        <v>44256</v>
      </c>
      <c r="C80" t="inlineStr">
        <is>
          <t>“Business is even stronger for us this year through the third quarter, and we expect a very healthy growth of our manufacturing sales.” (Electrical Equipment, Appliances &amp; Components)</t>
        </is>
      </c>
    </row>
    <row r="81" ht="16" customHeight="1" s="92">
      <c r="A81" t="inlineStr">
        <is>
          <t>Electrical Equipment, Appliances &amp; Components</t>
        </is>
      </c>
      <c r="B81" s="127" t="n">
        <v>44228</v>
      </c>
      <c r="C81" t="inlineStr">
        <is>
          <t>“Things are now out of control. Everything is a mess, and we are seeing wide-scale shortages.” (Electrical Equipment, Appliances &amp; Components)</t>
        </is>
      </c>
    </row>
    <row r="82" ht="32" customHeight="1" s="92">
      <c r="A82" t="inlineStr">
        <is>
          <t>Electrical Equipment, Appliances &amp; Components</t>
        </is>
      </c>
      <c r="B82" s="127" t="n">
        <v>44197</v>
      </c>
      <c r="C82"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83" ht="16" customHeight="1" s="92">
      <c r="A83" t="inlineStr">
        <is>
          <t>Electrical Equipment, Appliances &amp; Components</t>
        </is>
      </c>
      <c r="B83" s="127" t="n">
        <v>44166</v>
      </c>
      <c r="C83" t="inlineStr">
        <is>
          <t>“Business is stronger than expected, with higher demand for many products. Volatility continues due to the very persistent pandemic and associated risks.” (Electrical Equipment, Appliances &amp; Components)</t>
        </is>
      </c>
    </row>
    <row r="84" ht="16" customHeight="1" s="92">
      <c r="A84" t="inlineStr">
        <is>
          <t>Electrical Equipment, Appliances &amp; Components</t>
        </is>
      </c>
      <c r="B84" s="127" t="n">
        <v>44136</v>
      </c>
      <c r="C84" t="inlineStr">
        <is>
          <t>“We will finish out the fourth quarter very strong. Customers have increased demand and 2021 is expected to continue to grow.” (Fabricated Metal Products)</t>
        </is>
      </c>
    </row>
    <row r="85" ht="33" customHeight="1" s="92">
      <c r="A85" t="inlineStr">
        <is>
          <t>Electrical Equipment, Appliances &amp; Components</t>
        </is>
      </c>
      <c r="B85" s="127" t="n">
        <v>44105</v>
      </c>
      <c r="C85" t="inlineStr">
        <is>
          <t>“Continue to see increases in customer demand. We still are not back to pre-COVID-19 levels but are continually improving.” (Fabricated Metal Products)</t>
        </is>
      </c>
    </row>
    <row r="86" ht="32" customHeight="1" s="92">
      <c r="A86" t="inlineStr">
        <is>
          <t>Electrical Equipment, Appliances &amp; Components</t>
        </is>
      </c>
      <c r="B86" s="127" t="n">
        <v>44075</v>
      </c>
      <c r="C86"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87" ht="32" customHeight="1" s="92">
      <c r="A87" t="inlineStr">
        <is>
          <t>Electrical Equipment, Appliances &amp; Components</t>
        </is>
      </c>
      <c r="B87" s="127" t="n">
        <v>44044</v>
      </c>
      <c r="C87"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88" ht="32" customHeight="1" s="92" thickBot="1">
      <c r="A88" t="inlineStr">
        <is>
          <t>Electrical Equipment, Appliances &amp; Components</t>
        </is>
      </c>
      <c r="B88" s="127" t="n">
        <v>44013</v>
      </c>
      <c r="C88"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89" ht="32" customHeight="1" s="92">
      <c r="A89" t="inlineStr">
        <is>
          <t>Electrical Equipment, Appliances &amp; Components</t>
        </is>
      </c>
      <c r="B89" s="127" t="n">
        <v>43983</v>
      </c>
      <c r="C89" t="inlineStr">
        <is>
          <t>“Thankfully, we are in quite a few industries, so impact wasn't as harsh on us and more stable. However, during the last two weeks, our bookings have grown, and supply seems to be more readily available.” (Fabricated Metal Products)</t>
        </is>
      </c>
    </row>
    <row r="90" ht="32" customHeight="1" s="92">
      <c r="A90" t="inlineStr">
        <is>
          <t>Electrical Equipment, Appliances &amp; Components</t>
        </is>
      </c>
      <c r="B90" s="127" t="n">
        <v>43952</v>
      </c>
      <c r="C90" t="inlineStr">
        <is>
          <t>“Returning to full production for automotive, ramp-up will still depend on speed of automotive start-ups. We have built up inventory to stock. Ready to ship.” (Fabricated Metal Products)</t>
        </is>
      </c>
    </row>
    <row r="91" ht="16" customHeight="1" s="92">
      <c r="A91" t="inlineStr">
        <is>
          <t>Electrical Equipment, Appliances &amp; Components</t>
        </is>
      </c>
      <c r="B91" s="127" t="n">
        <v>43891</v>
      </c>
      <c r="C91" t="inlineStr">
        <is>
          <t>“COVID-19’s spread in the U.S. may start impacting our domestic business. As for Asian suppliers, they are starting to get back up to speed.” (Fabricated Metal Products)</t>
        </is>
      </c>
    </row>
    <row r="92" ht="32" customHeight="1" s="92">
      <c r="A92" t="inlineStr">
        <is>
          <t>Electrical Equipment, Appliances &amp; Components</t>
        </is>
      </c>
      <c r="B92" s="127" t="n">
        <v>43862</v>
      </c>
      <c r="C92" t="inlineStr">
        <is>
          <t>“Coronavirus continues to be front and center as a major supply chain risk to our company. Access to information in China — from our supply base and customers — is slow to come by.” (Fabricated Metal Products)</t>
        </is>
      </c>
    </row>
    <row r="93" ht="16" customHeight="1" s="92">
      <c r="A93" t="inlineStr">
        <is>
          <t>Electrical Equipment, Appliances &amp; Components</t>
        </is>
      </c>
      <c r="B93" s="127" t="n">
        <v>43831</v>
      </c>
      <c r="C93" t="inlineStr">
        <is>
          <t>"Our business is starting 2020 stronger than we finished 2019, as we saw a dramatic downturn in orders over the last four months of 2019. Orders are up to start the year, but slightly behind where they were one year ago." (Fabricated Metal Products)</t>
        </is>
      </c>
    </row>
    <row r="94" ht="16" customHeight="1" s="92">
      <c r="A94" t="inlineStr">
        <is>
          <t>Electrical Equipment, Appliances &amp; Components</t>
        </is>
      </c>
      <c r="B94" s="127" t="n">
        <v>43800</v>
      </c>
      <c r="C94" t="inlineStr">
        <is>
          <t>"Anticipated large export orders did not materialize. As a result, expected U.S. production has decreased." (Fabricated Metal Products)</t>
        </is>
      </c>
    </row>
    <row r="95" ht="16" customHeight="1" s="92">
      <c r="A95" t="inlineStr">
        <is>
          <t>Electrical Equipment, Appliances &amp; Components</t>
        </is>
      </c>
      <c r="B95" s="127" t="n">
        <v>43739</v>
      </c>
      <c r="C95" t="inlineStr">
        <is>
          <t>"The annual holiday slowdown was slightly more significant compared to the previous three years, heightening concerns over the 2020 first-quarter forecast." (Electrical Equipment, Appliances &amp; Components)</t>
        </is>
      </c>
    </row>
    <row r="96" ht="16" customHeight="1" s="92">
      <c r="A96" t="inlineStr">
        <is>
          <t>Electrical Equipment, Appliances &amp; Components</t>
        </is>
      </c>
      <c r="B96" s="127" t="n">
        <v>43709</v>
      </c>
      <c r="C96" t="inlineStr">
        <is>
          <t>“Economy seems to be softening. The tariffs have caused much confusion in the industry.” (Electrical Equipment, Appliances &amp; Components)</t>
        </is>
      </c>
    </row>
    <row r="97" ht="16" customHeight="1" s="92">
      <c r="A97" t="inlineStr">
        <is>
          <t>Electrical Equipment, Appliances &amp; Components</t>
        </is>
      </c>
      <c r="B97" s="127" t="n">
        <v>43678</v>
      </c>
      <c r="C97"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98" ht="16" customHeight="1" s="92">
      <c r="A98" t="inlineStr">
        <is>
          <t>Electrical Equipment, Appliances &amp; Components</t>
        </is>
      </c>
      <c r="B98" s="127" t="n">
        <v>43647</v>
      </c>
      <c r="C98" t="inlineStr">
        <is>
          <t>“General business trends are continuing to show signs of weakness resulting from tariffs and cost impacts of importing and exporting.” (Electrical Equipment, Appliances &amp; Components)</t>
        </is>
      </c>
    </row>
    <row r="99" ht="32" customHeight="1" s="92">
      <c r="A99" t="inlineStr">
        <is>
          <t>Electrical Equipment, Appliances &amp; Components</t>
        </is>
      </c>
      <c r="B99" s="127" t="n">
        <v>43617</v>
      </c>
      <c r="C99" t="inlineStr">
        <is>
          <t>“Tariffs continue to adversely impact decisions and forecasting. Our increasing fear is that current trends will weaken the global economy, influencing our ability to grow in 2020 and beyond.” (Fabricated Metal Products)</t>
        </is>
      </c>
    </row>
    <row r="100" ht="32" customHeight="1" s="92">
      <c r="A100" t="inlineStr">
        <is>
          <t>Electrical Equipment, Appliances &amp; Components</t>
        </is>
      </c>
      <c r="B100" s="127" t="n">
        <v>43556</v>
      </c>
      <c r="C100"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01" ht="16" customHeight="1" s="92">
      <c r="A101" t="inlineStr">
        <is>
          <t>Electrical Equipment, Appliances &amp; Components</t>
        </is>
      </c>
      <c r="B101" s="127" t="n">
        <v>43525</v>
      </c>
      <c r="C101"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02" ht="16" customHeight="1" s="92">
      <c r="A102" t="inlineStr">
        <is>
          <t>Electrical Equipment, Appliances &amp; Components</t>
        </is>
      </c>
      <c r="B102" s="127" t="n">
        <v>43497</v>
      </c>
      <c r="C102" t="inlineStr">
        <is>
          <t>“Business so far this year is meeting, but not exceeding, our forecast. We are concerned about indicators showing a slight recession for the second half of the calendar year.” (Fabricated Metal Products)</t>
        </is>
      </c>
    </row>
    <row r="103" ht="16" customHeight="1" s="92">
      <c r="A103" t="inlineStr">
        <is>
          <t>Electrical Equipment, Appliances &amp; Components</t>
        </is>
      </c>
      <c r="B103" s="127" t="n">
        <v>43466</v>
      </c>
      <c r="C103"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04" ht="16" customHeight="1" s="92">
      <c r="A104" t="inlineStr">
        <is>
          <t>Fabricated Metal Products</t>
        </is>
      </c>
      <c r="B104" s="127" t="n">
        <v>44562</v>
      </c>
      <c r="C104" t="inlineStr">
        <is>
          <t>“Lack of skilled production personnel, either from missing work due to (COVID-19) variants or leaving for better opportunities, making it more difficult to complete work. Working off a backlog.”</t>
        </is>
      </c>
    </row>
    <row r="105" ht="16" customHeight="1" s="92">
      <c r="A105" t="inlineStr">
        <is>
          <t>Fabricated Metal Products</t>
        </is>
      </c>
      <c r="B105" s="127" t="n">
        <v>44531</v>
      </c>
      <c r="C105" t="inlineStr">
        <is>
          <t>“Price increases appear to be slowing. Lead times are shrinking slowly, and inventories are growing. I hope we have reached the top of the hill to start down a gentle slope that lets us get back to something that resembles normal.”</t>
        </is>
      </c>
    </row>
    <row r="106" ht="16" customHeight="1" s="92">
      <c r="A106" t="inlineStr">
        <is>
          <t>Food, Beverage &amp; Tobacco Products</t>
        </is>
      </c>
      <c r="B106" s="127" t="n">
        <v>44562</v>
      </c>
      <c r="C106" t="inlineStr">
        <is>
          <t>“Our suppliers are having difficulty meeting scheduled releases as their suppliers experience delays and shortages, so lead times and inventories are struggling, resulting in lost production.”</t>
        </is>
      </c>
    </row>
    <row r="107" ht="32" customHeight="1" s="92">
      <c r="A107" t="inlineStr">
        <is>
          <t>Food, Beverage &amp; Tobacco Products</t>
        </is>
      </c>
      <c r="B107" s="127" t="n">
        <v>44531</v>
      </c>
      <c r="C107" t="inlineStr">
        <is>
          <t>“Labor is still tight, and turnover continues. Supply chain issues are is still causing customer order cuts. Trucks are scarce, and the teams are burned out from working long hours and dealing with supply constraints daily.”</t>
        </is>
      </c>
    </row>
    <row r="108" ht="16" customHeight="1" s="92">
      <c r="A108" t="inlineStr">
        <is>
          <t>Food, Beverage &amp; Tobacco Products</t>
        </is>
      </c>
      <c r="B108" s="127" t="n">
        <v>44470</v>
      </c>
      <c r="C108" t="inlineStr">
        <is>
          <t>“Import costs and delays hurting business, requiring more safety stock for uncertainty. Rolling blackouts in China starting to hurt shipments even more.” [Food, Beverage &amp; Tobacco Products]</t>
        </is>
      </c>
    </row>
    <row r="109" ht="16" customHeight="1" s="92">
      <c r="A109" t="inlineStr">
        <is>
          <t>Food, Beverage &amp; Tobacco Products</t>
        </is>
      </c>
      <c r="B109" s="127" t="n">
        <v>44440</v>
      </c>
      <c r="C109" t="inlineStr">
        <is>
          <t>“Lack of labor and escalating costs from every direction are very concerning.” [Food, Beverage &amp; Tobacco Products]</t>
        </is>
      </c>
    </row>
    <row r="110" ht="16" customHeight="1" s="92">
      <c r="A110" t="inlineStr">
        <is>
          <t>Food, Beverage &amp; Tobacco Products</t>
        </is>
      </c>
      <c r="B110" s="127" t="n">
        <v>44409</v>
      </c>
      <c r="C110"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11" ht="16" customHeight="1" s="92">
      <c r="A111" t="inlineStr">
        <is>
          <t>Food, Beverage &amp; Tobacco Products</t>
        </is>
      </c>
      <c r="B111" s="127" t="n">
        <v>44378</v>
      </c>
      <c r="C111" t="inlineStr">
        <is>
          <t>Still dealing with price increases from force majeure issues as well as overseas shipping premiums and higher costs of items like fuel. Customer demand still high; pushing plant to max production rates. [Food, Beverage &amp; Tobacco Products]</t>
        </is>
      </c>
    </row>
    <row r="112" ht="16" customHeight="1" s="92">
      <c r="A112" t="inlineStr">
        <is>
          <t>Food, Beverage &amp; Tobacco Products</t>
        </is>
      </c>
      <c r="B112" s="127" t="n">
        <v>44348</v>
      </c>
      <c r="C112" t="inlineStr">
        <is>
          <t>“Poultry markets are higher, as demand for chicken has been very strong. Higher costs are starting to be passed along to customers.” [Food, Beverage &amp; Tobacco Products]</t>
        </is>
      </c>
    </row>
    <row r="113" ht="16" customHeight="1" s="92">
      <c r="A113" t="inlineStr">
        <is>
          <t>Food, Beverage &amp; Tobacco Products</t>
        </is>
      </c>
      <c r="B113" s="127" t="n">
        <v>44317</v>
      </c>
      <c r="C113"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14" ht="32" customHeight="1" s="92">
      <c r="A114" t="inlineStr">
        <is>
          <t>Food, Beverage &amp; Tobacco Products</t>
        </is>
      </c>
      <c r="B114" s="127" t="n">
        <v>44287</v>
      </c>
      <c r="C114" t="inlineStr">
        <is>
          <t>“Business is picking up as restaurants open.” (Food, Beverage &amp; Tobacco Products)</t>
        </is>
      </c>
    </row>
    <row r="115" ht="16" customHeight="1" s="92">
      <c r="A115" t="inlineStr">
        <is>
          <t>Food, Beverage &amp; Tobacco Products</t>
        </is>
      </c>
      <c r="B115" s="127" t="n">
        <v>44256</v>
      </c>
      <c r="C115" t="inlineStr">
        <is>
          <t>“Winter Storm Uri has made daily life in supply chain quite a challenge. Everything from plastic substrates to adhesives have been significantly impacted by the production interruptions.” (Food, Beverage &amp; Tobacco Products)</t>
        </is>
      </c>
    </row>
    <row r="116" ht="17" customHeight="1" s="92">
      <c r="A116" t="inlineStr">
        <is>
          <t>Food, Beverage &amp; Tobacco Products</t>
        </is>
      </c>
      <c r="B116" s="127" t="n">
        <v>44228</v>
      </c>
      <c r="C116"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17" ht="30" customHeight="1" s="92">
      <c r="A117" t="inlineStr">
        <is>
          <t>Food, Beverage &amp; Tobacco Products</t>
        </is>
      </c>
      <c r="B117" s="127" t="n">
        <v>44197</v>
      </c>
      <c r="C117" t="inlineStr">
        <is>
          <t>“Labor continues to be one of our largest challenges.” (Food, Beverage &amp; Tobacco Products)</t>
        </is>
      </c>
    </row>
    <row r="118" ht="32" customHeight="1" s="92">
      <c r="A118" t="inlineStr">
        <is>
          <t>Food, Beverage &amp; Tobacco Products</t>
        </is>
      </c>
      <c r="B118" s="127" t="n">
        <v>44166</v>
      </c>
      <c r="C118"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19" ht="16" customHeight="1" s="92">
      <c r="A119" t="inlineStr">
        <is>
          <t>Food, Beverage &amp; Tobacco Products</t>
        </is>
      </c>
      <c r="B119" s="127" t="n">
        <v>44136</v>
      </c>
      <c r="C119"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20" ht="16" customHeight="1" s="92" thickBot="1">
      <c r="A120" t="inlineStr">
        <is>
          <t>Food, Beverage &amp; Tobacco Products</t>
        </is>
      </c>
      <c r="B120" s="127" t="n">
        <v>44105</v>
      </c>
      <c r="C120" t="inlineStr">
        <is>
          <t>“Increased production due to stores stocking up for the second wave of COVID-19.” (Food, Beverage &amp; Tobacco Products)</t>
        </is>
      </c>
    </row>
    <row r="121" ht="32" customHeight="1" s="92">
      <c r="A121" t="inlineStr">
        <is>
          <t>Food, Beverage &amp; Tobacco Products</t>
        </is>
      </c>
      <c r="B121" s="127" t="n">
        <v>44075</v>
      </c>
      <c r="C121"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22" ht="16" customHeight="1" s="92">
      <c r="A122" t="inlineStr">
        <is>
          <t>Food, Beverage &amp; Tobacco Products</t>
        </is>
      </c>
      <c r="B122" s="127" t="n">
        <v>44044</v>
      </c>
      <c r="C122"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23" ht="16" customHeight="1" s="92">
      <c r="A123" t="inlineStr">
        <is>
          <t>Food, Beverage &amp; Tobacco Products</t>
        </is>
      </c>
      <c r="B123" s="127" t="n">
        <v>44013</v>
      </c>
      <c r="C123"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24" ht="32" customHeight="1" s="92">
      <c r="A124" t="inlineStr">
        <is>
          <t>Food, Beverage &amp; Tobacco Products</t>
        </is>
      </c>
      <c r="B124" s="127" t="n">
        <v>43983</v>
      </c>
      <c r="C124"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25" ht="16" customHeight="1" s="92">
      <c r="A125" t="inlineStr">
        <is>
          <t>Food, Beverage &amp; Tobacco Products</t>
        </is>
      </c>
      <c r="B125" s="127" t="n">
        <v>43952</v>
      </c>
      <c r="C125" t="inlineStr">
        <is>
          <t>"Increased COVID-19 sales in the food business has really stressed our production capabilities.” (Food, Beverage &amp; Tobacco Products)</t>
        </is>
      </c>
    </row>
    <row r="126" ht="32" customHeight="1" s="92">
      <c r="A126" t="inlineStr">
        <is>
          <t>Food, Beverage &amp; Tobacco Products</t>
        </is>
      </c>
      <c r="B126" s="127" t="n">
        <v>43922</v>
      </c>
      <c r="C126"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27" ht="32" customHeight="1" s="92">
      <c r="A127" t="inlineStr">
        <is>
          <t>Food, Beverage &amp; Tobacco Products</t>
        </is>
      </c>
      <c r="B127" s="127" t="n">
        <v>43891</v>
      </c>
      <c r="C127" t="inlineStr">
        <is>
          <t>“We are experiencing a record number of orders due to COVID-19.” (Food, Beverage &amp; Tobacco Products)</t>
        </is>
      </c>
    </row>
    <row r="128" ht="16" customHeight="1" s="92">
      <c r="A128" t="inlineStr">
        <is>
          <t>Food, Beverage &amp; Tobacco Products</t>
        </is>
      </c>
      <c r="B128" s="127" t="n">
        <v>43862</v>
      </c>
      <c r="C128" t="inlineStr">
        <is>
          <t>“Coronavirus and its impact on the supply chain: We will see some softness in demand, but also [experience] havoc on items sourced from China that may cause significant delays to production.” (Food, Beverage &amp; Tobacco Products)</t>
        </is>
      </c>
    </row>
    <row r="129" ht="32" customHeight="1" s="92">
      <c r="A129" t="inlineStr">
        <is>
          <t>Food, Beverage &amp; Tobacco Products</t>
        </is>
      </c>
      <c r="B129" s="127" t="n">
        <v>43831</v>
      </c>
      <c r="C129" t="inlineStr">
        <is>
          <t>"Demand for prepared frozen food continues to be strong, but margins compressing as inputs rise with price elasticity preventing accompanying increases." (Food, Beverage &amp; Tobacco Products)</t>
        </is>
      </c>
    </row>
    <row r="130" ht="32" customHeight="1" s="92">
      <c r="A130" t="inlineStr">
        <is>
          <t>Food, Beverage &amp; Tobacco Products</t>
        </is>
      </c>
      <c r="B130" s="127" t="n">
        <v>43800</v>
      </c>
      <c r="C130" t="inlineStr">
        <is>
          <t>"Starting to see suppliers try to pass on costs associated with tariffs. Uncertainty on the trade front continues to keep agricultural markets on the defensive." (Food, Beverage &amp; Tobacco Products)</t>
        </is>
      </c>
    </row>
    <row r="131" ht="32" customHeight="1" s="92">
      <c r="A131" t="inlineStr">
        <is>
          <t>Food, Beverage &amp; Tobacco Products</t>
        </is>
      </c>
      <c r="B131" s="127" t="n">
        <v>43739</v>
      </c>
      <c r="C131" t="inlineStr">
        <is>
          <t>“Economy is showing slight signs of weakening. The same business headwinds on trade, tariffs, and currency uncertainty are making the environment challenging.” (Food, Beverage &amp; Tobacco Products)</t>
        </is>
      </c>
    </row>
    <row r="132" ht="32" customHeight="1" s="92">
      <c r="A132" t="inlineStr">
        <is>
          <t>Food, Beverage &amp; Tobacco Products</t>
        </is>
      </c>
      <c r="B132" s="127" t="n">
        <v>43709</v>
      </c>
      <c r="C132" t="inlineStr">
        <is>
          <t>“Chinese tariffs going up are hurting our business. Most of the materials are not made in the U.S. and made only in China.” (Food, Beverage &amp; Tobacco Products)</t>
        </is>
      </c>
    </row>
    <row r="133" ht="16" customHeight="1" s="92">
      <c r="A133" t="inlineStr">
        <is>
          <t>Food, Beverage &amp; Tobacco Products</t>
        </is>
      </c>
      <c r="B133" s="127" t="n">
        <v>43678</v>
      </c>
      <c r="C133" t="inlineStr">
        <is>
          <t>"Late planting of the corn and soybean crops has increased uncertainty over the final acres and yields. This is leading to volatile markets." (Food, Beverage &amp; Tobacco Products)</t>
        </is>
      </c>
    </row>
    <row r="134" ht="32" customHeight="1" s="92">
      <c r="A134" t="inlineStr">
        <is>
          <t>Food, Beverage &amp; Tobacco Products</t>
        </is>
      </c>
      <c r="B134" s="127" t="n">
        <v>43647</v>
      </c>
      <c r="C134"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35" ht="16" customHeight="1" s="92">
      <c r="A135" t="inlineStr">
        <is>
          <t>Food, Beverage &amp; Tobacco Products</t>
        </is>
      </c>
      <c r="B135" s="127" t="n">
        <v>43617</v>
      </c>
      <c r="C135" t="inlineStr">
        <is>
          <t>“Global demand remains very strong. [We] shifted shipments to China from our U.S. plants to our Canadian and European plants because of tariffs.” (Food, Beverage &amp; Tobacco Products)</t>
        </is>
      </c>
    </row>
    <row r="136" ht="16" customHeight="1" s="92">
      <c r="A136" t="inlineStr">
        <is>
          <t>Food, Beverage &amp; Tobacco Products</t>
        </is>
      </c>
      <c r="B136" s="127" t="n">
        <v>43586</v>
      </c>
      <c r="C136" t="inlineStr">
        <is>
          <t>"Sales remain strong. Labor remains tight. Tariffs are having a significant impact on cost of goods. No impact on where we buy our goods." (Food, Beverage &amp; Tobacco Products)</t>
        </is>
      </c>
    </row>
    <row r="137" ht="16" customHeight="1" s="92">
      <c r="A137" t="inlineStr">
        <is>
          <t>Food, Beverage &amp; Tobacco Products</t>
        </is>
      </c>
      <c r="B137" s="127" t="n">
        <v>43556</v>
      </c>
      <c r="C137" t="inlineStr">
        <is>
          <t>"Economy is holding steady, and so are prices. Supply availability is generally OK, yet risk remains in chemicals and some longer lead-time packaging." (Food, Beverage &amp; Tobacco Products)</t>
        </is>
      </c>
    </row>
    <row r="138" ht="16" customHeight="1" s="92">
      <c r="A138" t="inlineStr">
        <is>
          <t>Food, Beverage &amp; Tobacco Products</t>
        </is>
      </c>
      <c r="B138" s="127" t="n">
        <v>43525</v>
      </c>
      <c r="C138" t="inlineStr">
        <is>
          <t>“Strong customer orders continue.” (Food, Beverage &amp; Tobacco Products)</t>
        </is>
      </c>
    </row>
    <row r="139" ht="16" customHeight="1" s="92">
      <c r="A139" t="inlineStr">
        <is>
          <t>Food, Beverage &amp; Tobacco Products</t>
        </is>
      </c>
      <c r="B139" s="127" t="n">
        <v>43466</v>
      </c>
      <c r="C139" t="inlineStr">
        <is>
          <t>“Economy showing general strength, especially in manufacturing. Cost pressures and tariff challenges persist but are manageable. General outlook is for stability and potential improvement in the second half of 2019.” (Food, Beverage &amp; Tobacco Products)</t>
        </is>
      </c>
    </row>
    <row r="140" ht="16" customHeight="1" s="92">
      <c r="A140" t="inlineStr">
        <is>
          <t>Furniture &amp; Related Products</t>
        </is>
      </c>
      <c r="B140" s="127" t="n">
        <v>44562</v>
      </c>
      <c r="C140" t="inlineStr">
        <is>
          <t>“Bookings continue to increase as we are still dealing with a shortage of labor and supply chain issues.”</t>
        </is>
      </c>
    </row>
    <row r="141" ht="16" customHeight="1" s="92">
      <c r="A141" t="inlineStr">
        <is>
          <t>Furniture &amp; Related Products</t>
        </is>
      </c>
      <c r="B141" s="127" t="n">
        <v>44531</v>
      </c>
      <c r="C141" t="inlineStr">
        <is>
          <t>“Business continues to be good, with strong incoming orders from customers. Continue to battle labor, material and transportation pressures.”</t>
        </is>
      </c>
    </row>
    <row r="142" ht="32" customHeight="1" s="92">
      <c r="A142" t="inlineStr">
        <is>
          <t>Furniture &amp; Related Products</t>
        </is>
      </c>
      <c r="B142" s="127" t="n">
        <v>44470</v>
      </c>
      <c r="C142"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43" ht="16" customHeight="1" s="92">
      <c r="A143" t="inlineStr">
        <is>
          <t>Furniture &amp; Related Products</t>
        </is>
      </c>
      <c r="B143" s="127" t="n">
        <v>44440</v>
      </c>
      <c r="C143" t="inlineStr">
        <is>
          <t>“Ocean freight delays creating disruptions in many areas. Southeast Asia supply continues to be challenged due to COVID-19 outbreaks.” [Furniture &amp; Related Products]</t>
        </is>
      </c>
    </row>
    <row r="144" ht="16" customHeight="1" s="92">
      <c r="A144" t="inlineStr">
        <is>
          <t>Furniture &amp; Related Products</t>
        </is>
      </c>
      <c r="B144" s="127" t="n">
        <v>44409</v>
      </c>
      <c r="C144"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45" ht="16" customHeight="1" s="92">
      <c r="A145" t="inlineStr">
        <is>
          <t>Furniture &amp; Related Products</t>
        </is>
      </c>
      <c r="B145" s="127" t="n">
        <v>44378</v>
      </c>
      <c r="C145" t="inlineStr">
        <is>
          <t>Incoming bookings continue to be strong, and economy continues to return. Still struggling with inflation and availability (of materials, labor and freight). [Furniture &amp; Related Products]</t>
        </is>
      </c>
    </row>
    <row r="146" ht="16" customHeight="1" s="92">
      <c r="A146" t="inlineStr">
        <is>
          <t>Furniture &amp; Related Products</t>
        </is>
      </c>
      <c r="B146" s="127" t="n">
        <v>44348</v>
      </c>
      <c r="C146"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47" ht="32" customHeight="1" s="92">
      <c r="A147" t="inlineStr">
        <is>
          <t>Furniture &amp; Related Products</t>
        </is>
      </c>
      <c r="B147" s="127" t="n">
        <v>44317</v>
      </c>
      <c r="C147" t="inlineStr">
        <is>
          <t>“Business is good, but labor and raw materials are becoming very problematic, driving increases in costs.” [Furniture &amp; Related Products]</t>
        </is>
      </c>
    </row>
    <row r="148" ht="17" customHeight="1" s="92">
      <c r="A148" t="inlineStr">
        <is>
          <t>Furniture &amp; Related Products</t>
        </is>
      </c>
      <c r="B148" s="127" t="n">
        <v>44287</v>
      </c>
      <c r="C148" t="inlineStr">
        <is>
          <t>“Market capacity in most areas is oversold, with no realistic improvement on the horizon. In fact, it appears that demand will continue to strengthen, leading to more significant disruptions.” (Furniture &amp; Related Products)</t>
        </is>
      </c>
    </row>
    <row r="149" ht="30" customHeight="1" s="92">
      <c r="A149" t="inlineStr">
        <is>
          <t>Furniture &amp; Related Products</t>
        </is>
      </c>
      <c r="B149" s="127" t="n">
        <v>44256</v>
      </c>
      <c r="C149" t="inlineStr">
        <is>
          <t>“Business bottomed out in February; we are expecting steady improvement through the end of the year. Inflation and material availability, along with logistics, are major concerns.” (Furniture &amp; Related Products)</t>
        </is>
      </c>
    </row>
    <row r="150" ht="32" customHeight="1" s="92">
      <c r="A150" t="inlineStr">
        <is>
          <t>Furniture &amp; Related Products</t>
        </is>
      </c>
      <c r="B150" s="127" t="n">
        <v>44136</v>
      </c>
      <c r="C150" t="inlineStr">
        <is>
          <t>“Sales have been steady, but down 30 percent year over year. Work hours for production are going up, but still have several on lay-off. Starting to see some inflationary pressure on materials.” (Furniture &amp; Related Products)</t>
        </is>
      </c>
    </row>
    <row r="151" ht="16" customHeight="1" s="92">
      <c r="A151" t="inlineStr">
        <is>
          <t>Furniture &amp; Related Products</t>
        </is>
      </c>
      <c r="B151" s="127" t="n">
        <v>44105</v>
      </c>
      <c r="C151"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52" ht="32" customHeight="1" s="92">
      <c r="A152" t="inlineStr">
        <is>
          <t>Furniture &amp; Related Products</t>
        </is>
      </c>
      <c r="B152" s="127" t="n">
        <v>44013</v>
      </c>
      <c r="C152" t="inlineStr">
        <is>
          <t>“Incoming orders are slow. This is usually our busiest time of the year, but production is reduced due to lack of demand. Additional layoffs expected.” (Furniture &amp; Related Products)</t>
        </is>
      </c>
    </row>
    <row r="153" ht="16" customHeight="1" s="92" thickBot="1">
      <c r="A153" t="inlineStr">
        <is>
          <t>Furniture &amp; Related Products</t>
        </is>
      </c>
      <c r="B153" s="127" t="n">
        <v>43922</v>
      </c>
      <c r="C153" t="inlineStr">
        <is>
          <t>“Dealing with the effects of coronavirus and having 65 percent of our operations down.” (Furniture &amp; Related Products)</t>
        </is>
      </c>
    </row>
    <row r="154" ht="16" customHeight="1" s="92">
      <c r="A154" t="inlineStr">
        <is>
          <t>Furniture &amp; Related Products</t>
        </is>
      </c>
      <c r="B154" s="127" t="n">
        <v>43891</v>
      </c>
      <c r="C154" t="inlineStr">
        <is>
          <t>“Volumes are down 4.3 percent, and some areas of the supply chain are being affected by the coronavirus.” (Furniture &amp; Related Products)</t>
        </is>
      </c>
    </row>
    <row r="155" ht="16" customHeight="1" s="92">
      <c r="A155" t="inlineStr">
        <is>
          <t>Furniture &amp; Related Products</t>
        </is>
      </c>
      <c r="B155" s="127" t="n">
        <v>43862</v>
      </c>
      <c r="C155" t="inlineStr">
        <is>
          <t>“We have seen an increase of sales for our products.” (Furniture &amp; Related Products)</t>
        </is>
      </c>
    </row>
    <row r="156" ht="16" customHeight="1" s="92">
      <c r="A156" t="inlineStr">
        <is>
          <t>Furniture &amp; Related Products</t>
        </is>
      </c>
      <c r="B156" s="127" t="n">
        <v>43831</v>
      </c>
      <c r="C156" t="inlineStr">
        <is>
          <t>"Business is good — above last year, though a little below plan." (Furniture &amp; Related Products)</t>
        </is>
      </c>
    </row>
    <row r="157" ht="32" customHeight="1" s="92">
      <c r="A157" t="inlineStr">
        <is>
          <t>Furniture &amp; Related Products</t>
        </is>
      </c>
      <c r="B157" s="127" t="n">
        <v>43770</v>
      </c>
      <c r="C157" t="inlineStr">
        <is>
          <t>“Incoming orders and production have ticked back up. Tariffs are still a question.” (Furniture &amp; Related Products)</t>
        </is>
      </c>
    </row>
    <row r="158" ht="16" customHeight="1" s="92">
      <c r="A158" t="inlineStr">
        <is>
          <t>Furniture &amp; Related Products</t>
        </is>
      </c>
      <c r="B158" s="127" t="n">
        <v>43709</v>
      </c>
      <c r="C158" t="inlineStr">
        <is>
          <t>“Incoming sales are sluggish for this time of year.” (Furniture &amp; Related Products)</t>
        </is>
      </c>
    </row>
    <row r="159" ht="16" customHeight="1" s="92">
      <c r="A159" t="inlineStr">
        <is>
          <t>Furniture &amp; Related Products</t>
        </is>
      </c>
      <c r="B159" s="127" t="n">
        <v>43678</v>
      </c>
      <c r="C159" t="inlineStr">
        <is>
          <t>"Incoming sales seem to be slowing down, and this is usually our busiest season. Concerns about the economy and tariffs." (Furniture &amp; Related Products)</t>
        </is>
      </c>
    </row>
    <row r="160" ht="16" customHeight="1" s="92">
      <c r="A160" t="inlineStr">
        <is>
          <t>Furniture &amp; Related Products</t>
        </is>
      </c>
      <c r="B160" s="127" t="n">
        <v>43647</v>
      </c>
      <c r="C160" t="inlineStr">
        <is>
          <t>“Business is strong mostly due to seasonality. Tariffs surcharges are now being passed through to all customers. Labor is tight, putting pressure on wages costs.” (Furniture &amp; Related Products)</t>
        </is>
      </c>
    </row>
    <row r="161" ht="16" customHeight="1" s="92">
      <c r="A161" t="inlineStr">
        <is>
          <t>Furniture &amp; Related Products</t>
        </is>
      </c>
      <c r="B161" s="127" t="n">
        <v>43525</v>
      </c>
      <c r="C161" t="inlineStr">
        <is>
          <t>“Business is very strong and has been for over two years.” (Furniture &amp; Related Products)</t>
        </is>
      </c>
    </row>
    <row r="162" ht="16" customHeight="1" s="92">
      <c r="A162" t="inlineStr">
        <is>
          <t>Furniture &amp; Related Products</t>
        </is>
      </c>
      <c r="B162" s="127" t="n">
        <v>43466</v>
      </c>
      <c r="C162" t="inlineStr">
        <is>
          <t>“Incoming orders have been steady, but we’re starting to see signs of slowing going into February and March.” (Furniture &amp; Related Products)</t>
        </is>
      </c>
    </row>
    <row r="163" ht="16" customHeight="1" s="92">
      <c r="A163" t="inlineStr">
        <is>
          <t>Machinery</t>
        </is>
      </c>
      <c r="B163" s="127" t="n">
        <v>44562</v>
      </c>
      <c r="C163" t="inlineStr">
        <is>
          <t>“Transportation restrictions and a lack of supplier manpower continue to create significant shortages that limit our production. This, in turn, limits what we can supply to customers, as well as on-time delivery.”</t>
        </is>
      </c>
    </row>
    <row r="164" ht="16" customHeight="1" s="92">
      <c r="A164" t="inlineStr">
        <is>
          <t>Machinery</t>
        </is>
      </c>
      <c r="B164" s="127" t="n">
        <v>44531</v>
      </c>
      <c r="C164" t="inlineStr">
        <is>
          <t>“Costs for steel seem to be coming down some. We have seen a little relief on steel prices, but they are still very high. Overall performance by suppliers has improved. On-time deliveries have improved.”</t>
        </is>
      </c>
    </row>
    <row r="165" ht="16" customHeight="1" s="92">
      <c r="A165" t="inlineStr">
        <is>
          <t>Machinery</t>
        </is>
      </c>
      <c r="B165" s="127" t="n">
        <v>44470</v>
      </c>
      <c r="C165" t="inlineStr">
        <is>
          <t>“Customer demand remains high. COVID-19 related supply chain issues still hamper our ability to meet demand. Labor is still difficult for our suppliers to obtain, and labor costs are rising.” [Machinery]</t>
        </is>
      </c>
    </row>
    <row r="166" ht="16" customHeight="1" s="92">
      <c r="A166" t="inlineStr">
        <is>
          <t>Machinery</t>
        </is>
      </c>
      <c r="B166" s="127" t="n">
        <v>44440</v>
      </c>
      <c r="C166"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67" ht="16" customHeight="1" s="92">
      <c r="A167" t="inlineStr">
        <is>
          <t>Machinery</t>
        </is>
      </c>
      <c r="B167" s="127" t="n">
        <v>44409</v>
      </c>
      <c r="C167"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68" ht="17" customHeight="1" s="92">
      <c r="A168" t="inlineStr">
        <is>
          <t>Machinery</t>
        </is>
      </c>
      <c r="B168" s="127" t="n">
        <v>44378</v>
      </c>
      <c r="C168" t="inlineStr">
        <is>
          <t>Supply chain continues to be extremely challenging in a variety of categories. Having to place orders months ahead of time just to get a place in line. [Machinery]</t>
        </is>
      </c>
    </row>
    <row r="169" ht="48" customHeight="1" s="92">
      <c r="A169" t="inlineStr">
        <is>
          <t>Machinery</t>
        </is>
      </c>
      <c r="B169" s="127" t="n">
        <v>44348</v>
      </c>
      <c r="C169" t="inlineStr">
        <is>
          <t>“Customer demand remains strong. Supply chain issues continue to hamper materials availability and impact production scheduling. Supplier costs continue to rise due to increasing materials, labor and shipping costs.” [Machinery]</t>
        </is>
      </c>
    </row>
    <row r="170" ht="32" customHeight="1" s="92">
      <c r="A170" t="inlineStr">
        <is>
          <t>Machinery</t>
        </is>
      </c>
      <c r="B170" s="127" t="n">
        <v>44287</v>
      </c>
      <c r="C170" t="inlineStr">
        <is>
          <t>“Demand continues to be very strong. Supply chain delays hamper our availability and ability to sell more.” (Machinery)</t>
        </is>
      </c>
    </row>
    <row r="171" ht="16" customHeight="1" s="92">
      <c r="A171" t="inlineStr">
        <is>
          <t>Machinery</t>
        </is>
      </c>
      <c r="B171" s="127" t="n">
        <v>44256</v>
      </c>
      <c r="C171" t="inlineStr">
        <is>
          <t>“Widespread supply chain issues. Suppliers are struggling to manage demand and capacity in the face of chronic logistics and labor issues. No end in sight.” (Machinery)</t>
        </is>
      </c>
    </row>
    <row r="172" ht="16" customHeight="1" s="92">
      <c r="A172" t="inlineStr">
        <is>
          <t>Machinery</t>
        </is>
      </c>
      <c r="B172" s="127" t="n">
        <v>44228</v>
      </c>
      <c r="C172" t="inlineStr">
        <is>
          <t>“Prices are going up, and lead times are growing longer by the day. While business and backlog remain strong, the supply chain is going to be stretched very [thin] to keep up.” (Machinery)</t>
        </is>
      </c>
    </row>
    <row r="173" ht="16" customHeight="1" s="92">
      <c r="A173" t="inlineStr">
        <is>
          <t>Machinery</t>
        </is>
      </c>
      <c r="B173" s="127" t="n">
        <v>44197</v>
      </c>
      <c r="C173"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74" ht="16" customHeight="1" s="92" thickBot="1">
      <c r="A174" t="inlineStr">
        <is>
          <t>Machinery</t>
        </is>
      </c>
      <c r="B174" s="127" t="n">
        <v>44166</v>
      </c>
      <c r="C174" t="inlineStr">
        <is>
          <t>“Sales are now slightly above pre-COVID-19 sales.” (Machinery)</t>
        </is>
      </c>
    </row>
    <row r="175" ht="16" customHeight="1" s="92">
      <c r="A175" t="inlineStr">
        <is>
          <t>Machinery</t>
        </is>
      </c>
      <c r="B175" s="127" t="n">
        <v>44136</v>
      </c>
      <c r="C175"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76" ht="32" customHeight="1" s="92">
      <c r="A176" t="inlineStr">
        <is>
          <t>Machinery</t>
        </is>
      </c>
      <c r="B176" s="127" t="n">
        <v>44105</v>
      </c>
      <c r="C176" t="inlineStr">
        <is>
          <t>“Business is almost back to normal levels; however, customers are still cautious with capital spending.” (Machinery)</t>
        </is>
      </c>
    </row>
    <row r="177" ht="16" customHeight="1" s="92">
      <c r="A177" t="inlineStr">
        <is>
          <t>Machinery</t>
        </is>
      </c>
      <c r="B177" s="127" t="n">
        <v>44075</v>
      </c>
      <c r="C177" t="inlineStr">
        <is>
          <t>“Our customer order intake is increasing significantly for deliveries in the first half of 2021. Outlook is generally positive.” (Machinery)</t>
        </is>
      </c>
    </row>
    <row r="178" ht="32" customHeight="1" s="92">
      <c r="A178" t="inlineStr">
        <is>
          <t>Machinery</t>
        </is>
      </c>
      <c r="B178" s="127" t="n">
        <v>44044</v>
      </c>
      <c r="C178" t="inlineStr">
        <is>
          <t>"Capital equipment new orders have slowed again. Quoting is active. Many customers waiting for the fourth quarter to make any commitments." (Machinery)</t>
        </is>
      </c>
    </row>
    <row r="179" ht="16" customHeight="1" s="92">
      <c r="A179" t="inlineStr">
        <is>
          <t>Machinery</t>
        </is>
      </c>
      <c r="B179" s="127" t="n">
        <v>44013</v>
      </c>
      <c r="C179" t="inlineStr">
        <is>
          <t>“General business climate continues to be subdued, driving highly conservative forecasting due to variability in the ongoing pandemic-driven conditions and economic response.” (Machinery)</t>
        </is>
      </c>
    </row>
    <row r="180" ht="16" customHeight="1" s="92">
      <c r="A180" t="inlineStr">
        <is>
          <t>Machinery</t>
        </is>
      </c>
      <c r="B180" s="127" t="n">
        <v>43983</v>
      </c>
      <c r="C180" t="inlineStr">
        <is>
          <t>“Looks like May was the bottom in terms of orders. June is stronger, and our order books are rebuilding.” (Machinery)</t>
        </is>
      </c>
    </row>
    <row r="181" ht="16" customHeight="1" s="92">
      <c r="A181" t="inlineStr">
        <is>
          <t>Machinery</t>
        </is>
      </c>
      <c r="B181" s="127" t="n">
        <v>43952</v>
      </c>
      <c r="C181" t="inlineStr">
        <is>
          <t>“Getting out from under several suppliers being closed worldwide. Also, looking at what really needs to be in China.” (Machinery)</t>
        </is>
      </c>
    </row>
    <row r="182" ht="16" customHeight="1" s="92">
      <c r="A182" t="inlineStr">
        <is>
          <t>Machinery</t>
        </is>
      </c>
      <c r="B182" s="127" t="n">
        <v>43891</v>
      </c>
      <c r="C182" t="inlineStr">
        <is>
          <t>“COVID-19 has caused a 30-percent reduction in productivity in our factory.” (Machinery)</t>
        </is>
      </c>
    </row>
    <row r="183" ht="16" customHeight="1" s="92">
      <c r="A183" t="inlineStr">
        <is>
          <t>Machinery</t>
        </is>
      </c>
      <c r="B183" s="127" t="n">
        <v>43862</v>
      </c>
      <c r="C183"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184" ht="16" customHeight="1" s="92">
      <c r="A184" t="inlineStr">
        <is>
          <t>Machinery</t>
        </is>
      </c>
      <c r="B184" s="127" t="n">
        <v>43831</v>
      </c>
      <c r="C184" t="inlineStr">
        <is>
          <t>"The lack of faith in the economy seems to be why we cannot sell capital projects." (Machinery)</t>
        </is>
      </c>
    </row>
    <row r="185" ht="16" customHeight="1" s="92">
      <c r="A185" t="inlineStr">
        <is>
          <t>Machinery</t>
        </is>
      </c>
      <c r="B185" s="127" t="n">
        <v>43800</v>
      </c>
      <c r="C185" t="inlineStr">
        <is>
          <t>"Dealer inventories have rebounded, and overall customer market has softened, resulting in corrections to near-term production schedules and a tentative forecast outlook." (Machinery)</t>
        </is>
      </c>
    </row>
    <row r="186" ht="32" customHeight="1" s="92">
      <c r="A186" t="inlineStr">
        <is>
          <t>Machinery</t>
        </is>
      </c>
      <c r="B186" s="127" t="n">
        <v>43770</v>
      </c>
      <c r="C186" t="inlineStr">
        <is>
          <t>“Demand has stabilized for the last half of [the fourth quarter], and production will be stable for the rest of this year.” (Machinery)</t>
        </is>
      </c>
    </row>
    <row r="187" ht="16" customHeight="1" s="92">
      <c r="A187" t="inlineStr">
        <is>
          <t>Machinery</t>
        </is>
      </c>
      <c r="B187" s="127" t="n">
        <v>43739</v>
      </c>
      <c r="C187" t="inlineStr">
        <is>
          <t>“Production demand is softening; some [of it is] due to seasonality, [but] much [is] due to customer order rate declining and dealer inventory stabilizing.” (Machinery)</t>
        </is>
      </c>
    </row>
    <row r="188" ht="16" customHeight="1" s="92">
      <c r="A188" t="inlineStr">
        <is>
          <t>Machinery</t>
        </is>
      </c>
      <c r="B188" s="127" t="n">
        <v>43709</v>
      </c>
      <c r="C188" t="inlineStr">
        <is>
          <t>“Demand softening on some product lines, backlogs have reduced, and dealer inventories are growing.” (Machinery)</t>
        </is>
      </c>
    </row>
    <row r="189" ht="16" customHeight="1" s="92">
      <c r="A189" t="inlineStr">
        <is>
          <t>Machinery</t>
        </is>
      </c>
      <c r="B189" s="127" t="n">
        <v>43678</v>
      </c>
      <c r="C189" t="inlineStr">
        <is>
          <t>"Business is starting to show signs of a broad slowdown." (Machinery)</t>
        </is>
      </c>
    </row>
    <row r="190" ht="16" customHeight="1" s="92">
      <c r="A190" t="inlineStr">
        <is>
          <t>Machinery</t>
        </is>
      </c>
      <c r="B190" s="127" t="n">
        <v>43647</v>
      </c>
      <c r="C190" t="inlineStr">
        <is>
          <t>“Business has slowed, but it is still steady and expected to pick up next month.” (Machinery)</t>
        </is>
      </c>
    </row>
    <row r="191" ht="16" customHeight="1" s="92">
      <c r="A191" t="inlineStr">
        <is>
          <t>Machinery</t>
        </is>
      </c>
      <c r="B191" s="127" t="n">
        <v>43617</v>
      </c>
      <c r="C191" t="inlineStr">
        <is>
          <t>“A late planting season has caused a slowdown in our agricultural business. Seeing higher prices due to tariffs and tariff-related supply chain issues.” (Machinery)</t>
        </is>
      </c>
    </row>
    <row r="192" ht="16" customHeight="1" s="92">
      <c r="A192" t="inlineStr">
        <is>
          <t>Machinery</t>
        </is>
      </c>
      <c r="B192" s="127" t="n">
        <v>43586</v>
      </c>
      <c r="C192"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193" ht="16" customHeight="1" s="92">
      <c r="A193" t="inlineStr">
        <is>
          <t>Machinery</t>
        </is>
      </c>
      <c r="B193" s="127" t="n">
        <v>43556</v>
      </c>
      <c r="C193"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194" ht="16" customHeight="1" s="92">
      <c r="A194" t="inlineStr">
        <is>
          <t>Machinery</t>
        </is>
      </c>
      <c r="B194" s="127" t="n">
        <v>43525</v>
      </c>
      <c r="C194" t="inlineStr">
        <is>
          <t>“Current weather conditions causing significant delivery delays [and] diminishing our production capabilities.” (Machinery)</t>
        </is>
      </c>
    </row>
    <row r="195" ht="32" customHeight="1" s="92">
      <c r="A195" t="inlineStr">
        <is>
          <t>Machinery</t>
        </is>
      </c>
      <c r="B195" s="127" t="n">
        <v>43497</v>
      </c>
      <c r="C195" t="inlineStr">
        <is>
          <t>“Orders remain strong. Supplier delivery continues to be challenged on some commodities.” (Machinery)</t>
        </is>
      </c>
    </row>
    <row r="196" ht="32" customHeight="1" s="92">
      <c r="A196" t="inlineStr">
        <is>
          <t>Machinery</t>
        </is>
      </c>
      <c r="B196" s="127" t="n">
        <v>43466</v>
      </c>
      <c r="C196" t="inlineStr">
        <is>
          <t>“We continue to enjoy the benefits of a strong general economy. We are busy and maintain a backlog of sales orders.” (Machinery)</t>
        </is>
      </c>
    </row>
    <row r="197" ht="16" customHeight="1" s="92">
      <c r="A197" t="inlineStr">
        <is>
          <t>Miscellaneous Manufacturing</t>
        </is>
      </c>
      <c r="B197" s="127" t="n">
        <v>44562</v>
      </c>
      <c r="C197" t="inlineStr">
        <is>
          <t>“Integrated circuit availability is really causing issues. Shortages of raw materials and other electronic materials continue to hamper deliveries to our customers.”</t>
        </is>
      </c>
    </row>
    <row r="198" ht="16" customHeight="1" s="92">
      <c r="A198" t="inlineStr">
        <is>
          <t>Miscellaneous Manufacturing</t>
        </is>
      </c>
      <c r="B198" s="127" t="n">
        <v>44531</v>
      </c>
      <c r="C198" t="inlineStr">
        <is>
          <t>“Supply chain interruptions have dramatically increased in the fourth quarter. Many of our suppliers are unable to deliver product until January or February 2022 or later.”</t>
        </is>
      </c>
    </row>
    <row r="199" ht="17" customHeight="1" s="92">
      <c r="A199" t="inlineStr">
        <is>
          <t>Miscellaneous Manufacturing</t>
        </is>
      </c>
      <c r="B199" s="127" t="n">
        <v>44470</v>
      </c>
      <c r="C199" t="inlineStr">
        <is>
          <t>“Demand for our products remains strong, but we continue to struggle to secure enough raw material to keep our manufacturing lines running.” [Miscellaneous Manufacturing]</t>
        </is>
      </c>
    </row>
    <row r="200" ht="30" customHeight="1" s="92">
      <c r="A200" t="inlineStr">
        <is>
          <t>Miscellaneous Manufacturing</t>
        </is>
      </c>
      <c r="B200" s="127" t="n">
        <v>44440</v>
      </c>
      <c r="C200" t="inlineStr">
        <is>
          <t>“Global supply chain constraints are still a major concern and focus. Inventory builds continue to compensate for potential supply disruption.” [Miscellaneous Manufacturing]</t>
        </is>
      </c>
    </row>
    <row r="201" ht="32" customHeight="1" s="92">
      <c r="A201" t="inlineStr">
        <is>
          <t>Miscellaneous Manufacturing</t>
        </is>
      </c>
      <c r="B201" s="127" t="n">
        <v>44378</v>
      </c>
      <c r="C201"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02" ht="16" customHeight="1" s="92">
      <c r="A202" t="inlineStr">
        <is>
          <t>Miscellaneous Manufacturing</t>
        </is>
      </c>
      <c r="B202" s="127" t="n">
        <v>44197</v>
      </c>
      <c r="C202" t="inlineStr">
        <is>
          <t>“We have had an increase in employees testing positive for COVID-19, negatively impacting manufacturing.” (Miscellaneous Manufacturing)</t>
        </is>
      </c>
    </row>
    <row r="203" ht="16" customHeight="1" s="92">
      <c r="A203" t="inlineStr">
        <is>
          <t>Miscellaneous Manufacturing</t>
        </is>
      </c>
      <c r="B203" s="127" t="n">
        <v>44166</v>
      </c>
      <c r="C203" t="inlineStr">
        <is>
          <t>“Sales are now exceeding pre-COVID-19 levels, but uncertainty remains through the winter months while COVID-19 is still rampant.” (Miscellaneous Manufacturing)</t>
        </is>
      </c>
    </row>
    <row r="204" ht="32" customHeight="1" s="92">
      <c r="A204" t="inlineStr">
        <is>
          <t>Miscellaneous Manufacturing</t>
        </is>
      </c>
      <c r="B204" s="127" t="n">
        <v>44105</v>
      </c>
      <c r="C204" t="inlineStr">
        <is>
          <t>“Business levels have just about returned to pre-COVID-19 levels. Our company is remaining conservative with fixed-cost spending, knowing the uncertainties that lie ahead with COVID-19 and its potential impact globally.” (Miscellaneous Manufacturing)</t>
        </is>
      </c>
    </row>
    <row r="205" ht="16" customHeight="1" s="92">
      <c r="A205" t="inlineStr">
        <is>
          <t>Miscellaneous Manufacturing</t>
        </is>
      </c>
      <c r="B205" s="127" t="n">
        <v>44013</v>
      </c>
      <c r="C205" t="inlineStr">
        <is>
          <t>“We are still seeing our customers shut down or effected by COVID-19. We are hoping for a bounce back in September.” (Miscellaneous Manufacturing)</t>
        </is>
      </c>
    </row>
    <row r="206" ht="16" customHeight="1" s="92" thickBot="1">
      <c r="A206" t="inlineStr">
        <is>
          <t>Miscellaneous Manufacturing</t>
        </is>
      </c>
      <c r="B206" s="127" t="n">
        <v>43983</v>
      </c>
      <c r="C206" t="inlineStr">
        <is>
          <t>“Demand is down significantly due to COVID-19 but is starting to stabilize. We are hopeful for recovery in the second half of the year.” (Miscellaneous Manufacturing)</t>
        </is>
      </c>
    </row>
    <row r="207" ht="16" customHeight="1" s="92">
      <c r="A207" t="inlineStr">
        <is>
          <t>Miscellaneous Manufacturing</t>
        </is>
      </c>
      <c r="B207" s="127" t="n">
        <v>43891</v>
      </c>
      <c r="C207" t="inlineStr">
        <is>
          <t>“A big part of our business is hospitality, and we are seeing demand drop and an increase in cancellations.” (Nonmetallic Mineral Products)</t>
        </is>
      </c>
    </row>
    <row r="208" ht="16" customHeight="1" s="92">
      <c r="A208" t="inlineStr">
        <is>
          <t>Miscellaneous Manufacturing</t>
        </is>
      </c>
      <c r="B208" s="127" t="n">
        <v>43800</v>
      </c>
      <c r="C208" t="inlineStr">
        <is>
          <t>"Down month-to-month, but up over last year." (Miscellaneous Manufacturing)</t>
        </is>
      </c>
    </row>
    <row r="209" ht="16" customHeight="1" s="92">
      <c r="A209" t="inlineStr">
        <is>
          <t>Miscellaneous Manufacturing</t>
        </is>
      </c>
      <c r="B209" s="127" t="n">
        <v>43709</v>
      </c>
      <c r="C209" t="inlineStr">
        <is>
          <t>“Business has been flat for us. Year-over-year growth has slowed dramatically.” (Miscellaneous Manufacturing)</t>
        </is>
      </c>
    </row>
    <row r="210" ht="16" customHeight="1" s="92">
      <c r="A210" t="inlineStr">
        <is>
          <t>Miscellaneous Manufacturing</t>
        </is>
      </c>
      <c r="B210" s="127" t="n">
        <v>43678</v>
      </c>
      <c r="C210" t="inlineStr">
        <is>
          <t>"Generally, business remains steady. However, we continue to plan for a hard Brexit and a long trade war between the U.S. and China." (Miscellaneous Manufacturing)</t>
        </is>
      </c>
    </row>
    <row r="211" ht="16" customHeight="1" s="92">
      <c r="A211" t="inlineStr">
        <is>
          <t>Miscellaneous Manufacturing</t>
        </is>
      </c>
      <c r="B211" s="127" t="n">
        <v>43647</v>
      </c>
      <c r="C211" t="inlineStr">
        <is>
          <t>“We are a third-tier supplier to [a major aircraft manufacturer], and it appears its production slowdown of [an aircraft] is having a direct effect on our slowing orders.” (Miscellaneous Manufacturing)</t>
        </is>
      </c>
    </row>
    <row r="212" ht="16" customHeight="1" s="92">
      <c r="A212" t="inlineStr">
        <is>
          <t>Miscellaneous Manufacturing</t>
        </is>
      </c>
      <c r="B212" s="127" t="n">
        <v>43617</v>
      </c>
      <c r="C212" t="inlineStr">
        <is>
          <t>“Business has slowed in the last 30 to 60 days. The last 30 days have tracked 4 percent below plan, but still 6 to 8 percent above the previous year to date.” (Miscellaneous Manufacturing)</t>
        </is>
      </c>
    </row>
    <row r="213" ht="16" customHeight="1" s="92">
      <c r="A213" t="inlineStr">
        <is>
          <t>Miscellaneous Manufacturing</t>
        </is>
      </c>
      <c r="B213" s="127" t="n">
        <v>43586</v>
      </c>
      <c r="C213" t="inlineStr">
        <is>
          <t>“Business is continuing to grow and expand. The pressure for driving out costs has increased significantly, and my company is facing major changes over the next several years to remain cost competitive.” (Miscellaneous Manufacturing)</t>
        </is>
      </c>
    </row>
    <row r="214" ht="16" customHeight="1" s="92">
      <c r="A214" t="inlineStr">
        <is>
          <t>Miscellaneous Manufacturing</t>
        </is>
      </c>
      <c r="B214" s="127" t="n">
        <v>43525</v>
      </c>
      <c r="C214" t="inlineStr">
        <is>
          <t>“Strong business momentum coming into January and early February has slowed to typical seasonal business conditions for our industry.” (Miscellaneous Manufacturing)</t>
        </is>
      </c>
    </row>
    <row r="215" ht="16" customHeight="1" s="92">
      <c r="A215" t="inlineStr">
        <is>
          <t>Miscellaneous Manufacturing</t>
        </is>
      </c>
      <c r="B215" s="127" t="n">
        <v>43497</v>
      </c>
      <c r="C215" t="inlineStr">
        <is>
          <t>“Aerospace engine-related business continues to be strong. Energy and general industry-related business is flat to down.” (Miscellaneous Manufacturing)</t>
        </is>
      </c>
    </row>
    <row r="216" ht="17" customHeight="1" s="92">
      <c r="A216" t="inlineStr">
        <is>
          <t>Miscellaneous Manufacturing</t>
        </is>
      </c>
      <c r="B216" s="127" t="n">
        <v>43466</v>
      </c>
      <c r="C216" t="inlineStr">
        <is>
          <t>“Business conditions are good, and our demand and production are tracking to our forecasted growth levels for the year.” (Miscellaneous Manufacturing)</t>
        </is>
      </c>
    </row>
    <row r="217" ht="30" customHeight="1" s="92">
      <c r="A217" t="inlineStr">
        <is>
          <t>Nonmetallic Mineral Products</t>
        </is>
      </c>
      <c r="B217" s="127" t="n">
        <v>44562</v>
      </c>
      <c r="C217" t="inlineStr">
        <is>
          <t>“The supply chain crunch may be loosening a bit; however, specific original equipment manufacturer (OEM) parts and equipment now have lead times that we have not experienced before.”</t>
        </is>
      </c>
    </row>
    <row r="218" ht="16" customHeight="1" s="92">
      <c r="A218" t="inlineStr">
        <is>
          <t>Nonmetallic Mineral Products</t>
        </is>
      </c>
      <c r="B218" s="127" t="n">
        <v>44531</v>
      </c>
      <c r="C218" t="inlineStr">
        <is>
          <t>“Construction projects for 2022 and 2023 look very strong for us.”</t>
        </is>
      </c>
    </row>
    <row r="219" ht="32" customHeight="1" s="92">
      <c r="A219" t="inlineStr">
        <is>
          <t>Nonmetallic Mineral Products</t>
        </is>
      </c>
      <c r="B219" s="127" t="n">
        <v>44378</v>
      </c>
      <c r="C219" t="inlineStr">
        <is>
          <t>Sales are above last year by a good percentage, but meeting demand is just not possible due to force majeure situations, logistics, and labor shortages. We don't anticipate this ending until well into 2022. [Nonmetallic Mineral Products]</t>
        </is>
      </c>
    </row>
    <row r="220" ht="32" customHeight="1" s="92">
      <c r="A220" t="inlineStr">
        <is>
          <t>Nonmetallic Mineral Products</t>
        </is>
      </c>
      <c r="B220" s="127" t="n">
        <v>44348</v>
      </c>
      <c r="C220" t="inlineStr">
        <is>
          <t>“Supply disruptions continue, with no end in sight!” [Nonmetallic Mineral Products]</t>
        </is>
      </c>
    </row>
    <row r="221" ht="16" customHeight="1" s="92">
      <c r="A221" t="inlineStr">
        <is>
          <t>Nonmetallic Mineral Products</t>
        </is>
      </c>
      <c r="B221" s="127" t="n">
        <v>44317</v>
      </c>
      <c r="C221"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22" ht="16" customHeight="1" s="92">
      <c r="A222" t="inlineStr">
        <is>
          <t>Nonmetallic Mineral Products</t>
        </is>
      </c>
      <c r="B222" s="127" t="n">
        <v>44013</v>
      </c>
      <c r="C222"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23" ht="16" customHeight="1" s="92">
      <c r="A223" t="inlineStr">
        <is>
          <t>Nonmetallic Mineral Products</t>
        </is>
      </c>
      <c r="B223" s="127" t="n">
        <v>43952</v>
      </c>
      <c r="C223" t="inlineStr">
        <is>
          <t>“We see a lot of positive signs, despite what's going on. People seem to continue to be building and looking to projects for fall of 2020 and beyond. There is good optimism out there.” (Nonmetallic Mineral Products)</t>
        </is>
      </c>
    </row>
    <row r="224" ht="16" customHeight="1" s="92" thickBot="1">
      <c r="A224" t="inlineStr">
        <is>
          <t>Nonmetallic Mineral Products</t>
        </is>
      </c>
      <c r="B224" s="127" t="n">
        <v>43922</v>
      </c>
      <c r="C224" t="inlineStr">
        <is>
          <t>“COVID-19 has destroyed our market and our company. Without a full recovery very soon, and some assistance, I fear for our ability to continue operations.” (Nonmetallic Mineral Products)</t>
        </is>
      </c>
    </row>
    <row r="225" ht="16" customHeight="1" s="92">
      <c r="A225" t="inlineStr">
        <is>
          <t>Nonmetallic Mineral Products</t>
        </is>
      </c>
      <c r="B225" s="127" t="n">
        <v>43800</v>
      </c>
      <c r="C225" t="inlineStr">
        <is>
          <t>"The construction market seems to have slowed for end of year. Overall, it’s marginally up." (Nonmetallic Mineral Products)</t>
        </is>
      </c>
    </row>
    <row r="226" ht="16" customHeight="1" s="92">
      <c r="A226" t="inlineStr">
        <is>
          <t>Nonmetallic Mineral Products</t>
        </is>
      </c>
      <c r="B226" s="127" t="n">
        <v>43678</v>
      </c>
      <c r="C226" t="inlineStr">
        <is>
          <t>"The market for large building structures is slowing." (Nonmetallic Mineral Products)</t>
        </is>
      </c>
    </row>
    <row r="227" ht="16" customHeight="1" s="92">
      <c r="A227" t="inlineStr">
        <is>
          <t>Nonmetallic Mineral Products</t>
        </is>
      </c>
      <c r="B227" s="127" t="n">
        <v>43586</v>
      </c>
      <c r="C227" t="inlineStr">
        <is>
          <t>“Weather in the middle of the country has slowed construction and infrastructure projects.” (Nonmetallic Mineral Products)</t>
        </is>
      </c>
    </row>
    <row r="228" ht="17" customHeight="1" s="92">
      <c r="A228" t="inlineStr">
        <is>
          <t>Nonmetallic Mineral Products</t>
        </is>
      </c>
      <c r="B228" s="127" t="n">
        <v>43556</v>
      </c>
      <c r="C228" t="inlineStr">
        <is>
          <t>"Orders continue to be strong, especially from the steel industry." (Nonmetallic Mineral Products)</t>
        </is>
      </c>
    </row>
    <row r="229" ht="16" customHeight="1" s="92">
      <c r="A229" t="inlineStr">
        <is>
          <t>Nonmetallic Mineral Products</t>
        </is>
      </c>
      <c r="B229" s="127" t="n">
        <v>43525</v>
      </c>
      <c r="C229" t="inlineStr">
        <is>
          <t>“Steel in U.S. remains strong, driving numerous product lines.” (Nonmetallic Mineral Products)</t>
        </is>
      </c>
    </row>
    <row r="230" ht="16" customHeight="1" s="92">
      <c r="A230" t="inlineStr">
        <is>
          <t>Nonmetallic Mineral Products</t>
        </is>
      </c>
      <c r="B230" s="127" t="n">
        <v>43466</v>
      </c>
      <c r="C230" t="inlineStr">
        <is>
          <t>“Sales nationally appear to be on target for 2019 and slightly ahead of 2018.” (Nonmetallic Mineral Products)</t>
        </is>
      </c>
    </row>
    <row r="231" ht="16" customHeight="1" s="92">
      <c r="A231" t="inlineStr">
        <is>
          <t>Paper Products</t>
        </is>
      </c>
      <c r="B231" s="127" t="n">
        <v>44105</v>
      </c>
      <c r="C231" t="inlineStr">
        <is>
          <t>“We are still amazed by the labor market. We used to have 100 applicants for an opening; we are now seeing about 10 — and often, the applicant does not show for the interview.” [Paper Products]</t>
        </is>
      </c>
    </row>
    <row r="232" ht="16" customHeight="1" s="92">
      <c r="A232" t="inlineStr">
        <is>
          <t>Paper Products</t>
        </is>
      </c>
      <c r="B232" s="127" t="n">
        <v>44075</v>
      </c>
      <c r="C232" t="inlineStr">
        <is>
          <t>“We are seeing a marked increase in international demand in Q4 compared to Q2 and Q3. Still not at historical levels; however, a positive outlook.” (Paper Products)</t>
        </is>
      </c>
    </row>
    <row r="233" ht="16" customHeight="1" s="92">
      <c r="A233" t="inlineStr">
        <is>
          <t>Paper Products</t>
        </is>
      </c>
      <c r="B233" s="127" t="n">
        <v>44044</v>
      </c>
      <c r="C233" t="inlineStr">
        <is>
          <t>"We are starting to see parts of our business rebound in August, while other parts remained weak. Some of our export business has come back for the first time since the start of COVID-19; however, domestic portfolios remain mixed." (Paper Products)</t>
        </is>
      </c>
    </row>
    <row r="234" ht="16" customHeight="1" s="92">
      <c r="A234" t="inlineStr">
        <is>
          <t>Paper Products</t>
        </is>
      </c>
      <c r="B234" s="127" t="n">
        <v>43922</v>
      </c>
      <c r="C234" t="inlineStr">
        <is>
          <t>“Our packaging business is starting to see signs of a slowdown in May after two strong months into COVID-19.” (Paper Products)</t>
        </is>
      </c>
    </row>
    <row r="235" ht="16" customHeight="1" s="92">
      <c r="A235" t="inlineStr">
        <is>
          <t>Paper Products</t>
        </is>
      </c>
      <c r="B235" s="127" t="n">
        <v>43739</v>
      </c>
      <c r="C235" t="inlineStr">
        <is>
          <t>“Trade cost pressures continue to be a headwind in our business.” (Paper Products)</t>
        </is>
      </c>
    </row>
    <row r="236" ht="17" customHeight="1" s="92" thickBot="1">
      <c r="A236" t="inlineStr">
        <is>
          <t>Paper Products</t>
        </is>
      </c>
      <c r="B236" s="127" t="n">
        <v>43497</v>
      </c>
      <c r="C236" t="inlineStr">
        <is>
          <t>“Strong domestics market. Slow export markets.” (Paper Products)</t>
        </is>
      </c>
    </row>
    <row r="237" ht="16" customHeight="1" s="92">
      <c r="A237" t="inlineStr">
        <is>
          <t>Paper Products</t>
        </is>
      </c>
      <c r="B237" s="127" t="n">
        <v>43466</v>
      </c>
      <c r="C237" t="inlineStr">
        <is>
          <t>“Unlike in the last few years, we are experiencing a first quarter slowdown.” (Paper Products)</t>
        </is>
      </c>
    </row>
    <row r="238" ht="32" customHeight="1" s="92">
      <c r="A238" t="inlineStr">
        <is>
          <t>Petroleum &amp; Coal Products</t>
        </is>
      </c>
      <c r="B238" s="127" t="n">
        <v>44531</v>
      </c>
      <c r="C238" t="inlineStr">
        <is>
          <t>“Lowered oil prices due to (the) omicron variant has caused concern around production and capital spend in 2022.”</t>
        </is>
      </c>
    </row>
    <row r="239" ht="16" customHeight="1" s="92">
      <c r="A239" t="inlineStr">
        <is>
          <t>Petroleum &amp; Coal Products</t>
        </is>
      </c>
      <c r="B239" s="127" t="n">
        <v>44409</v>
      </c>
      <c r="C239" t="inlineStr">
        <is>
          <t>“Oil prices have remained higher than planned and is helping to secure capital funds and project sanctions for 2021-22 projects.” [Petroleum &amp; Coal Products]</t>
        </is>
      </c>
    </row>
    <row r="240" ht="16" customHeight="1" s="92">
      <c r="A240" t="inlineStr">
        <is>
          <t>Petroleum &amp; Coal Products</t>
        </is>
      </c>
      <c r="B240" s="127" t="n">
        <v>44348</v>
      </c>
      <c r="C240"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41" ht="16" customHeight="1" s="92">
      <c r="A241" t="inlineStr">
        <is>
          <t>Petroleum &amp; Coal Products</t>
        </is>
      </c>
      <c r="B241" s="127" t="n">
        <v>44287</v>
      </c>
      <c r="C241" t="inlineStr">
        <is>
          <t>“Oil production has been steady, along with market prices and capital expenditures.” (Petroleum &amp; Coal Products)</t>
        </is>
      </c>
    </row>
    <row r="242" ht="16" customHeight="1" s="92">
      <c r="A242" t="inlineStr">
        <is>
          <t>Petroleum &amp; Coal Products</t>
        </is>
      </c>
      <c r="B242" s="127" t="n">
        <v>44256</v>
      </c>
      <c r="C242" t="inlineStr">
        <is>
          <t>“The spring and summer months look great for the national oil markets.” (Petroleum &amp; Coal Products)</t>
        </is>
      </c>
    </row>
    <row r="243" ht="16" customHeight="1" s="92">
      <c r="A243" t="inlineStr">
        <is>
          <t>Petroleum &amp; Coal Products</t>
        </is>
      </c>
      <c r="B243" s="127" t="n">
        <v>44136</v>
      </c>
      <c r="C243" t="inlineStr">
        <is>
          <t>“Jet fuel being down in consumption really hurts the refining market.” (Petroleum &amp; Coal Products)</t>
        </is>
      </c>
    </row>
    <row r="244" ht="16" customHeight="1" s="92" thickBot="1">
      <c r="A244" t="inlineStr">
        <is>
          <t>Petroleum &amp; Coal Products</t>
        </is>
      </c>
      <c r="B244" s="127" t="n">
        <v>44075</v>
      </c>
      <c r="C244" t="inlineStr">
        <is>
          <t>“Our business has not begun to recover.” (Petroleum &amp; Coal Products)</t>
        </is>
      </c>
    </row>
    <row r="245" ht="16" customHeight="1" s="92">
      <c r="A245" t="inlineStr">
        <is>
          <t>Petroleum &amp; Coal Products</t>
        </is>
      </c>
      <c r="B245" s="127" t="n">
        <v>44013</v>
      </c>
      <c r="C245" t="inlineStr">
        <is>
          <t>“Uncertainty regarding our industry and business has not improved. We are developing the 2021 budget around multiple scenarios.” (Petroleum &amp; Coal Products)</t>
        </is>
      </c>
    </row>
    <row r="246" ht="16" customHeight="1" s="92">
      <c r="A246" t="inlineStr">
        <is>
          <t>Petroleum &amp; Coal Products</t>
        </is>
      </c>
      <c r="B246" s="127" t="n">
        <v>43983</v>
      </c>
      <c r="C246" t="inlineStr">
        <is>
          <t>“Market demand for refined products has increased as statewide quarantines have been lifted, but it is still below normal volumes.” (Petroleum &amp; Coal Products)</t>
        </is>
      </c>
    </row>
    <row r="247" ht="16" customHeight="1" s="92">
      <c r="A247" t="inlineStr">
        <is>
          <t>Petroleum &amp; Coal Products</t>
        </is>
      </c>
      <c r="B247" s="127" t="n">
        <v>43952</v>
      </c>
      <c r="C247" t="inlineStr">
        <is>
          <t>“Fuel sales demand are beginning to rebound in May as stay-at-home orders are lifted across the country.” (Petroleum &amp; Coal Products)</t>
        </is>
      </c>
    </row>
    <row r="248" ht="16" customHeight="1" s="92">
      <c r="A248" t="inlineStr">
        <is>
          <t>Petroleum &amp; Coal Products</t>
        </is>
      </c>
      <c r="B248" s="127" t="n">
        <v>43922</v>
      </c>
      <c r="C248" t="inlineStr">
        <is>
          <t>“Our refinery is losing money making gasoline due to the falling demand.” (Petroleum &amp; Coal Products)</t>
        </is>
      </c>
    </row>
    <row r="249" ht="16" customHeight="1" s="92">
      <c r="A249" t="inlineStr">
        <is>
          <t>Petroleum &amp; Coal Products</t>
        </is>
      </c>
      <c r="B249" s="127" t="n">
        <v>43891</v>
      </c>
      <c r="C249" t="inlineStr">
        <is>
          <t>“World demand for petroleum products is declining, while supply is ramping up. We have lost supply chain visibility to certain locations.” (Petroleum &amp; Coal Products)</t>
        </is>
      </c>
    </row>
    <row r="250" ht="16" customHeight="1" s="92">
      <c r="A250" t="inlineStr">
        <is>
          <t>Petroleum &amp; Coal Products</t>
        </is>
      </c>
      <c r="B250" s="127" t="n">
        <v>43862</v>
      </c>
      <c r="C250" t="inlineStr">
        <is>
          <t>“Energy markets seem to be responding to a potential drop in demand that may be related to responses [to] the coronavirus.” (Petroleum &amp; Coal Products)</t>
        </is>
      </c>
    </row>
    <row r="251" ht="16" customHeight="1" s="92">
      <c r="A251" t="inlineStr">
        <is>
          <t>Petroleum &amp; Coal Products</t>
        </is>
      </c>
      <c r="B251" s="127" t="n">
        <v>43831</v>
      </c>
      <c r="C251" t="inlineStr">
        <is>
          <t>"Our customer slowdown has not reached the bottom." (Petroleum &amp; Coal Products)</t>
        </is>
      </c>
    </row>
    <row r="252" ht="32" customHeight="1" s="92">
      <c r="A252" t="inlineStr">
        <is>
          <t>Petroleum &amp; Coal Products</t>
        </is>
      </c>
      <c r="B252" s="127" t="n">
        <v>43770</v>
      </c>
      <c r="C252" t="inlineStr">
        <is>
          <t>“Slowdown in business has us revising our 2020-21 capital spend.” (Petroleum &amp; Coal Products)</t>
        </is>
      </c>
    </row>
    <row r="253" ht="32" customHeight="1" s="92">
      <c r="A253" t="inlineStr">
        <is>
          <t>Petroleum &amp; Coal Products</t>
        </is>
      </c>
      <c r="B253" s="127" t="n">
        <v>43617</v>
      </c>
      <c r="C253" t="inlineStr">
        <is>
          <t>“Tariffs continue to be a challenge. We are concerned about the implementation of Mexican tariffs and the cost pressures it will have on our Latin American business.” (Petroleum &amp; Coal Products)</t>
        </is>
      </c>
    </row>
    <row r="254" ht="16" customHeight="1" s="92">
      <c r="A254" t="inlineStr">
        <is>
          <t>Petroleum &amp; Coal Products</t>
        </is>
      </c>
      <c r="B254" s="127" t="n">
        <v>43586</v>
      </c>
      <c r="C254"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55" ht="17" customHeight="1" s="92">
      <c r="A255" t="inlineStr">
        <is>
          <t>Petroleum &amp; Coal Products</t>
        </is>
      </c>
      <c r="B255" s="127" t="n">
        <v>43556</v>
      </c>
      <c r="C255"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56" ht="16" customHeight="1" s="92">
      <c r="A256" t="inlineStr">
        <is>
          <t>Petroleum &amp; Coal Products</t>
        </is>
      </c>
      <c r="B256" s="127" t="n">
        <v>43525</v>
      </c>
      <c r="C256" t="inlineStr">
        <is>
          <t>“Steel tariffs continue to put upward pressure on our input costs. The government shutdown delayed the process of gaining exemptions to the tariffs.” (Petroleum &amp; Coal Products)</t>
        </is>
      </c>
    </row>
    <row r="257" ht="16" customHeight="1" s="92">
      <c r="A257" t="inlineStr">
        <is>
          <t>Petroleum &amp; Coal Products</t>
        </is>
      </c>
      <c r="B257" s="127" t="n">
        <v>43497</v>
      </c>
      <c r="C257" t="inlineStr">
        <is>
          <t>"Uncertainty of steel prices due to Section 232 tariffs on imported steel and lack of resolution of the anti-dumping trade cases.” (Petroleum &amp; Coal Products)</t>
        </is>
      </c>
    </row>
    <row r="258" ht="32" customHeight="1" s="92">
      <c r="A258" t="inlineStr">
        <is>
          <t>Plastics &amp; Rubber Products</t>
        </is>
      </c>
      <c r="B258" s="127" t="n">
        <v>44531</v>
      </c>
      <c r="C258" t="inlineStr">
        <is>
          <t>“Very robust order activity. Backlog increased. Plastic raw material shortages impact orders.”</t>
        </is>
      </c>
    </row>
    <row r="259" ht="16" customHeight="1" s="92">
      <c r="A259" t="inlineStr">
        <is>
          <t>Plastics &amp; Rubber Products</t>
        </is>
      </c>
      <c r="B259" s="127" t="n">
        <v>44470</v>
      </c>
      <c r="C259" t="inlineStr">
        <is>
          <t>“My prediction is that 2022 will be very similar to 2021 — similar demand, constrained supply, restricted logistics and rampant inflation.” [Plastics &amp; Rubber Products]</t>
        </is>
      </c>
    </row>
    <row r="260" ht="16" customHeight="1" s="92">
      <c r="A260" t="inlineStr">
        <is>
          <t>Plastics &amp; Rubber Products</t>
        </is>
      </c>
      <c r="B260" s="127" t="n">
        <v>44409</v>
      </c>
      <c r="C260" t="inlineStr">
        <is>
          <t>“Business is going strong, but raw material prices still under increasing price pressure. Labor is still an issue.” [Plastics &amp; Rubber Products]</t>
        </is>
      </c>
    </row>
    <row r="261" ht="32" customHeight="1" s="92">
      <c r="A261" t="inlineStr">
        <is>
          <t>Plastics &amp; Rubber Products</t>
        </is>
      </c>
      <c r="B261" s="127" t="n">
        <v>44317</v>
      </c>
      <c r="C261" t="inlineStr">
        <is>
          <t>“Seeing a high demand and backlog of orders.” [Plastics &amp; Rubber Products]</t>
        </is>
      </c>
    </row>
    <row r="262" ht="16" customHeight="1" s="92">
      <c r="A262" t="inlineStr">
        <is>
          <t>Plastics &amp; Rubber Products</t>
        </is>
      </c>
      <c r="B262" s="127" t="n">
        <v>44287</v>
      </c>
      <c r="C262"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63" ht="16" customHeight="1" s="92" thickBot="1">
      <c r="A263" t="inlineStr">
        <is>
          <t>Plastics &amp; Rubber Products</t>
        </is>
      </c>
      <c r="B263" s="127" t="n">
        <v>44256</v>
      </c>
      <c r="C263" t="inlineStr">
        <is>
          <t>“Tremendous stress on the supply chain since the winter storm in Texas. Chemicals are on allocations or unavailable. Resin is on allocation and unavailable.” (Plastics &amp; Rubber Products)</t>
        </is>
      </c>
    </row>
    <row r="264" ht="16" customHeight="1" s="92">
      <c r="A264" t="inlineStr">
        <is>
          <t>Plastics &amp; Rubber Products</t>
        </is>
      </c>
      <c r="B264" s="127" t="n">
        <v>44228</v>
      </c>
      <c r="C264" t="inlineStr">
        <is>
          <t>“Labor shortages at suppliers are affecting material deliveries and prices.” (Plastics &amp; Rubber Products)</t>
        </is>
      </c>
    </row>
    <row r="265" ht="16" customHeight="1" s="92">
      <c r="A265" t="inlineStr">
        <is>
          <t>Plastics &amp; Rubber Products</t>
        </is>
      </c>
      <c r="B265" s="127" t="n">
        <v>44197</v>
      </c>
      <c r="C265"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66" ht="16" customHeight="1" s="92">
      <c r="A266" t="inlineStr">
        <is>
          <t>Plastics &amp; Rubber Products</t>
        </is>
      </c>
      <c r="B266" s="127" t="n">
        <v>44166</v>
      </c>
      <c r="C266" t="inlineStr">
        <is>
          <t>“Suppliers are having difficulty finding and retaining labor leading to supply constraints.” (Plastics &amp; Rubber Products)</t>
        </is>
      </c>
    </row>
    <row r="267" ht="16" customHeight="1" s="92">
      <c r="A267" t="inlineStr">
        <is>
          <t>Plastics &amp; Rubber Products</t>
        </is>
      </c>
      <c r="B267" s="127" t="n">
        <v>44136</v>
      </c>
      <c r="C267" t="inlineStr">
        <is>
          <t>“Customer order volumes are very strong, but our suppliers are having issues meeting our orders due to people shortages.” (Plastics &amp; Rubber Products)</t>
        </is>
      </c>
    </row>
    <row r="268" ht="16" customHeight="1" s="92">
      <c r="A268" t="inlineStr">
        <is>
          <t>Plastics &amp; Rubber Products</t>
        </is>
      </c>
      <c r="B268" s="127" t="n">
        <v>44105</v>
      </c>
      <c r="C268" t="inlineStr">
        <is>
          <t>“We continue to see stronger month-over-month orders in plastic injection molding.” (Plastics &amp; Rubber Products)</t>
        </is>
      </c>
    </row>
    <row r="269" ht="16" customHeight="1" s="92">
      <c r="A269" t="inlineStr">
        <is>
          <t>Plastics &amp; Rubber Products</t>
        </is>
      </c>
      <c r="B269" s="127" t="n">
        <v>44075</v>
      </c>
      <c r="C269" t="inlineStr">
        <is>
          <t>“Business has continued to be strong, with September following August. October is also shaping up to be a good sales month as well.” (Plastics &amp; Rubber Products)</t>
        </is>
      </c>
    </row>
    <row r="270" ht="16" customHeight="1" s="92">
      <c r="A270" t="inlineStr">
        <is>
          <t>Plastics &amp; Rubber Products</t>
        </is>
      </c>
      <c r="B270" s="127" t="n">
        <v>44044</v>
      </c>
      <c r="C270" t="inlineStr">
        <is>
          <t>"We are seeing solid month-over-month order improvement in all manufacturing sectors such as electrical, auto and industrial goods. Looking to add a few factory operators." (Plastics &amp; Rubber Products)</t>
        </is>
      </c>
    </row>
    <row r="271" ht="16" customHeight="1" s="92">
      <c r="A271" t="inlineStr">
        <is>
          <t>Plastics &amp; Rubber Products</t>
        </is>
      </c>
      <c r="B271" s="127" t="n">
        <v>43983</v>
      </c>
      <c r="C271" t="inlineStr">
        <is>
          <t>“Orders have picked up and are trending toward normal production requirements [volume similar to 2019 production].” (Plastics &amp; Rubber Products)</t>
        </is>
      </c>
    </row>
    <row r="272" ht="16" customHeight="1" s="92">
      <c r="A272" t="inlineStr">
        <is>
          <t>Plastics &amp; Rubber Products</t>
        </is>
      </c>
      <c r="B272" s="127" t="n">
        <v>43952</v>
      </c>
      <c r="C272" t="inlineStr">
        <is>
          <t>“Business activity remains strong for consumable applications and very weak in durable segments.” (Plastics &amp; Rubber Products)</t>
        </is>
      </c>
    </row>
    <row r="273" ht="16" customHeight="1" s="92">
      <c r="A273" t="inlineStr">
        <is>
          <t>Plastics &amp; Rubber Products</t>
        </is>
      </c>
      <c r="B273" s="127" t="n">
        <v>43891</v>
      </c>
      <c r="C273" t="inlineStr">
        <is>
          <t>“All North American manufacturing plants have ceased operations or drastically scaled back as a result of customer plant closings and other responses to COVID-19.” (Plastics &amp; Rubber Products)</t>
        </is>
      </c>
    </row>
    <row r="274" ht="16" customHeight="1" s="92">
      <c r="A274" t="inlineStr">
        <is>
          <t>Plastics &amp; Rubber Products</t>
        </is>
      </c>
      <c r="B274" s="127" t="n">
        <v>43862</v>
      </c>
      <c r="C274" t="inlineStr">
        <is>
          <t>“Business continues to be strong. We had a little January slowdown, but February has been fantastic.” (Plastics &amp; Rubber Products)</t>
        </is>
      </c>
    </row>
    <row r="275" ht="16" customHeight="1" s="92">
      <c r="A275" t="inlineStr">
        <is>
          <t>Plastics &amp; Rubber Products</t>
        </is>
      </c>
      <c r="B275" s="127" t="n">
        <v>43831</v>
      </c>
      <c r="C275" t="inlineStr">
        <is>
          <t>"Tariffs on injection molds will impact selection of mold builder for future jobs. We are more likely to choose domestic rather than offshore." (Plastics &amp; Rubber Products)</t>
        </is>
      </c>
    </row>
    <row r="276" ht="16" customHeight="1" s="92">
      <c r="A276" t="inlineStr">
        <is>
          <t>Plastics &amp; Rubber Products</t>
        </is>
      </c>
      <c r="B276" s="127" t="n">
        <v>43800</v>
      </c>
      <c r="C276" t="inlineStr">
        <is>
          <t>"Export markets continue to weaken for plastic resins — Mexican producers are actually trying to sell product back into the U.S. due to weak in-country demand." (Plastics &amp; Rubber Products)</t>
        </is>
      </c>
    </row>
    <row r="277" ht="16" customHeight="1" s="92">
      <c r="A277" t="inlineStr">
        <is>
          <t>Plastics &amp; Rubber Products</t>
        </is>
      </c>
      <c r="B277" s="127" t="n">
        <v>43770</v>
      </c>
      <c r="C277" t="inlineStr">
        <is>
          <t>“Heading into the holiday season, we are seeing the backlog decrease as new orders for 2020 seem lighter than in past years.” (Plastics &amp; Rubber Products)</t>
        </is>
      </c>
    </row>
    <row r="278" ht="16" customHeight="1" s="92">
      <c r="A278" t="inlineStr">
        <is>
          <t>Plastics &amp; Rubber Products</t>
        </is>
      </c>
      <c r="B278" s="127" t="n">
        <v>43739</v>
      </c>
      <c r="C278" t="inlineStr">
        <is>
          <t>“Business for thermoplastic resins is very strong, but margins continue to be under pressure due to tariffs and global economy uncertainty.” (Plastics &amp; Rubber Products)</t>
        </is>
      </c>
    </row>
    <row r="279" ht="16" customHeight="1" s="92">
      <c r="A279" t="inlineStr">
        <is>
          <t>Plastics &amp; Rubber Products</t>
        </is>
      </c>
      <c r="B279" s="127" t="n">
        <v>43709</v>
      </c>
      <c r="C279" t="inlineStr">
        <is>
          <t>“We have seen a reduction in sales orders and, therefore, a lower demand for products we order. We have also reduced our workforce by 10 percent.” (Plastics &amp; Rubber Products)</t>
        </is>
      </c>
    </row>
    <row r="280" ht="16" customHeight="1" s="92">
      <c r="A280" t="inlineStr">
        <is>
          <t>Plastics &amp; Rubber Products</t>
        </is>
      </c>
      <c r="B280" s="127" t="n">
        <v>43678</v>
      </c>
      <c r="C280" t="inlineStr">
        <is>
          <t>"Current business is OK, nothing to brag about. Under projections and slightly below last year, [but] margins are hanging in there." (Plastics &amp; Rubber Products)</t>
        </is>
      </c>
    </row>
    <row r="281" ht="16" customHeight="1" s="92">
      <c r="A281" t="inlineStr">
        <is>
          <t>Plastics &amp; Rubber Products</t>
        </is>
      </c>
      <c r="B281" s="127" t="n">
        <v>43647</v>
      </c>
      <c r="C281" t="inlineStr">
        <is>
          <t>“All aspects of business remain strong, but we’re starting to see the frictional effect of tariffs on exports.” (Plastics &amp; Rubber Products)</t>
        </is>
      </c>
    </row>
    <row r="282" ht="16" customHeight="1" s="92">
      <c r="A282" t="inlineStr">
        <is>
          <t>Plastics &amp; Rubber Products</t>
        </is>
      </c>
      <c r="B282" s="127" t="n">
        <v>43617</v>
      </c>
      <c r="C282" t="inlineStr">
        <is>
          <t>“Business is still strong. Pricing on raw materials has stabilized.” (Plastics &amp; Rubber Products)</t>
        </is>
      </c>
    </row>
    <row r="283" ht="17" customHeight="1" s="92">
      <c r="A283" t="inlineStr">
        <is>
          <t>Plastics &amp; Rubber Products</t>
        </is>
      </c>
      <c r="B283" s="127" t="n">
        <v>43586</v>
      </c>
      <c r="C283" t="inlineStr">
        <is>
          <t>“Newly increased tariffs on Chinese imports pose an issue on a number of chemicals and materials that are solely produced in China. We are expecting increases in raw materials starting June 1.” (Plastics &amp; Rubber Products)</t>
        </is>
      </c>
    </row>
    <row r="284" ht="16" customHeight="1" s="92">
      <c r="A284" t="inlineStr">
        <is>
          <t>Plastics &amp; Rubber Products</t>
        </is>
      </c>
      <c r="B284" s="127" t="n">
        <v>43556</v>
      </c>
      <c r="C284" t="inlineStr">
        <is>
          <t>"Business seems to keep humming along." (Plastics &amp; Rubber Products)</t>
        </is>
      </c>
    </row>
    <row r="285" ht="16" customHeight="1" s="92">
      <c r="A285" t="inlineStr">
        <is>
          <t>Plastics &amp; Rubber Products</t>
        </is>
      </c>
      <c r="B285" s="127" t="n">
        <v>43525</v>
      </c>
      <c r="C285" t="inlineStr">
        <is>
          <t>“Awaiting with anticipation the outcome of the U.S.-China trade deal.” (Plastics and Rubber Products)</t>
        </is>
      </c>
    </row>
    <row r="286" ht="16" customHeight="1" s="92">
      <c r="A286" t="inlineStr">
        <is>
          <t>Plastics &amp; Rubber Products</t>
        </is>
      </c>
      <c r="B286" s="127" t="n">
        <v>43497</v>
      </c>
      <c r="C286" t="inlineStr">
        <is>
          <t>“General business conditions started to slow at the end of January, continuing through February.” (Plastics and Rubber Products)</t>
        </is>
      </c>
    </row>
    <row r="287" ht="16" customHeight="1" s="92">
      <c r="A287" t="inlineStr">
        <is>
          <t>Plastics &amp; Rubber Products</t>
        </is>
      </c>
      <c r="B287" s="127" t="n">
        <v>43466</v>
      </c>
      <c r="C287" t="inlineStr">
        <is>
          <t>“January is off to a good start versus a lower November and December. We are ahead of both plan and January 2018 performance.” (Plastics and Rubber Products)</t>
        </is>
      </c>
    </row>
    <row r="288" ht="16" customHeight="1" s="92">
      <c r="A288" t="inlineStr">
        <is>
          <t>Primary Metals</t>
        </is>
      </c>
      <c r="B288" s="127" t="n">
        <v>44378</v>
      </c>
      <c r="C288" t="inlineStr">
        <is>
          <t>Business levels continue to be very strong, but we also continue to struggle finding employees. We can only fill 75 percent of our order requirements due to the labor shortage. [Primary Metals]</t>
        </is>
      </c>
    </row>
    <row r="289" ht="16" customHeight="1" s="92">
      <c r="A289" t="inlineStr">
        <is>
          <t>Primary Metals</t>
        </is>
      </c>
      <c r="B289" s="127" t="n">
        <v>44348</v>
      </c>
      <c r="C289" t="inlineStr">
        <is>
          <t>“We continue to be oversold, based on what we are currently capable of producing. Lack of labor is killing us.” [Primary Metals]</t>
        </is>
      </c>
    </row>
    <row r="290" ht="16" customHeight="1" s="92">
      <c r="A290" t="inlineStr">
        <is>
          <t>Primary Metals</t>
        </is>
      </c>
      <c r="B290" s="127" t="n">
        <v>44317</v>
      </c>
      <c r="C290" t="inlineStr">
        <is>
          <t>“Very busy, but still experiencing labor shortages.” [Primary Metals]</t>
        </is>
      </c>
    </row>
    <row r="291" ht="16" customHeight="1" s="92">
      <c r="A291" t="inlineStr">
        <is>
          <t>Primary Metals</t>
        </is>
      </c>
      <c r="B291" s="127" t="n">
        <v>44287</v>
      </c>
      <c r="C291" t="inlineStr">
        <is>
          <t>“The metals markets remain very challenging at best. Shortages of raw materials have increased, especially in aluminum and carbon steel. Prices continue to rapidly increase. Transportation and trucking [are] also a big challenge.” (Primary Metals)</t>
        </is>
      </c>
    </row>
    <row r="292" ht="16" customHeight="1" s="92" thickBot="1">
      <c r="A292" t="inlineStr">
        <is>
          <t>Primary Metals</t>
        </is>
      </c>
      <c r="B292" s="127" t="n">
        <v>44228</v>
      </c>
      <c r="C292" t="inlineStr">
        <is>
          <t>“We have seen our new-order log increase by 40 percent over the last two months. We are overloaded with orders and do not have the personnel to get product out the door on schedule.” (Primary Metals)</t>
        </is>
      </c>
    </row>
    <row r="293" ht="16" customHeight="1" s="92">
      <c r="A293" t="inlineStr">
        <is>
          <t>Primary Metals</t>
        </is>
      </c>
      <c r="B293" s="127" t="n">
        <v>44197</v>
      </c>
      <c r="C293" t="inlineStr">
        <is>
          <t>“Business is improving, but we are still struggling with a shortage of available labor.” (Primary Metals)</t>
        </is>
      </c>
    </row>
    <row r="294" ht="16" customHeight="1" s="92">
      <c r="A294" t="inlineStr">
        <is>
          <t>Primary Metals</t>
        </is>
      </c>
      <c r="B294" s="127" t="n">
        <v>44166</v>
      </c>
      <c r="C294" t="inlineStr">
        <is>
          <t>“Fourth-quarter production improved more than anticipated, both against the rolling forecast and compared to typical Q4 business.” (Primary Metals)</t>
        </is>
      </c>
    </row>
    <row r="295" ht="16" customHeight="1" s="92">
      <c r="A295" t="inlineStr">
        <is>
          <t>Primary Metals</t>
        </is>
      </c>
      <c r="B295" s="127" t="n">
        <v>44136</v>
      </c>
      <c r="C295" t="inlineStr">
        <is>
          <t>“Our business is booming, as many customers need products ASAP. A great situation.” (Primary Metals)</t>
        </is>
      </c>
    </row>
    <row r="296" ht="32" customHeight="1" s="92">
      <c r="A296" t="inlineStr">
        <is>
          <t>Primary Metals</t>
        </is>
      </c>
      <c r="B296" s="127" t="n">
        <v>44044</v>
      </c>
      <c r="C296" t="inlineStr">
        <is>
          <t>"Rolling production forecasts are increasing each week compared to prior forecast." (Primary Metals)</t>
        </is>
      </c>
    </row>
    <row r="297" ht="16" customHeight="1" s="92">
      <c r="A297" t="inlineStr">
        <is>
          <t>Primary Metals</t>
        </is>
      </c>
      <c r="B297" s="127" t="n">
        <v>43983</v>
      </c>
      <c r="C297" t="inlineStr">
        <is>
          <t>“We are seeing an increase in orders as the economy starts to get rolling again. Slow and steady, sales are increasing. So far, so good.” (Primary Metals)</t>
        </is>
      </c>
    </row>
    <row r="298" ht="16" customHeight="1" s="92">
      <c r="A298" t="inlineStr">
        <is>
          <t>Primary Metals</t>
        </is>
      </c>
      <c r="B298" s="127" t="n">
        <v>43952</v>
      </c>
      <c r="C298" t="inlineStr">
        <is>
          <t>“We have been fortunate that most of our customer base is considered to be a part of the critical workforce, so we have been running at around 80 percent of our normal production volume.” (Primary Metals)</t>
        </is>
      </c>
    </row>
    <row r="299" ht="17" customHeight="1" s="92">
      <c r="A299" t="inlineStr">
        <is>
          <t>Primary Metals</t>
        </is>
      </c>
      <c r="B299" s="127" t="n">
        <v>43862</v>
      </c>
      <c r="C299" t="inlineStr">
        <is>
          <t>“Current favorable forecast to budget for first-quarter sales.” (Primary Metals)</t>
        </is>
      </c>
    </row>
    <row r="300" ht="31" customHeight="1" s="92">
      <c r="A300" t="inlineStr">
        <is>
          <t>Primary Metals</t>
        </is>
      </c>
      <c r="B300" s="127" t="n">
        <v>43739</v>
      </c>
      <c r="C300"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01" ht="16" customHeight="1" s="92">
      <c r="A301" t="inlineStr">
        <is>
          <t>Primary Metals</t>
        </is>
      </c>
      <c r="B301" s="127" t="n">
        <v>43586</v>
      </c>
      <c r="C301" t="inlineStr">
        <is>
          <t>“General slowing due to inventory correction.” (Primary Metals)</t>
        </is>
      </c>
    </row>
    <row r="302" ht="16" customHeight="1" s="92">
      <c r="A302" t="inlineStr">
        <is>
          <t>Primary Metals</t>
        </is>
      </c>
      <c r="B302" s="127" t="n">
        <v>43556</v>
      </c>
      <c r="C302" t="inlineStr">
        <is>
          <t>"Order book remains strong; future outlook is beginning to soften a little." (Primary Metals)</t>
        </is>
      </c>
    </row>
    <row r="303" ht="17" customHeight="1" s="92">
      <c r="A303" t="inlineStr">
        <is>
          <t>Primary Metals</t>
        </is>
      </c>
      <c r="B303" s="127" t="n">
        <v>43525</v>
      </c>
      <c r="C303" t="inlineStr">
        <is>
          <t>“Experienced a reduction in orders, with forecasted softness going into Q2.” (Primary Metals)</t>
        </is>
      </c>
    </row>
    <row r="304" ht="32" customHeight="1" s="92">
      <c r="A304" t="inlineStr">
        <is>
          <t>Textile Mills</t>
        </is>
      </c>
      <c r="B304" s="127" t="n">
        <v>44228</v>
      </c>
      <c r="C304" t="inlineStr">
        <is>
          <t>“A sense of urgency is being felt regarding new orders. Customers are giving an impression that a presence of stability is forthcoming and order flow is increasing.” (Textile Mills)</t>
        </is>
      </c>
    </row>
    <row r="305" ht="16" customHeight="1" s="92">
      <c r="A305" t="inlineStr">
        <is>
          <t>Textile Mills</t>
        </is>
      </c>
      <c r="B305" s="127" t="n">
        <v>43800</v>
      </c>
      <c r="C305" t="inlineStr">
        <is>
          <t>"Our outlook for the first quarter of 2020 is positive. We have secured contracts from a number of former customers and expect sales growth of about 5 percent over Q4 of 2019." (Textile Mills)</t>
        </is>
      </c>
    </row>
    <row r="306" ht="16" customHeight="1" s="92">
      <c r="A306" t="inlineStr">
        <is>
          <t>Textile Mills</t>
        </is>
      </c>
      <c r="B306" s="127" t="n">
        <v>43525</v>
      </c>
      <c r="C306" t="inlineStr">
        <is>
          <t>“Customer orders remain strong.” (Textile Mills)</t>
        </is>
      </c>
    </row>
    <row r="307" ht="32" customHeight="1" s="92">
      <c r="A307" t="inlineStr">
        <is>
          <t>Transportation Equipment</t>
        </is>
      </c>
      <c r="B307" s="127" t="n">
        <v>44562</v>
      </c>
      <c r="C307"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08" ht="16" customHeight="1" s="92" thickBot="1">
      <c r="A308" t="inlineStr">
        <is>
          <t>Transportation Equipment</t>
        </is>
      </c>
      <c r="B308" s="127" t="n">
        <v>44531</v>
      </c>
      <c r="C308" t="inlineStr">
        <is>
          <t>“Continued strong demand has our production facilities producing as many vehicles as we have materials for; however, capacity is limited due to the global chip shortage.”</t>
        </is>
      </c>
    </row>
    <row r="309" ht="32" customHeight="1" s="92">
      <c r="A309" t="inlineStr">
        <is>
          <t>Transportation Equipment</t>
        </is>
      </c>
      <c r="B309" s="127" t="n">
        <v>44470</v>
      </c>
      <c r="C309" t="inlineStr">
        <is>
          <t>“Strong sales continue; however, we have diverted chips (semiconductors) to our higher-margin vehicles and stopped or limited the lower-margin vehicle production schedules.” [Transportation Equipment]</t>
        </is>
      </c>
    </row>
    <row r="310" ht="32" customHeight="1" s="92">
      <c r="A310" t="inlineStr">
        <is>
          <t>Transportation Equipment</t>
        </is>
      </c>
      <c r="B310" s="127" t="n">
        <v>44440</v>
      </c>
      <c r="C310"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11" ht="32" customHeight="1" s="92" thickBot="1">
      <c r="A311" t="inlineStr">
        <is>
          <t>Transportation Equipment</t>
        </is>
      </c>
      <c r="B311" s="127" t="n">
        <v>44409</v>
      </c>
      <c r="C311" t="inlineStr">
        <is>
          <t>“Strong sales continue, but production is limited due to supply issues with chips.” [Transportation Equipment]</t>
        </is>
      </c>
    </row>
    <row r="312" ht="16" customHeight="1" s="92">
      <c r="A312" t="inlineStr">
        <is>
          <t>Transportation Equipment</t>
        </is>
      </c>
      <c r="B312" s="127" t="n">
        <v>44378</v>
      </c>
      <c r="C312" t="inlineStr">
        <is>
          <t>Strong sales continue, and inventories are low as the chip shortage is keeping production numbers down — we have idled several of our assembly plants to reduce the strain on the chip supply base. [Transportation Equipment]</t>
        </is>
      </c>
    </row>
    <row r="313" ht="32" customHeight="1" s="92">
      <c r="A313" t="inlineStr">
        <is>
          <t>Transportation Equipment</t>
        </is>
      </c>
      <c r="B313" s="127" t="n">
        <v>44348</v>
      </c>
      <c r="C313"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14" ht="32" customHeight="1" s="92">
      <c r="A314" t="inlineStr">
        <is>
          <t>Transportation Equipment</t>
        </is>
      </c>
      <c r="B314" s="127" t="n">
        <v>44317</v>
      </c>
      <c r="C314" t="inlineStr">
        <is>
          <t>“Ongoing component shortages are driving dual sourcing and longer-term supply plans to be implemented.” [Transportation Equipment]</t>
        </is>
      </c>
    </row>
    <row r="315" ht="32" customHeight="1" s="92">
      <c r="A315" t="inlineStr">
        <is>
          <t>Transportation Equipment</t>
        </is>
      </c>
      <c r="B315" s="127" t="n">
        <v>44287</v>
      </c>
      <c r="C315"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16" ht="32" customHeight="1" s="92">
      <c r="A316" t="inlineStr">
        <is>
          <t>Transportation Equipment</t>
        </is>
      </c>
      <c r="B316" s="127" t="n">
        <v>44256</v>
      </c>
      <c r="C316" t="inlineStr">
        <is>
          <t>“Business conditions are positive for our industry and company. The constraints are mainly related to parts availability (imports, supply chain congestion). Manpower is also a constraint; hiring new members is a challenge.” (Transportation Equipment)</t>
        </is>
      </c>
    </row>
    <row r="317" ht="16" customHeight="1" s="92">
      <c r="A317" t="inlineStr">
        <is>
          <t>Transportation Equipment</t>
        </is>
      </c>
      <c r="B317" s="127" t="n">
        <v>44228</v>
      </c>
      <c r="C317"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18" ht="16" customHeight="1" s="92">
      <c r="A318" t="inlineStr">
        <is>
          <t>Transportation Equipment</t>
        </is>
      </c>
      <c r="B318" s="127" t="n">
        <v>44197</v>
      </c>
      <c r="C318" t="inlineStr">
        <is>
          <t>“Very strong demand with limitations in supply to meet increased demand.” (Transportation Equipment)</t>
        </is>
      </c>
    </row>
    <row r="319" ht="16" customHeight="1" s="92">
      <c r="A319" t="inlineStr">
        <is>
          <t>Transportation Equipment</t>
        </is>
      </c>
      <c r="B319" s="127" t="n">
        <v>44166</v>
      </c>
      <c r="C319"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20" ht="16" customHeight="1" s="92">
      <c r="A320" t="inlineStr">
        <is>
          <t>Transportation Equipment</t>
        </is>
      </c>
      <c r="B320" s="127" t="n">
        <v>44136</v>
      </c>
      <c r="C320"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21" ht="16" customHeight="1" s="92">
      <c r="A321" t="inlineStr">
        <is>
          <t>Transportation Equipment</t>
        </is>
      </c>
      <c r="B321" s="127" t="n">
        <v>44105</v>
      </c>
      <c r="C321"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22" ht="32" customHeight="1" s="92">
      <c r="A322" t="inlineStr">
        <is>
          <t>Transportation Equipment</t>
        </is>
      </c>
      <c r="B322" s="127" t="n">
        <v>44075</v>
      </c>
      <c r="C322"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23" ht="16" customHeight="1" s="92">
      <c r="A323" t="inlineStr">
        <is>
          <t>Transportation Equipment</t>
        </is>
      </c>
      <c r="B323" s="127" t="n">
        <v>44044</v>
      </c>
      <c r="C323" t="inlineStr">
        <is>
          <t>Airline industry continues to be under great pressure. (Transportation Equipment)</t>
        </is>
      </c>
    </row>
    <row r="324" ht="16" customHeight="1" s="92">
      <c r="A324" t="inlineStr">
        <is>
          <t>Transportation Equipment</t>
        </is>
      </c>
      <c r="B324" s="127" t="n">
        <v>44013</v>
      </c>
      <c r="C324" t="inlineStr">
        <is>
          <t>“Overall business remains down almost 70 percent. We are hanging on to as many employees as possible, but we will have to lay off 30 percent or more for at least two to three months until September or October.” (Transportation Equipment)</t>
        </is>
      </c>
    </row>
    <row r="325" ht="16" customHeight="1" s="92">
      <c r="A325" t="inlineStr">
        <is>
          <t>Transportation Equipment</t>
        </is>
      </c>
      <c r="B325" s="127" t="n">
        <v>43983</v>
      </c>
      <c r="C325" t="inlineStr">
        <is>
          <t>“Gradually ramping production back in our plants. Most of our supply base continued to operate during COVID-19, so we are not seeing a significant supply risk. Will be monitoring supply chain financial health closely.” (Transportation Equipment)</t>
        </is>
      </c>
    </row>
    <row r="326" ht="16" customHeight="1" s="92">
      <c r="A326" t="inlineStr">
        <is>
          <t>Transportation Equipment</t>
        </is>
      </c>
      <c r="B326" s="127" t="n">
        <v>43952</v>
      </c>
      <c r="C326" t="inlineStr">
        <is>
          <t>“We see an issue with suppliers that are affecting production. At the same time, social distancing measures in [the] manufacturing plant and customer demand are impacting the rate of production.” (Transportation Equipment)</t>
        </is>
      </c>
    </row>
    <row r="327" ht="16" customHeight="1" s="92">
      <c r="A327" t="inlineStr">
        <is>
          <t>Transportation Equipment</t>
        </is>
      </c>
      <c r="B327" s="127" t="n">
        <v>43922</v>
      </c>
      <c r="C327" t="inlineStr">
        <is>
          <t>“COVID-19 has created a wave of activities, including vendors closing, vendors focusing only on the medical industry, employees not coming to work, delayed shipments from overseas, [and] etcetera.” (Transportation Equipment)</t>
        </is>
      </c>
    </row>
    <row r="328" ht="16" customHeight="1" s="92">
      <c r="A328" t="inlineStr">
        <is>
          <t>Transportation Equipment</t>
        </is>
      </c>
      <c r="B328" s="127" t="n">
        <v>43891</v>
      </c>
      <c r="C328"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29" ht="16" customHeight="1" s="92">
      <c r="A329" t="inlineStr">
        <is>
          <t>Transportation Equipment</t>
        </is>
      </c>
      <c r="B329" s="127" t="n">
        <v>43831</v>
      </c>
      <c r="C329" t="inlineStr">
        <is>
          <t>"Continued signs of slowdown in manufacturing." (Transportation Equipment)</t>
        </is>
      </c>
    </row>
    <row r="330" ht="32" customHeight="1" s="92">
      <c r="A330" t="inlineStr">
        <is>
          <t>Transportation Equipment</t>
        </is>
      </c>
      <c r="B330" s="127" t="n">
        <v>43800</v>
      </c>
      <c r="C330" t="inlineStr">
        <is>
          <t>"Cautiously optimistic is the rule these days. Sales are decent, but we're wondering what 2020 will bring. Still hedging that it will be successful — but maybe not as much as this year." (Transportation Equipment)</t>
        </is>
      </c>
    </row>
    <row r="331" ht="16" customHeight="1" s="92">
      <c r="A331" t="inlineStr">
        <is>
          <t>Transportation Equipment</t>
        </is>
      </c>
      <c r="B331" s="127" t="n">
        <v>43770</v>
      </c>
      <c r="C331" t="inlineStr">
        <is>
          <t>“Economic uncertainty continues. Our outlook on future business is cautious, yet positive.” (Transportation Equipment)</t>
        </is>
      </c>
    </row>
    <row r="332" ht="16" customHeight="1" s="92">
      <c r="A332" t="inlineStr">
        <is>
          <t>Transportation Equipment</t>
        </is>
      </c>
      <c r="B332" s="127" t="n">
        <v>43739</v>
      </c>
      <c r="C332" t="inlineStr">
        <is>
          <t>“Automotive sales continue to decrease; however, trucks and SUVs are still providing decent revenue. Cautiously optimistic for the near term.” (Transportation Equipment)</t>
        </is>
      </c>
    </row>
    <row r="333" ht="16" customHeight="1" s="92">
      <c r="A333" t="inlineStr">
        <is>
          <t>Transportation Equipment</t>
        </is>
      </c>
      <c r="B333" s="127" t="n">
        <v>43709</v>
      </c>
      <c r="C333" t="inlineStr">
        <is>
          <t>“Business outlook remains cautious. Orders seem to be decreasing, but luckily not as sharp of a decrease as we were expecting.” (Transportation Equipment)</t>
        </is>
      </c>
    </row>
    <row r="334" ht="16" customHeight="1" s="92">
      <c r="A334" t="inlineStr">
        <is>
          <t>Transportation Equipment</t>
        </is>
      </c>
      <c r="B334" s="127" t="n">
        <v>43678</v>
      </c>
      <c r="C334" t="inlineStr">
        <is>
          <t>"Slowest month (July) this year so far in sales." (Transportation Equipment)</t>
        </is>
      </c>
    </row>
    <row r="335" ht="17" customHeight="1" s="92">
      <c r="A335" t="inlineStr">
        <is>
          <t>Transportation Equipment</t>
        </is>
      </c>
      <c r="B335" s="127" t="n">
        <v>43647</v>
      </c>
      <c r="C335" t="inlineStr">
        <is>
          <t>“[Automotive] sales continue to decline, and forecasts have been reduced due to softer predicted demand. Attention to product cost — not sales price — is increasing.” (Transportation Equipment)</t>
        </is>
      </c>
    </row>
    <row r="336" ht="16" customHeight="1" s="92">
      <c r="A336" t="inlineStr">
        <is>
          <t>Transportation Equipment</t>
        </is>
      </c>
      <c r="B336" s="127" t="n">
        <v>43617</v>
      </c>
      <c r="C336"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37" ht="16" customHeight="1" s="92">
      <c r="A337" t="inlineStr">
        <is>
          <t>Transportation Equipment</t>
        </is>
      </c>
      <c r="B337" s="127" t="n">
        <v>43586</v>
      </c>
      <c r="C337" t="inlineStr">
        <is>
          <t>“Sales continue to decline. Volumes are off, [and] profits haven't decreased in proportion to sales. Higher-margin vehicles continue strong sales, but low- to mid-range sales are down.” (Transportation Equipment)</t>
        </is>
      </c>
    </row>
    <row r="338" ht="16" customHeight="1" s="92">
      <c r="A338" t="inlineStr">
        <is>
          <t>Transportation Equipment</t>
        </is>
      </c>
      <c r="B338" s="127" t="n">
        <v>43556</v>
      </c>
      <c r="C338" t="inlineStr">
        <is>
          <t>"[We are] closely watching the Mexico border situation as well as the tariff situation." (Transportation Equipment)</t>
        </is>
      </c>
    </row>
    <row r="339" ht="32" customHeight="1" s="92">
      <c r="A339" t="inlineStr">
        <is>
          <t>Transportation Equipment</t>
        </is>
      </c>
      <c r="B339" s="127" t="n">
        <v>43525</v>
      </c>
      <c r="C339" t="inlineStr">
        <is>
          <t>“Business remains very strong amid rumors of a slowdown, but forecasts do not indicate this. Electronics are at tight capacity from manufacturers, with no [change] in the near future.” (Transportation Equipment)</t>
        </is>
      </c>
    </row>
    <row r="340" ht="16" customHeight="1" s="92">
      <c r="A340" t="inlineStr">
        <is>
          <t>Transportation Equipment</t>
        </is>
      </c>
      <c r="B340" s="127" t="n">
        <v>43497</v>
      </c>
      <c r="C340" t="inlineStr">
        <is>
          <t>“Still fairly steady with production and services.” (Transportation Equipment)</t>
        </is>
      </c>
    </row>
    <row r="341" ht="16" customHeight="1" s="92">
      <c r="A341" t="inlineStr">
        <is>
          <t>Transportation Equipment</t>
        </is>
      </c>
      <c r="B341" s="127" t="n">
        <v>43466</v>
      </c>
      <c r="C341" t="inlineStr">
        <is>
          <t>“Overall, business continues to be good; however, margins are being squeezed.” (Transportation Equipment)</t>
        </is>
      </c>
    </row>
    <row r="342" ht="33" customHeight="1" s="92">
      <c r="A342" t="inlineStr">
        <is>
          <t>Wood Products</t>
        </is>
      </c>
      <c r="B342" s="127" t="n">
        <v>44228</v>
      </c>
      <c r="C342" t="inlineStr">
        <is>
          <t>“Prices are rising so rapidly that many are wondering if [the situation] is sustainable. Shortages have the industry concerned for supply going forward, at least deep into the second quarter.” (Wood Products)</t>
        </is>
      </c>
    </row>
    <row r="343">
      <c r="A343" t="inlineStr">
        <is>
          <t>Wood Products</t>
        </is>
      </c>
      <c r="B343" s="127" t="n">
        <v>44075</v>
      </c>
      <c r="C343" t="inlineStr">
        <is>
          <t>“Raw material shortages, especially of hardwood logs, are starting to impact overall supply. Domestic market demand is fragmented but remains sound. Export demand, especially to China, is robust.” (Wood Products)</t>
        </is>
      </c>
    </row>
    <row r="344" ht="16" customHeight="1" s="92" thickBot="1">
      <c r="A344" t="inlineStr">
        <is>
          <t>Wood Products</t>
        </is>
      </c>
      <c r="B344" s="127" t="n">
        <v>44044</v>
      </c>
      <c r="C344" t="inlineStr">
        <is>
          <t>Homebuilder business continues to be robust, with month-over-month gains continuing since May. Business remains favorable and will only be held back by supply issues across the entire industry. (Wood Products)</t>
        </is>
      </c>
    </row>
    <row r="345">
      <c r="A345" t="inlineStr">
        <is>
          <t>Wood Products</t>
        </is>
      </c>
      <c r="B345" s="127" t="n">
        <v>43983</v>
      </c>
      <c r="C345"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46">
      <c r="A346" t="inlineStr">
        <is>
          <t>Wood Products</t>
        </is>
      </c>
      <c r="B346" s="127" t="n">
        <v>43770</v>
      </c>
      <c r="C346" t="inlineStr">
        <is>
          <t>“Economic uncertainty continues. Our outlook on future business is cautious, yet positive.” (Transportation Equipment)</t>
        </is>
      </c>
    </row>
    <row r="347">
      <c r="A347" t="inlineStr">
        <is>
          <t>Wood Products</t>
        </is>
      </c>
      <c r="B347" s="127" t="n">
        <v>43617</v>
      </c>
      <c r="C347" t="inlineStr">
        <is>
          <t>“Weather in various markets across the country has improved month over month, which has positively affected our daily output. If the trend continues, we will have to replenish [at] an increased month-over-month rate.” (Wood Products)</t>
        </is>
      </c>
    </row>
    <row r="348">
      <c r="A348" t="inlineStr">
        <is>
          <t>Wood Products</t>
        </is>
      </c>
      <c r="B348" s="127" t="n">
        <v>43525</v>
      </c>
      <c r="C348"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row r="351" ht="16" customHeight="1" s="92" thickBot="1"/>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2022-01-27T16:43:14Z</dcterms:modified>
  <cp:lastModifiedBy>Mark Mukherjee</cp:lastModifiedBy>
</cp:coreProperties>
</file>