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59" firstSheet="0" activeTab="0" autoFilterDateGrouping="1"/>
  </bookViews>
  <sheets>
    <sheet xmlns:r="http://schemas.openxmlformats.org/officeDocument/2006/relationships" name="Portfolio Values 2025" sheetId="1" state="visible" r:id="rId1"/>
    <sheet xmlns:r="http://schemas.openxmlformats.org/officeDocument/2006/relationships" name="Estimated Income 2025" sheetId="2" state="visible" r:id="rId2"/>
    <sheet xmlns:r="http://schemas.openxmlformats.org/officeDocument/2006/relationships" name="All account weekly totals" sheetId="3" state="visible" r:id="rId3"/>
    <sheet xmlns:r="http://schemas.openxmlformats.org/officeDocument/2006/relationships" name="All account weekly dividends" sheetId="4" state="visible" r:id="rId4"/>
    <sheet xmlns:r="http://schemas.openxmlformats.org/officeDocument/2006/relationships" name="Etrade IRA historic yield" sheetId="5" state="visible" r:id="rId5"/>
    <sheet xmlns:r="http://schemas.openxmlformats.org/officeDocument/2006/relationships" name="Ticker Analysis 2025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$&quot;#,##0.00"/>
    <numFmt numFmtId="165" formatCode="_(&quot;$&quot;* #,##0.00_);_(&quot;$&quot;* \(#,##0.00\);_(&quot;$&quot;* &quot;-&quot;??_);_(@_)"/>
    <numFmt numFmtId="166" formatCode="mm/dd/yyyy"/>
    <numFmt numFmtId="167" formatCode="\$#,##0.00"/>
    <numFmt numFmtId="168" formatCode="mm\-dd"/>
  </numFmts>
  <fonts count="18">
    <font>
      <name val="Calibri"/>
      <family val="2"/>
      <color theme="1"/>
      <sz val="11"/>
      <scheme val="minor"/>
    </font>
    <font>
      <name val="Arial"/>
      <family val="2"/>
      <b val="1"/>
      <sz val="14"/>
    </font>
    <font>
      <name val="Arial"/>
      <family val="2"/>
      <sz val="11"/>
    </font>
    <font>
      <name val="Arial"/>
      <family val="2"/>
      <b val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b val="1"/>
      <color rgb="FFFFFFFF"/>
      <sz val="12"/>
    </font>
    <font>
      <name val="Arial"/>
      <family val="2"/>
      <b val="1"/>
      <sz val="11"/>
    </font>
    <font>
      <name val="Arial"/>
      <family val="2"/>
      <b val="1"/>
      <sz val="11"/>
    </font>
    <font>
      <name val="Arial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3" tint="0.249977111117893"/>
      <sz val="12"/>
      <scheme val="minor"/>
    </font>
    <font>
      <name val="Calibri"/>
      <family val="2"/>
      <color theme="1"/>
      <sz val="12"/>
      <scheme val="minor"/>
    </font>
    <font>
      <name val="Calibri"/>
      <b val="1"/>
      <color rgb="FFFFFFFF"/>
      <sz val="11"/>
    </font>
    <font>
      <name val="Calibri"/>
      <b val="1"/>
      <sz val="11"/>
    </font>
    <font>
      <b val="1"/>
      <color rgb="00FFFFFF"/>
    </font>
    <font>
      <b val="1"/>
    </font>
  </fonts>
  <fills count="20">
    <fill>
      <patternFill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  <fill>
      <patternFill patternType="solid">
        <fgColor rgb="FFFFFFE0"/>
        <bgColor rgb="FFFFFFE0"/>
      </patternFill>
    </fill>
    <fill>
      <patternFill patternType="solid">
        <fgColor rgb="FFFFB6C1"/>
        <bgColor rgb="FF90EE90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  <fill>
      <patternFill patternType="solid">
        <fgColor rgb="FFFFFFE0"/>
        <bgColor rgb="FFFFFFE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FF0000"/>
      </patternFill>
    </fill>
    <fill>
      <patternFill patternType="solid">
        <fgColor rgb="FF4472C4"/>
        <bgColor rgb="FF4472C4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004472C4"/>
        <bgColor rgb="004472C4"/>
      </patternFill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4" fillId="0" borderId="0"/>
    <xf numFmtId="44" fontId="4" fillId="0" borderId="0"/>
    <xf numFmtId="9" fontId="4" fillId="0" borderId="0"/>
  </cellStyleXfs>
  <cellXfs count="84">
    <xf numFmtId="0" fontId="0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4" fontId="6" fillId="0" borderId="2" applyAlignment="1" pivotButton="0" quotePrefix="0" xfId="0">
      <alignment horizontal="center"/>
    </xf>
    <xf numFmtId="14" fontId="6" fillId="0" borderId="1" applyAlignment="1" pivotButton="0" quotePrefix="0" xfId="0">
      <alignment horizontal="center"/>
    </xf>
    <xf numFmtId="165" fontId="0" fillId="0" borderId="0" pivotButton="0" quotePrefix="0" xfId="1"/>
    <xf numFmtId="164" fontId="0" fillId="0" borderId="0" pivotButton="0" quotePrefix="0" xfId="1"/>
    <xf numFmtId="0" fontId="7" fillId="2" borderId="3" pivotButton="0" quotePrefix="0" xfId="0"/>
    <xf numFmtId="0" fontId="2" fillId="0" borderId="3" pivotButton="0" quotePrefix="0" xfId="0"/>
    <xf numFmtId="164" fontId="2" fillId="0" borderId="3" pivotButton="0" quotePrefix="0" xfId="0"/>
    <xf numFmtId="164" fontId="2" fillId="3" borderId="3" pivotButton="0" quotePrefix="0" xfId="0"/>
    <xf numFmtId="164" fontId="2" fillId="4" borderId="3" pivotButton="0" quotePrefix="0" xfId="0"/>
    <xf numFmtId="0" fontId="0" fillId="0" borderId="3" pivotButton="0" quotePrefix="0" xfId="0"/>
    <xf numFmtId="0" fontId="3" fillId="0" borderId="3" pivotButton="0" quotePrefix="0" xfId="0"/>
    <xf numFmtId="164" fontId="3" fillId="0" borderId="3" pivotButton="0" quotePrefix="0" xfId="0"/>
    <xf numFmtId="164" fontId="3" fillId="3" borderId="3" pivotButton="0" quotePrefix="0" xfId="0"/>
    <xf numFmtId="164" fontId="2" fillId="5" borderId="3" pivotButton="0" quotePrefix="0" xfId="0"/>
    <xf numFmtId="164" fontId="3" fillId="4" borderId="3" pivotButton="0" quotePrefix="0" xfId="0"/>
    <xf numFmtId="14" fontId="7" fillId="2" borderId="3" pivotButton="0" quotePrefix="0" xfId="0"/>
    <xf numFmtId="164" fontId="2" fillId="6" borderId="3" pivotButton="0" quotePrefix="0" xfId="0"/>
    <xf numFmtId="164" fontId="3" fillId="6" borderId="3" pivotButton="0" quotePrefix="0" xfId="0"/>
    <xf numFmtId="166" fontId="7" fillId="2" borderId="3" pivotButton="0" quotePrefix="0" xfId="0"/>
    <xf numFmtId="0" fontId="8" fillId="0" borderId="4" pivotButton="0" quotePrefix="0" xfId="0"/>
    <xf numFmtId="167" fontId="9" fillId="0" borderId="5" pivotButton="0" quotePrefix="0" xfId="0"/>
    <xf numFmtId="167" fontId="10" fillId="7" borderId="6" pivotButton="0" quotePrefix="0" xfId="0"/>
    <xf numFmtId="167" fontId="10" fillId="8" borderId="6" pivotButton="0" quotePrefix="0" xfId="0"/>
    <xf numFmtId="167" fontId="10" fillId="9" borderId="6" pivotButton="0" quotePrefix="0" xfId="0"/>
    <xf numFmtId="167" fontId="10" fillId="0" borderId="6" pivotButton="0" quotePrefix="0" xfId="0"/>
    <xf numFmtId="10" fontId="0" fillId="0" borderId="0" pivotButton="0" quotePrefix="0" xfId="0"/>
    <xf numFmtId="0" fontId="6" fillId="0" borderId="7" applyAlignment="1" pivotButton="0" quotePrefix="0" xfId="0">
      <alignment wrapText="1"/>
    </xf>
    <xf numFmtId="1" fontId="6" fillId="0" borderId="7" applyAlignment="1" pivotButton="0" quotePrefix="0" xfId="0">
      <alignment wrapText="1"/>
    </xf>
    <xf numFmtId="2" fontId="6" fillId="0" borderId="7" applyAlignment="1" pivotButton="0" quotePrefix="0" xfId="0">
      <alignment wrapText="1"/>
    </xf>
    <xf numFmtId="164" fontId="6" fillId="0" borderId="7" applyAlignment="1" pivotButton="0" quotePrefix="0" xfId="0">
      <alignment wrapText="1"/>
    </xf>
    <xf numFmtId="164" fontId="11" fillId="0" borderId="7" applyAlignment="1" pivotButton="0" quotePrefix="0" xfId="1">
      <alignment wrapText="1"/>
    </xf>
    <xf numFmtId="49" fontId="6" fillId="0" borderId="7" applyAlignment="1" pivotButton="0" quotePrefix="0" xfId="0">
      <alignment wrapText="1"/>
    </xf>
    <xf numFmtId="0" fontId="11" fillId="0" borderId="7" applyAlignment="1" pivotButton="0" quotePrefix="0" xfId="0">
      <alignment wrapText="1"/>
    </xf>
    <xf numFmtId="164" fontId="11" fillId="0" borderId="7" applyAlignment="1" pivotButton="0" quotePrefix="0" xfId="0">
      <alignment wrapText="1"/>
    </xf>
    <xf numFmtId="164" fontId="6" fillId="0" borderId="7" applyAlignment="1" pivotButton="0" quotePrefix="0" xfId="1">
      <alignment wrapText="1"/>
    </xf>
    <xf numFmtId="0" fontId="6" fillId="0" borderId="7" applyAlignment="1" pivotButton="0" quotePrefix="0" xfId="2">
      <alignment wrapText="1"/>
    </xf>
    <xf numFmtId="0" fontId="11" fillId="0" borderId="0" pivotButton="0" quotePrefix="0" xfId="0"/>
    <xf numFmtId="0" fontId="12" fillId="0" borderId="0" pivotButton="0" quotePrefix="0" xfId="0"/>
    <xf numFmtId="1" fontId="12" fillId="0" borderId="0" pivotButton="0" quotePrefix="0" xfId="0"/>
    <xf numFmtId="2" fontId="13" fillId="0" borderId="0" pivotButton="0" quotePrefix="0" xfId="0"/>
    <xf numFmtId="0" fontId="13" fillId="0" borderId="0" pivotButton="0" quotePrefix="0" xfId="0"/>
    <xf numFmtId="10" fontId="13" fillId="0" borderId="0" pivotButton="0" quotePrefix="0" xfId="0"/>
    <xf numFmtId="164" fontId="13" fillId="0" borderId="0" pivotButton="0" quotePrefix="0" xfId="0"/>
    <xf numFmtId="164" fontId="4" fillId="0" borderId="0" pivotButton="0" quotePrefix="0" xfId="1"/>
    <xf numFmtId="168" fontId="13" fillId="0" borderId="0" pivotButton="0" quotePrefix="0" xfId="0"/>
    <xf numFmtId="2" fontId="0" fillId="0" borderId="0" pivotButton="0" quotePrefix="0" xfId="0"/>
    <xf numFmtId="0" fontId="0" fillId="10" borderId="0" pivotButton="0" quotePrefix="0" xfId="0"/>
    <xf numFmtId="0" fontId="0" fillId="11" borderId="0" pivotButton="0" quotePrefix="0" xfId="0"/>
    <xf numFmtId="49" fontId="13" fillId="0" borderId="0" pivotButton="0" quotePrefix="0" xfId="0"/>
    <xf numFmtId="0" fontId="0" fillId="12" borderId="0" pivotButton="0" quotePrefix="0" xfId="0"/>
    <xf numFmtId="2" fontId="13" fillId="0" borderId="0" pivotButton="0" quotePrefix="0" xfId="2"/>
    <xf numFmtId="0" fontId="0" fillId="13" borderId="0" pivotButton="0" quotePrefix="0" xfId="0"/>
    <xf numFmtId="164" fontId="11" fillId="0" borderId="0" pivotButton="0" quotePrefix="0" xfId="0"/>
    <xf numFmtId="2" fontId="11" fillId="0" borderId="0" pivotButton="0" quotePrefix="0" xfId="0"/>
    <xf numFmtId="168" fontId="0" fillId="0" borderId="0" pivotButton="0" quotePrefix="0" xfId="0"/>
    <xf numFmtId="0" fontId="0" fillId="0" borderId="0" pivotButton="0" quotePrefix="0" xfId="2"/>
    <xf numFmtId="2" fontId="11" fillId="0" borderId="7" pivotButton="0" quotePrefix="0" xfId="0"/>
    <xf numFmtId="166" fontId="0" fillId="0" borderId="0" pivotButton="0" quotePrefix="0" xfId="0"/>
    <xf numFmtId="0" fontId="14" fillId="14" borderId="0" applyAlignment="1" pivotButton="0" quotePrefix="0" xfId="0">
      <alignment horizontal="center"/>
    </xf>
    <xf numFmtId="0" fontId="0" fillId="15" borderId="0" pivotButton="0" quotePrefix="0" xfId="0"/>
    <xf numFmtId="0" fontId="0" fillId="16" borderId="0" pivotButton="0" quotePrefix="0" xfId="0"/>
    <xf numFmtId="0" fontId="15" fillId="0" borderId="0" pivotButton="0" quotePrefix="0" xfId="0"/>
    <xf numFmtId="164" fontId="15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6" fontId="7" fillId="2" borderId="3" pivotButton="0" quotePrefix="0" xfId="0"/>
    <xf numFmtId="167" fontId="10" fillId="0" borderId="6" pivotButton="0" quotePrefix="0" xfId="0"/>
    <xf numFmtId="167" fontId="9" fillId="0" borderId="5" pivotButton="0" quotePrefix="0" xfId="0"/>
    <xf numFmtId="167" fontId="10" fillId="7" borderId="6" pivotButton="0" quotePrefix="0" xfId="0"/>
    <xf numFmtId="167" fontId="10" fillId="8" borderId="6" pivotButton="0" quotePrefix="0" xfId="0"/>
    <xf numFmtId="167" fontId="10" fillId="9" borderId="6" pivotButton="0" quotePrefix="0" xfId="0"/>
    <xf numFmtId="165" fontId="0" fillId="0" borderId="0" pivotButton="0" quotePrefix="0" xfId="1"/>
    <xf numFmtId="166" fontId="0" fillId="0" borderId="0" pivotButton="0" quotePrefix="0" xfId="0"/>
    <xf numFmtId="168" fontId="13" fillId="0" borderId="0" pivotButton="0" quotePrefix="0" xfId="0"/>
    <xf numFmtId="168" fontId="0" fillId="0" borderId="0" pivotButton="0" quotePrefix="0" xfId="0"/>
    <xf numFmtId="0" fontId="16" fillId="17" borderId="0" applyAlignment="1" pivotButton="0" quotePrefix="0" xfId="0">
      <alignment horizontal="center"/>
    </xf>
    <xf numFmtId="0" fontId="0" fillId="18" borderId="0" pivotButton="0" quotePrefix="0" xfId="0"/>
    <xf numFmtId="0" fontId="0" fillId="19" borderId="0" pivotButton="0" quotePrefix="0" xfId="0"/>
    <xf numFmtId="0" fontId="17" fillId="0" borderId="0" pivotButton="0" quotePrefix="0" xfId="0"/>
    <xf numFmtId="164" fontId="17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dxfs count="30">
    <dxf>
      <font>
        <color rgb="FF000000"/>
      </font>
      <fill>
        <patternFill patternType="solid">
          <fgColor indexed="64"/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006100"/>
      </font>
      <fill>
        <patternFill>
          <bgColor rgb="FF00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000000"/>
      </font>
      <fill>
        <patternFill patternType="solid">
          <fgColor indexed="64"/>
          <bgColor rgb="FF00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0"/>
  <sheetViews>
    <sheetView tabSelected="1" topLeftCell="W1" workbookViewId="0">
      <selection activeCell="AJ10" sqref="AJ10"/>
    </sheetView>
  </sheetViews>
  <sheetFormatPr baseColWidth="8" defaultRowHeight="15"/>
  <cols>
    <col width="25" customWidth="1" style="67" min="1" max="1"/>
    <col width="15.7109375" customWidth="1" style="67" min="2" max="36"/>
  </cols>
  <sheetData>
    <row r="1" ht="18" customHeight="1" s="67">
      <c r="A1" s="66" t="inlineStr">
        <is>
          <t>💰 Portfolio Values &amp; Growth Tracking (Starting 12/29/24)</t>
        </is>
      </c>
    </row>
    <row r="3" ht="15.75" customHeight="1" s="67">
      <c r="A3" s="7" t="inlineStr">
        <is>
          <t>Account</t>
        </is>
      </c>
      <c r="B3" s="18" t="n">
        <v>45655</v>
      </c>
      <c r="C3" s="7" t="inlineStr">
        <is>
          <t>01/05/2025</t>
        </is>
      </c>
      <c r="D3" s="7" t="inlineStr">
        <is>
          <t>01/12/2025</t>
        </is>
      </c>
      <c r="E3" s="7" t="inlineStr">
        <is>
          <t>01/19/2025</t>
        </is>
      </c>
      <c r="F3" s="7" t="inlineStr">
        <is>
          <t>01/26/2025</t>
        </is>
      </c>
      <c r="G3" s="7" t="inlineStr">
        <is>
          <t>02/02/2025</t>
        </is>
      </c>
      <c r="H3" s="7" t="inlineStr">
        <is>
          <t>02/09/2025</t>
        </is>
      </c>
      <c r="I3" s="7" t="inlineStr">
        <is>
          <t>02/16/2025</t>
        </is>
      </c>
      <c r="J3" s="7" t="inlineStr">
        <is>
          <t>02/23/2025</t>
        </is>
      </c>
      <c r="K3" s="7" t="inlineStr">
        <is>
          <t>03/02/2025</t>
        </is>
      </c>
      <c r="L3" s="7" t="inlineStr">
        <is>
          <t>03/09/2025</t>
        </is>
      </c>
      <c r="M3" s="7" t="inlineStr">
        <is>
          <t>03/16/2025</t>
        </is>
      </c>
      <c r="N3" s="7" t="inlineStr">
        <is>
          <t>03/23/2025</t>
        </is>
      </c>
      <c r="O3" s="7" t="inlineStr">
        <is>
          <t>03/30/2025</t>
        </is>
      </c>
      <c r="P3" s="7" t="inlineStr">
        <is>
          <t>04/06/2025</t>
        </is>
      </c>
      <c r="Q3" s="7" t="inlineStr">
        <is>
          <t>04/13/2025</t>
        </is>
      </c>
      <c r="R3" s="7" t="inlineStr">
        <is>
          <t>04/20/2025</t>
        </is>
      </c>
      <c r="S3" s="7" t="inlineStr">
        <is>
          <t>04/27/2025</t>
        </is>
      </c>
      <c r="T3" s="7" t="inlineStr">
        <is>
          <t>05/04/2025</t>
        </is>
      </c>
      <c r="U3" s="7" t="inlineStr">
        <is>
          <t>05/11/2025</t>
        </is>
      </c>
      <c r="V3" s="7" t="inlineStr">
        <is>
          <t>05/18/2025</t>
        </is>
      </c>
      <c r="W3" s="7" t="inlineStr">
        <is>
          <t>05/25/2025</t>
        </is>
      </c>
      <c r="X3" s="7" t="inlineStr">
        <is>
          <t>06/01/2025</t>
        </is>
      </c>
      <c r="Y3" s="7" t="inlineStr">
        <is>
          <t>06/08/2025</t>
        </is>
      </c>
      <c r="Z3" s="7" t="inlineStr">
        <is>
          <t>06/15/2025</t>
        </is>
      </c>
      <c r="AA3" s="69" t="n">
        <v>45826</v>
      </c>
      <c r="AB3" s="69" t="n">
        <v>45830</v>
      </c>
      <c r="AC3" s="69" t="n">
        <v>45837</v>
      </c>
      <c r="AD3" s="69" t="n">
        <v>45844</v>
      </c>
      <c r="AE3" s="69" t="n">
        <v>45851</v>
      </c>
      <c r="AF3" s="69" t="n">
        <v>45858</v>
      </c>
      <c r="AG3" s="69" t="n">
        <v>45865</v>
      </c>
      <c r="AH3" s="69" t="n">
        <v>45872</v>
      </c>
      <c r="AI3" s="69" t="n">
        <v>45879</v>
      </c>
      <c r="AJ3" s="69" t="n">
        <v>45886</v>
      </c>
    </row>
    <row r="4">
      <c r="A4" s="8" t="inlineStr">
        <is>
          <t>E*TRADE IRA</t>
        </is>
      </c>
      <c r="B4" s="9" t="n">
        <v>254846</v>
      </c>
      <c r="C4" s="10" t="n">
        <v>262064</v>
      </c>
      <c r="D4" s="11" t="n">
        <v>256772</v>
      </c>
      <c r="E4" s="10" t="n">
        <v>267398</v>
      </c>
      <c r="F4" s="10" t="n">
        <v>270572</v>
      </c>
      <c r="G4" s="11" t="n">
        <v>269937</v>
      </c>
      <c r="H4" s="10" t="n">
        <v>277913</v>
      </c>
      <c r="I4" s="10" t="n">
        <v>279767</v>
      </c>
      <c r="J4" s="11" t="n">
        <v>272834</v>
      </c>
      <c r="K4" s="11" t="n">
        <v>263612</v>
      </c>
      <c r="L4" s="11" t="n">
        <v>255640</v>
      </c>
      <c r="M4" s="11" t="n">
        <v>252656</v>
      </c>
      <c r="N4" s="10" t="n">
        <v>252762</v>
      </c>
      <c r="O4" s="11" t="n">
        <v>243756</v>
      </c>
      <c r="P4" s="11" t="n">
        <v>219603</v>
      </c>
      <c r="Q4" s="10" t="n">
        <v>224151</v>
      </c>
      <c r="R4" s="11" t="n">
        <v>223601</v>
      </c>
      <c r="S4" s="10" t="n">
        <v>236658</v>
      </c>
      <c r="T4" s="10" t="n">
        <v>243672</v>
      </c>
      <c r="U4" s="10" t="n">
        <v>244978</v>
      </c>
      <c r="V4" s="10" t="n">
        <v>258118</v>
      </c>
      <c r="W4" s="11" t="n">
        <v>249420</v>
      </c>
      <c r="X4" s="10" t="n">
        <v>253461</v>
      </c>
      <c r="Y4" s="10" t="n">
        <v>264617</v>
      </c>
      <c r="Z4" s="11" t="n">
        <v>262824</v>
      </c>
      <c r="AA4" s="10" t="n">
        <v>264981</v>
      </c>
      <c r="AB4" s="11" t="n">
        <v>263152</v>
      </c>
      <c r="AC4" s="10" t="n">
        <v>272767</v>
      </c>
      <c r="AD4" s="10" t="n">
        <v>278134</v>
      </c>
      <c r="AE4" s="11" t="n">
        <v>278002</v>
      </c>
      <c r="AF4" s="11" t="n">
        <v>277430</v>
      </c>
      <c r="AG4" s="10" t="n">
        <v>278418</v>
      </c>
      <c r="AH4" s="19" t="n">
        <v>275522</v>
      </c>
      <c r="AI4" s="19" t="n">
        <v>274961</v>
      </c>
      <c r="AJ4" s="19" t="n">
        <v>277989</v>
      </c>
    </row>
    <row r="5">
      <c r="A5" s="8" t="inlineStr">
        <is>
          <t>E*TRADE Taxable</t>
        </is>
      </c>
      <c r="B5" s="9" t="n">
        <v>62130</v>
      </c>
      <c r="C5" s="10" t="n">
        <v>63045</v>
      </c>
      <c r="D5" s="10" t="n">
        <v>63204</v>
      </c>
      <c r="E5" s="10" t="n">
        <v>63872</v>
      </c>
      <c r="F5" s="11" t="n">
        <v>63600</v>
      </c>
      <c r="G5" s="10" t="n">
        <v>63995</v>
      </c>
      <c r="H5" s="10" t="n">
        <v>64369</v>
      </c>
      <c r="I5" s="10" t="n">
        <v>65010</v>
      </c>
      <c r="J5" s="11" t="n">
        <v>63649</v>
      </c>
      <c r="K5" s="11" t="n">
        <v>62948</v>
      </c>
      <c r="L5" s="10" t="n">
        <v>63742</v>
      </c>
      <c r="M5" s="11" t="n">
        <v>61477</v>
      </c>
      <c r="N5" s="10" t="n">
        <v>61627</v>
      </c>
      <c r="O5" s="11" t="n">
        <v>60483</v>
      </c>
      <c r="P5" s="11" t="n">
        <v>56557</v>
      </c>
      <c r="Q5" s="10" t="n">
        <v>57385</v>
      </c>
      <c r="R5" s="11" t="n">
        <v>56721</v>
      </c>
      <c r="S5" s="10" t="n">
        <v>58556</v>
      </c>
      <c r="T5" s="10" t="n">
        <v>59427</v>
      </c>
      <c r="U5" s="10" t="n">
        <v>60844</v>
      </c>
      <c r="V5" s="11" t="n">
        <v>60318</v>
      </c>
      <c r="W5" s="11" t="n">
        <v>58830</v>
      </c>
      <c r="X5" s="10" t="n">
        <v>59465</v>
      </c>
      <c r="Y5" s="10" t="n">
        <v>60286</v>
      </c>
      <c r="Z5" s="10" t="n">
        <v>61572</v>
      </c>
      <c r="AA5" s="11" t="n">
        <v>60281</v>
      </c>
      <c r="AB5" s="11" t="n">
        <v>60015</v>
      </c>
      <c r="AC5" s="10" t="n">
        <v>60668</v>
      </c>
      <c r="AD5" s="10" t="n">
        <v>61658</v>
      </c>
      <c r="AE5" s="10" t="n">
        <v>63658</v>
      </c>
      <c r="AF5" s="11" t="n">
        <v>61708</v>
      </c>
      <c r="AG5" s="10" t="n">
        <v>62110</v>
      </c>
      <c r="AH5" s="19" t="n">
        <v>61135</v>
      </c>
      <c r="AI5" s="19" t="n">
        <v>62254</v>
      </c>
      <c r="AJ5" s="19" t="n">
        <v>62280</v>
      </c>
    </row>
    <row r="6">
      <c r="A6" s="8" t="inlineStr">
        <is>
          <t>Schwab IRA</t>
        </is>
      </c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9" t="n">
        <v>50145</v>
      </c>
      <c r="AC6" s="16" t="n">
        <v>50145</v>
      </c>
      <c r="AD6" s="16" t="n">
        <v>50145</v>
      </c>
      <c r="AE6" s="11" t="n">
        <v>50124</v>
      </c>
      <c r="AF6" s="11" t="n">
        <v>50077</v>
      </c>
      <c r="AG6" s="11" t="n">
        <v>49951</v>
      </c>
      <c r="AH6" s="11" t="n">
        <v>49382</v>
      </c>
      <c r="AI6" s="11" t="n">
        <v>48336</v>
      </c>
      <c r="AJ6" s="11" t="n">
        <v>49521.53</v>
      </c>
    </row>
    <row r="7">
      <c r="A7" s="8" t="inlineStr">
        <is>
          <t>Schwab Individual</t>
        </is>
      </c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9" t="n">
        <v>1500</v>
      </c>
      <c r="AC7" s="10" t="n">
        <v>1526</v>
      </c>
      <c r="AD7" s="10" t="n">
        <v>1613</v>
      </c>
      <c r="AE7" s="11" t="n">
        <v>1605</v>
      </c>
      <c r="AF7" s="11" t="n">
        <v>1566</v>
      </c>
      <c r="AG7" s="10" t="n">
        <v>1605.6</v>
      </c>
      <c r="AH7" s="19" t="n">
        <v>2572</v>
      </c>
      <c r="AI7" s="19" t="n">
        <v>2599</v>
      </c>
      <c r="AJ7" s="19" t="n">
        <v>2624.68</v>
      </c>
    </row>
    <row r="8">
      <c r="A8" s="8" t="inlineStr">
        <is>
          <t>401k Retirement (Manual)</t>
        </is>
      </c>
      <c r="B8" s="9" t="n">
        <v>165551</v>
      </c>
      <c r="C8" s="10" t="n">
        <v>165819</v>
      </c>
      <c r="D8" s="11" t="n">
        <v>162065</v>
      </c>
      <c r="E8" s="10" t="n">
        <v>166210</v>
      </c>
      <c r="F8" s="10" t="n">
        <v>169990</v>
      </c>
      <c r="G8" s="11" t="n">
        <v>166949</v>
      </c>
      <c r="H8" s="11" t="n">
        <v>166709</v>
      </c>
      <c r="I8" s="10" t="n">
        <v>169029</v>
      </c>
      <c r="J8" s="11" t="n">
        <v>164087</v>
      </c>
      <c r="K8" s="11" t="n">
        <v>160462</v>
      </c>
      <c r="L8" s="11" t="n">
        <v>153493</v>
      </c>
      <c r="M8" s="11" t="n">
        <v>150494</v>
      </c>
      <c r="N8" s="10" t="n">
        <v>151362</v>
      </c>
      <c r="O8" s="11" t="n">
        <v>147403</v>
      </c>
      <c r="P8" s="11" t="n">
        <v>132519</v>
      </c>
      <c r="Q8" s="10" t="n">
        <v>140458</v>
      </c>
      <c r="R8" s="11" t="n">
        <v>138329</v>
      </c>
      <c r="S8" s="10" t="n">
        <v>146480</v>
      </c>
      <c r="T8" s="10" t="n">
        <v>151256</v>
      </c>
      <c r="U8" s="11" t="n">
        <v>150857</v>
      </c>
      <c r="V8" s="10" t="n">
        <v>160921</v>
      </c>
      <c r="W8" s="11" t="n">
        <v>156962</v>
      </c>
      <c r="X8" s="10" t="n">
        <v>159656</v>
      </c>
      <c r="Y8" s="10" t="n">
        <v>163658</v>
      </c>
      <c r="Z8" s="11" t="n">
        <v>162113</v>
      </c>
      <c r="AA8" s="10" t="n">
        <v>162957</v>
      </c>
      <c r="AB8" s="11" t="n">
        <v>112508</v>
      </c>
      <c r="AC8" s="10" t="n">
        <v>117082</v>
      </c>
      <c r="AD8" s="10" t="n">
        <v>119228</v>
      </c>
      <c r="AE8" s="11" t="n">
        <v>119082</v>
      </c>
      <c r="AF8" s="10" t="n">
        <v>120374</v>
      </c>
      <c r="AG8" s="10" t="n">
        <v>122122</v>
      </c>
      <c r="AH8" s="19" t="n">
        <v>119606</v>
      </c>
      <c r="AI8" s="19" t="n">
        <v>123063</v>
      </c>
      <c r="AJ8" s="19" t="n">
        <v>124189</v>
      </c>
    </row>
    <row r="9" ht="15.75" customHeight="1" s="67"/>
    <row r="10" ht="15.75" customHeight="1" s="67">
      <c r="A10" s="13" t="inlineStr">
        <is>
          <t>TOTAL PORTFOLIO</t>
        </is>
      </c>
      <c r="B10" s="14" t="n">
        <v>482527</v>
      </c>
      <c r="C10" s="15" t="n">
        <v>490928</v>
      </c>
      <c r="D10" s="17" t="n">
        <v>482041</v>
      </c>
      <c r="E10" s="15" t="n">
        <v>497480</v>
      </c>
      <c r="F10" s="15" t="n">
        <v>504162</v>
      </c>
      <c r="G10" s="17" t="n">
        <v>500881</v>
      </c>
      <c r="H10" s="15" t="n">
        <v>508991</v>
      </c>
      <c r="I10" s="15" t="n">
        <v>513806</v>
      </c>
      <c r="J10" s="17" t="n">
        <v>500570</v>
      </c>
      <c r="K10" s="17" t="n">
        <v>487022</v>
      </c>
      <c r="L10" s="17" t="n">
        <v>472875</v>
      </c>
      <c r="M10" s="17" t="n">
        <v>464627</v>
      </c>
      <c r="N10" s="15" t="n">
        <v>465751</v>
      </c>
      <c r="O10" s="17" t="n">
        <v>451642</v>
      </c>
      <c r="P10" s="17" t="n">
        <v>408679</v>
      </c>
      <c r="Q10" s="15" t="n">
        <v>421994</v>
      </c>
      <c r="R10" s="17" t="n">
        <v>418651</v>
      </c>
      <c r="S10" s="15" t="n">
        <v>441694</v>
      </c>
      <c r="T10" s="15" t="n">
        <v>454355</v>
      </c>
      <c r="U10" s="15" t="n">
        <v>456679</v>
      </c>
      <c r="V10" s="15" t="n">
        <v>479357</v>
      </c>
      <c r="W10" s="17" t="n">
        <v>465212</v>
      </c>
      <c r="X10" s="15" t="n">
        <v>472582</v>
      </c>
      <c r="Y10" s="15" t="n">
        <v>488561</v>
      </c>
      <c r="Z10" s="17" t="n">
        <v>486509</v>
      </c>
      <c r="AA10" s="15" t="n">
        <v>488219</v>
      </c>
      <c r="AB10" s="17" t="n">
        <v>487320</v>
      </c>
      <c r="AC10" s="15" t="n">
        <v>502188</v>
      </c>
      <c r="AD10" s="15" t="n">
        <v>510778</v>
      </c>
      <c r="AE10" s="15" t="n">
        <v>512471</v>
      </c>
      <c r="AF10" s="17" t="n">
        <v>511155</v>
      </c>
      <c r="AG10" s="15" t="n">
        <v>514206.6</v>
      </c>
      <c r="AH10" s="20" t="n">
        <v>508216</v>
      </c>
      <c r="AI10" s="20" t="n">
        <v>511213</v>
      </c>
      <c r="AJ10" s="20" t="n">
        <v>516604.21</v>
      </c>
    </row>
  </sheetData>
  <mergeCells count="1">
    <mergeCell ref="A1:AH1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topLeftCell="M1" workbookViewId="0">
      <selection activeCell="J22" sqref="J22"/>
    </sheetView>
  </sheetViews>
  <sheetFormatPr baseColWidth="8" defaultRowHeight="15"/>
  <cols>
    <col width="25" customWidth="1" style="67" min="1" max="1"/>
    <col width="12" customWidth="1" style="67" min="2" max="33"/>
  </cols>
  <sheetData>
    <row r="1" ht="18" customHeight="1" s="67">
      <c r="A1" s="68" t="inlineStr">
        <is>
          <t>📊 Dividend Income Tracking &amp; Progression (Starting 12/29/24)</t>
        </is>
      </c>
    </row>
    <row r="3" ht="15.75" customHeight="1" s="67">
      <c r="A3" s="7" t="inlineStr">
        <is>
          <t>Account</t>
        </is>
      </c>
      <c r="B3" s="7" t="inlineStr">
        <is>
          <t>12/29/2024</t>
        </is>
      </c>
      <c r="C3" s="7" t="inlineStr">
        <is>
          <t>01/05/2025</t>
        </is>
      </c>
      <c r="D3" s="7" t="inlineStr">
        <is>
          <t>01/12/2025</t>
        </is>
      </c>
      <c r="E3" s="7" t="inlineStr">
        <is>
          <t>01/19/2025</t>
        </is>
      </c>
      <c r="F3" s="7" t="inlineStr">
        <is>
          <t>01/26/2025</t>
        </is>
      </c>
      <c r="G3" s="7" t="inlineStr">
        <is>
          <t>02/02/2025</t>
        </is>
      </c>
      <c r="H3" s="7" t="inlineStr">
        <is>
          <t>02/09/2025</t>
        </is>
      </c>
      <c r="I3" s="7" t="inlineStr">
        <is>
          <t>02/16/2025</t>
        </is>
      </c>
      <c r="J3" s="7" t="inlineStr">
        <is>
          <t>02/23/2025</t>
        </is>
      </c>
      <c r="K3" s="7" t="inlineStr">
        <is>
          <t>03/02/2025</t>
        </is>
      </c>
      <c r="L3" s="7" t="inlineStr">
        <is>
          <t>03/09/2025</t>
        </is>
      </c>
      <c r="M3" s="7" t="inlineStr">
        <is>
          <t>03/16/2025</t>
        </is>
      </c>
      <c r="N3" s="7" t="inlineStr">
        <is>
          <t>03/23/2025</t>
        </is>
      </c>
      <c r="O3" s="7" t="inlineStr">
        <is>
          <t>03/30/2025</t>
        </is>
      </c>
      <c r="P3" s="7" t="inlineStr">
        <is>
          <t>04/06/2025</t>
        </is>
      </c>
      <c r="Q3" s="7" t="inlineStr">
        <is>
          <t>04/13/2025</t>
        </is>
      </c>
      <c r="R3" s="7" t="inlineStr">
        <is>
          <t>04/20/2025</t>
        </is>
      </c>
      <c r="S3" s="7" t="inlineStr">
        <is>
          <t>04/27/2025</t>
        </is>
      </c>
      <c r="T3" s="7" t="inlineStr">
        <is>
          <t>05/04/2025</t>
        </is>
      </c>
      <c r="U3" s="7" t="inlineStr">
        <is>
          <t>05/11/2025</t>
        </is>
      </c>
      <c r="V3" s="7" t="inlineStr">
        <is>
          <t>05/18/2025</t>
        </is>
      </c>
      <c r="W3" s="7" t="inlineStr">
        <is>
          <t>05/25/2025</t>
        </is>
      </c>
      <c r="X3" s="7" t="inlineStr">
        <is>
          <t>06/01/2025</t>
        </is>
      </c>
      <c r="Y3" s="7" t="inlineStr">
        <is>
          <t>06/08/2025</t>
        </is>
      </c>
      <c r="Z3" s="7" t="inlineStr">
        <is>
          <t>06/15/2025</t>
        </is>
      </c>
      <c r="AA3" s="7" t="inlineStr">
        <is>
          <t>06/22/2025</t>
        </is>
      </c>
      <c r="AB3" s="7" t="inlineStr">
        <is>
          <t>06/29/2025</t>
        </is>
      </c>
      <c r="AC3" s="7" t="inlineStr">
        <is>
          <t>07/06/2025</t>
        </is>
      </c>
      <c r="AD3" s="7" t="inlineStr">
        <is>
          <t>07/13/2025</t>
        </is>
      </c>
      <c r="AE3" s="7" t="inlineStr">
        <is>
          <t>07/20/2025</t>
        </is>
      </c>
      <c r="AF3" s="7" t="inlineStr">
        <is>
          <t>07/27/2025</t>
        </is>
      </c>
      <c r="AG3" s="7" t="inlineStr">
        <is>
          <t>08/03/2025</t>
        </is>
      </c>
    </row>
    <row r="4">
      <c r="A4" s="8" t="inlineStr">
        <is>
          <t>E*TRADE IRA</t>
        </is>
      </c>
      <c r="B4" s="9" t="n">
        <v>10802</v>
      </c>
      <c r="C4" s="10" t="n">
        <v>11085</v>
      </c>
      <c r="D4" s="16" t="n">
        <v>11085</v>
      </c>
      <c r="E4" s="10" t="n">
        <v>11557</v>
      </c>
      <c r="F4" s="11" t="n">
        <v>10457</v>
      </c>
      <c r="G4" s="10" t="n">
        <v>10630</v>
      </c>
      <c r="H4" s="11" t="n">
        <v>10317</v>
      </c>
      <c r="I4" s="10" t="n">
        <v>10367</v>
      </c>
      <c r="J4" s="11" t="n">
        <v>10355</v>
      </c>
      <c r="K4" s="11" t="n">
        <v>10186</v>
      </c>
      <c r="L4" s="11" t="n">
        <v>9390</v>
      </c>
      <c r="M4" s="10" t="n">
        <v>9598</v>
      </c>
      <c r="N4" s="10" t="n">
        <v>9711</v>
      </c>
      <c r="O4" s="10" t="n">
        <v>10184</v>
      </c>
      <c r="P4" s="11" t="n">
        <v>8939</v>
      </c>
      <c r="Q4" s="11" t="n">
        <v>8687</v>
      </c>
      <c r="R4" s="10" t="n">
        <v>8762</v>
      </c>
      <c r="S4" s="11" t="n">
        <v>8670</v>
      </c>
      <c r="T4" s="10" t="n">
        <v>9046</v>
      </c>
      <c r="U4" s="10" t="n">
        <v>9348</v>
      </c>
      <c r="V4" s="11" t="n">
        <v>8916</v>
      </c>
      <c r="W4" s="10" t="n">
        <v>8973</v>
      </c>
      <c r="X4" s="11" t="n">
        <v>8886</v>
      </c>
      <c r="Y4" s="10" t="n">
        <v>9948</v>
      </c>
      <c r="Z4" s="11" t="n">
        <v>9739</v>
      </c>
      <c r="AA4" s="10" t="n">
        <v>9938</v>
      </c>
      <c r="AB4" s="10" t="n">
        <v>10408</v>
      </c>
      <c r="AC4" s="11" t="n">
        <v>9435</v>
      </c>
      <c r="AD4" s="10" t="n">
        <v>9462</v>
      </c>
      <c r="AE4" s="10" t="n">
        <v>9468</v>
      </c>
      <c r="AF4" s="10" t="n">
        <v>9815</v>
      </c>
      <c r="AG4" s="10" t="n">
        <v>10858</v>
      </c>
    </row>
    <row r="5">
      <c r="A5" s="8" t="inlineStr">
        <is>
          <t>E*TRADE Taxable</t>
        </is>
      </c>
      <c r="B5" s="9" t="n">
        <v>30010</v>
      </c>
      <c r="C5" s="11" t="n">
        <v>26188</v>
      </c>
      <c r="D5" s="16" t="n">
        <v>26188</v>
      </c>
      <c r="E5" s="10" t="n">
        <v>28051</v>
      </c>
      <c r="F5" s="11" t="n">
        <v>26762</v>
      </c>
      <c r="G5" s="11" t="n">
        <v>26654</v>
      </c>
      <c r="H5" s="11" t="n">
        <v>26102</v>
      </c>
      <c r="I5" s="10" t="n">
        <v>26273</v>
      </c>
      <c r="J5" s="10" t="n">
        <v>26606</v>
      </c>
      <c r="K5" s="10" t="n">
        <v>26681</v>
      </c>
      <c r="L5" s="11" t="n">
        <v>24408</v>
      </c>
      <c r="M5" s="10" t="n">
        <v>25122</v>
      </c>
      <c r="N5" s="10" t="n">
        <v>25507</v>
      </c>
      <c r="O5" s="10" t="n">
        <v>26412</v>
      </c>
      <c r="P5" s="11" t="n">
        <v>23552</v>
      </c>
      <c r="Q5" s="11" t="n">
        <v>22754</v>
      </c>
      <c r="R5" s="10" t="n">
        <v>23014</v>
      </c>
      <c r="S5" s="10" t="n">
        <v>23562</v>
      </c>
      <c r="T5" s="10" t="n">
        <v>23760</v>
      </c>
      <c r="U5" s="10" t="n">
        <v>24614</v>
      </c>
      <c r="V5" s="11" t="n">
        <v>23284</v>
      </c>
      <c r="W5" s="11" t="n">
        <v>23263</v>
      </c>
      <c r="X5" s="10" t="n">
        <v>23548</v>
      </c>
      <c r="Y5" s="10" t="n">
        <v>26246</v>
      </c>
      <c r="Z5" s="11" t="n">
        <v>25629</v>
      </c>
      <c r="AA5" s="10" t="n">
        <v>26334</v>
      </c>
      <c r="AB5" s="10" t="n">
        <v>27812</v>
      </c>
      <c r="AC5" s="11" t="n">
        <v>25610</v>
      </c>
      <c r="AD5" s="10" t="n">
        <v>25926</v>
      </c>
      <c r="AE5" s="10" t="n">
        <v>26006</v>
      </c>
      <c r="AF5" s="10" t="n">
        <v>26410</v>
      </c>
      <c r="AG5" s="10" t="n">
        <v>28709</v>
      </c>
    </row>
    <row r="6">
      <c r="A6" s="8" t="inlineStr">
        <is>
          <t>Schwab IRA</t>
        </is>
      </c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9" t="n">
        <v>106.25</v>
      </c>
      <c r="AB6" s="16" t="n">
        <v>106.25</v>
      </c>
      <c r="AC6" s="16" t="n">
        <v>106.25</v>
      </c>
      <c r="AD6" s="16" t="n">
        <v>106.25</v>
      </c>
      <c r="AE6" s="10" t="n">
        <v>1526</v>
      </c>
      <c r="AF6" s="11" t="n">
        <v>255</v>
      </c>
      <c r="AG6" s="10" t="n">
        <v>670</v>
      </c>
    </row>
    <row r="7">
      <c r="A7" s="8" t="inlineStr">
        <is>
          <t>Schwab Individual</t>
        </is>
      </c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9" t="n">
        <v>646.04</v>
      </c>
      <c r="AE7" s="10" t="n">
        <v>6868</v>
      </c>
      <c r="AF7" s="10" t="n">
        <v>8404</v>
      </c>
      <c r="AG7" s="11" t="n">
        <v>8323</v>
      </c>
    </row>
    <row r="8">
      <c r="A8" s="8" t="n"/>
      <c r="B8" s="12" t="n"/>
      <c r="C8" s="70" t="n"/>
      <c r="D8" s="70" t="n"/>
      <c r="E8" s="70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</row>
    <row r="9">
      <c r="A9" s="22" t="inlineStr">
        <is>
          <t>Monthly Total</t>
        </is>
      </c>
      <c r="B9" s="71">
        <f>SUM(B4:B7)/12</f>
        <v/>
      </c>
      <c r="C9" s="72">
        <f>SUM(C4:C7)/12</f>
        <v/>
      </c>
      <c r="D9" s="73">
        <f>SUM(D4:D7)/12</f>
        <v/>
      </c>
      <c r="E9" s="74">
        <f>SUM(E4:E7)/12</f>
        <v/>
      </c>
      <c r="F9" s="72">
        <f>SUM(F4:F7)/12</f>
        <v/>
      </c>
      <c r="G9" s="73">
        <f>SUM(G4:G7)/12</f>
        <v/>
      </c>
      <c r="H9" s="74">
        <f>SUM(H4:H7)/12</f>
        <v/>
      </c>
      <c r="I9" s="72">
        <f>SUM(I4:I7)/12</f>
        <v/>
      </c>
      <c r="J9" s="73">
        <f>SUM(J4:J7)/12</f>
        <v/>
      </c>
      <c r="K9" s="74">
        <f>SUM(K4:K7)/12</f>
        <v/>
      </c>
      <c r="L9" s="72">
        <f>SUM(L4:L7)/12</f>
        <v/>
      </c>
      <c r="M9" s="73">
        <f>SUM(M4:M7)/12</f>
        <v/>
      </c>
      <c r="N9" s="74">
        <f>SUM(N4:N7)/12</f>
        <v/>
      </c>
      <c r="O9" s="72">
        <f>SUM(O4:O7)/12</f>
        <v/>
      </c>
      <c r="P9" s="73">
        <f>SUM(P4:P7)/12</f>
        <v/>
      </c>
      <c r="Q9" s="74">
        <f>SUM(Q4:Q7)/12</f>
        <v/>
      </c>
      <c r="R9" s="72">
        <f>SUM(R4:R7)/12</f>
        <v/>
      </c>
      <c r="S9" s="73">
        <f>SUM(S4:S7)/12</f>
        <v/>
      </c>
      <c r="T9" s="74">
        <f>SUM(T4:T7)/12</f>
        <v/>
      </c>
      <c r="U9" s="72">
        <f>SUM(U4:U7)/12</f>
        <v/>
      </c>
      <c r="V9" s="73">
        <f>SUM(V4:V7)/12</f>
        <v/>
      </c>
      <c r="W9" s="74">
        <f>SUM(W4:W7)/12</f>
        <v/>
      </c>
      <c r="X9" s="72">
        <f>SUM(X4:X7)/12</f>
        <v/>
      </c>
      <c r="Y9" s="73">
        <f>SUM(Y4:Y7)/12</f>
        <v/>
      </c>
      <c r="Z9" s="74">
        <f>SUM(Z4:Z7)/12</f>
        <v/>
      </c>
      <c r="AA9" s="72">
        <f>SUM(AA4:AA7)/12</f>
        <v/>
      </c>
      <c r="AB9" s="73">
        <f>SUM(AB4:AB7)/12</f>
        <v/>
      </c>
      <c r="AC9" s="74">
        <f>SUM(AC4:AC7)/12</f>
        <v/>
      </c>
      <c r="AD9" s="72">
        <f>SUM(AD4:AD7)/12</f>
        <v/>
      </c>
      <c r="AE9" s="73">
        <f>SUM(AE4:AE7)/12</f>
        <v/>
      </c>
      <c r="AF9" s="74">
        <f>SUM(AF4:AF7)/12</f>
        <v/>
      </c>
      <c r="AG9" s="72">
        <f>SUM(AG4:AG7)/12</f>
        <v/>
      </c>
      <c r="AH9" s="73">
        <f>SUM(AH4:AH7)/12</f>
        <v/>
      </c>
    </row>
  </sheetData>
  <mergeCells count="1">
    <mergeCell ref="A1:A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E8" sqref="E8"/>
    </sheetView>
  </sheetViews>
  <sheetFormatPr baseColWidth="8" defaultRowHeight="15"/>
  <cols>
    <col width="15.7109375" customWidth="1" style="67" min="1" max="34"/>
  </cols>
  <sheetData>
    <row r="1" ht="15.75" customHeight="1" s="67">
      <c r="A1" t="inlineStr">
        <is>
          <t>Account</t>
        </is>
      </c>
      <c r="B1" s="3" t="n">
        <v>45655</v>
      </c>
      <c r="C1" s="4">
        <f>B1+7</f>
        <v/>
      </c>
      <c r="D1" s="4">
        <f>C1+7</f>
        <v/>
      </c>
      <c r="E1" s="4">
        <f>D1+7</f>
        <v/>
      </c>
      <c r="F1" s="4">
        <f>E1+7</f>
        <v/>
      </c>
      <c r="G1" s="4">
        <f>F1+7</f>
        <v/>
      </c>
      <c r="H1" s="4">
        <f>G1+7</f>
        <v/>
      </c>
      <c r="I1" s="4">
        <f>H1+7</f>
        <v/>
      </c>
      <c r="J1" s="4">
        <f>I1+7</f>
        <v/>
      </c>
      <c r="K1" s="4">
        <f>J1+7</f>
        <v/>
      </c>
      <c r="L1" s="4">
        <f>K1+7</f>
        <v/>
      </c>
      <c r="M1" s="4">
        <f>L1+7</f>
        <v/>
      </c>
      <c r="N1" s="4">
        <f>M1+7</f>
        <v/>
      </c>
      <c r="O1" s="4">
        <f>N1+7</f>
        <v/>
      </c>
      <c r="P1" s="4">
        <f>O1+7</f>
        <v/>
      </c>
      <c r="Q1" s="4">
        <f>P1+7</f>
        <v/>
      </c>
      <c r="R1" s="4">
        <f>Q1+7</f>
        <v/>
      </c>
      <c r="S1" s="4">
        <f>R1+7</f>
        <v/>
      </c>
      <c r="T1" s="4">
        <f>S1+7</f>
        <v/>
      </c>
      <c r="U1" s="4">
        <f>T1+7</f>
        <v/>
      </c>
      <c r="V1" s="4">
        <f>U1+7</f>
        <v/>
      </c>
      <c r="W1" s="4">
        <f>V1+7</f>
        <v/>
      </c>
      <c r="X1" s="4">
        <f>W1+7</f>
        <v/>
      </c>
      <c r="Y1" s="4">
        <f>X1+7</f>
        <v/>
      </c>
      <c r="Z1" s="4">
        <f>Y1+7</f>
        <v/>
      </c>
      <c r="AA1" s="4" t="n">
        <v>45826</v>
      </c>
      <c r="AB1" s="4">
        <f>Z1+7</f>
        <v/>
      </c>
      <c r="AC1" s="4">
        <f>AB1+7</f>
        <v/>
      </c>
      <c r="AD1" s="4">
        <f>AC1+7</f>
        <v/>
      </c>
      <c r="AE1" s="4">
        <f>AD1+7</f>
        <v/>
      </c>
      <c r="AF1" s="4">
        <f>AE1+7</f>
        <v/>
      </c>
      <c r="AG1" s="4">
        <f>AF1+7</f>
        <v/>
      </c>
      <c r="AH1" s="4">
        <f>AG1+7</f>
        <v/>
      </c>
    </row>
    <row r="2">
      <c r="A2" t="inlineStr">
        <is>
          <t>401K</t>
        </is>
      </c>
      <c r="B2" s="1" t="n">
        <v>165551</v>
      </c>
      <c r="C2" s="1" t="n">
        <v>165819</v>
      </c>
      <c r="D2" s="1" t="n">
        <v>162065</v>
      </c>
      <c r="E2" s="1" t="n">
        <v>166210</v>
      </c>
      <c r="F2" s="1" t="n">
        <v>169990</v>
      </c>
      <c r="G2" s="1" t="n">
        <v>166949</v>
      </c>
      <c r="H2" s="1" t="n">
        <v>166709</v>
      </c>
      <c r="I2" s="1" t="n">
        <v>169029</v>
      </c>
      <c r="J2" s="1" t="n">
        <v>164087</v>
      </c>
      <c r="K2" s="1" t="n">
        <v>160462</v>
      </c>
      <c r="L2" s="1" t="n">
        <v>153493</v>
      </c>
      <c r="M2" s="1" t="n">
        <v>150494</v>
      </c>
      <c r="N2" s="1" t="n">
        <v>151362</v>
      </c>
      <c r="O2" s="1" t="n">
        <v>147403</v>
      </c>
      <c r="P2" s="1" t="n">
        <v>132519</v>
      </c>
      <c r="Q2" s="1" t="n">
        <v>140458</v>
      </c>
      <c r="R2" s="1" t="n">
        <v>138329</v>
      </c>
      <c r="S2" s="1" t="n">
        <v>146480</v>
      </c>
      <c r="T2" s="1" t="n">
        <v>151256</v>
      </c>
      <c r="U2" s="1" t="n">
        <v>150857</v>
      </c>
      <c r="V2" s="1" t="n">
        <v>160921</v>
      </c>
      <c r="W2" s="1" t="n">
        <v>156962</v>
      </c>
      <c r="X2" s="1" t="n">
        <v>159656</v>
      </c>
      <c r="Y2" s="1" t="n">
        <v>163658</v>
      </c>
      <c r="Z2" s="1" t="n">
        <v>162113</v>
      </c>
      <c r="AA2" s="1" t="n">
        <v>162957</v>
      </c>
      <c r="AB2" s="1" t="n">
        <v>112508</v>
      </c>
      <c r="AC2" s="1" t="n">
        <v>117082</v>
      </c>
      <c r="AD2" s="1" t="n">
        <v>119228</v>
      </c>
      <c r="AE2" s="1" t="n">
        <v>119082</v>
      </c>
      <c r="AF2" s="1" t="n">
        <v>120374</v>
      </c>
      <c r="AG2" s="1" t="n">
        <v>122122</v>
      </c>
      <c r="AH2" s="1" t="n">
        <v>119606</v>
      </c>
    </row>
    <row r="3">
      <c r="A3" t="inlineStr">
        <is>
          <t>Etrade IRA</t>
        </is>
      </c>
      <c r="B3" s="1" t="n">
        <v>254846</v>
      </c>
      <c r="C3" s="1" t="n">
        <v>262064</v>
      </c>
      <c r="D3" s="1" t="n">
        <v>256772</v>
      </c>
      <c r="E3" s="1" t="n">
        <v>267398</v>
      </c>
      <c r="F3" s="1" t="n">
        <v>270572</v>
      </c>
      <c r="G3" s="1" t="n">
        <v>269937</v>
      </c>
      <c r="H3" s="1" t="n">
        <v>277913</v>
      </c>
      <c r="I3" s="1" t="n">
        <v>279767</v>
      </c>
      <c r="J3" s="1" t="n">
        <v>272834</v>
      </c>
      <c r="K3" s="1" t="n">
        <v>263612</v>
      </c>
      <c r="L3" s="1" t="n">
        <v>255640</v>
      </c>
      <c r="M3" s="1" t="n">
        <v>252656</v>
      </c>
      <c r="N3" s="1" t="n">
        <v>252762</v>
      </c>
      <c r="O3" s="1" t="n">
        <v>243756</v>
      </c>
      <c r="P3" s="1" t="n">
        <v>219603</v>
      </c>
      <c r="Q3" s="1" t="n">
        <v>224151</v>
      </c>
      <c r="R3" s="1" t="n">
        <v>223601</v>
      </c>
      <c r="S3" s="1" t="n">
        <v>236658</v>
      </c>
      <c r="T3" s="1" t="n">
        <v>243672</v>
      </c>
      <c r="U3" s="1" t="n">
        <v>244978</v>
      </c>
      <c r="V3" s="1" t="n">
        <v>258118</v>
      </c>
      <c r="W3" s="1" t="n">
        <v>249420</v>
      </c>
      <c r="X3" s="1" t="n">
        <v>253461</v>
      </c>
      <c r="Y3" s="1" t="n">
        <v>264617</v>
      </c>
      <c r="Z3" s="1" t="n">
        <v>262824</v>
      </c>
      <c r="AA3" s="1" t="n">
        <v>264981</v>
      </c>
      <c r="AB3" s="1" t="n">
        <v>263152</v>
      </c>
      <c r="AC3" s="1" t="n">
        <v>272767</v>
      </c>
      <c r="AD3" s="1" t="n">
        <v>278134</v>
      </c>
      <c r="AE3" s="1" t="n">
        <v>278002</v>
      </c>
      <c r="AF3" s="1" t="n">
        <v>277430</v>
      </c>
      <c r="AG3" s="1" t="n">
        <v>278418</v>
      </c>
      <c r="AH3" s="1" t="n">
        <v>275522</v>
      </c>
    </row>
    <row r="4">
      <c r="A4" t="inlineStr">
        <is>
          <t>Etrade Taxable</t>
        </is>
      </c>
      <c r="B4" s="1" t="n">
        <v>62130</v>
      </c>
      <c r="C4" s="1" t="n">
        <v>63045</v>
      </c>
      <c r="D4" s="1" t="n">
        <v>63204</v>
      </c>
      <c r="E4" s="1" t="n">
        <v>63872</v>
      </c>
      <c r="F4" s="1" t="n">
        <v>63600</v>
      </c>
      <c r="G4" s="1" t="n">
        <v>63995</v>
      </c>
      <c r="H4" s="1" t="n">
        <v>64369</v>
      </c>
      <c r="I4" s="1" t="n">
        <v>65010</v>
      </c>
      <c r="J4" s="1" t="n">
        <v>63649</v>
      </c>
      <c r="K4" s="1" t="n">
        <v>62948</v>
      </c>
      <c r="L4" s="1" t="n">
        <v>63742</v>
      </c>
      <c r="M4" s="1" t="n">
        <v>61477</v>
      </c>
      <c r="N4" s="1" t="n">
        <v>61627</v>
      </c>
      <c r="O4" s="1" t="n">
        <v>60483</v>
      </c>
      <c r="P4" s="1" t="n">
        <v>56557</v>
      </c>
      <c r="Q4" s="1" t="n">
        <v>57385</v>
      </c>
      <c r="R4" s="1" t="n">
        <v>56721</v>
      </c>
      <c r="S4" s="1" t="n">
        <v>58556</v>
      </c>
      <c r="T4" s="1" t="n">
        <v>59427</v>
      </c>
      <c r="U4" s="1" t="n">
        <v>60844</v>
      </c>
      <c r="V4" s="1" t="n">
        <v>60318</v>
      </c>
      <c r="W4" s="1" t="n">
        <v>58830</v>
      </c>
      <c r="X4" s="1" t="n">
        <v>59465</v>
      </c>
      <c r="Y4" s="1" t="n">
        <v>60286</v>
      </c>
      <c r="Z4" s="1" t="n">
        <v>61572</v>
      </c>
      <c r="AA4" s="1" t="n">
        <v>60281</v>
      </c>
      <c r="AB4" s="1" t="n">
        <v>60015</v>
      </c>
      <c r="AC4" s="1" t="n">
        <v>60668</v>
      </c>
      <c r="AD4" s="1" t="n">
        <v>61658</v>
      </c>
      <c r="AE4" s="1" t="n">
        <v>63658</v>
      </c>
      <c r="AF4" s="1" t="n">
        <v>61708</v>
      </c>
      <c r="AG4" s="1" t="n">
        <v>62110</v>
      </c>
      <c r="AH4" s="1" t="n">
        <v>61135</v>
      </c>
    </row>
    <row r="5">
      <c r="A5" t="inlineStr">
        <is>
          <t>Schwab IRA</t>
        </is>
      </c>
      <c r="AB5" s="6" t="n">
        <v>50145</v>
      </c>
      <c r="AC5" s="6" t="n">
        <v>50145</v>
      </c>
      <c r="AD5" s="6" t="n">
        <v>50145</v>
      </c>
      <c r="AE5" s="75" t="n">
        <v>50124</v>
      </c>
      <c r="AF5" s="6" t="n">
        <v>50077</v>
      </c>
      <c r="AG5" s="6" t="n">
        <v>49951</v>
      </c>
      <c r="AH5" s="6" t="n">
        <v>49382</v>
      </c>
    </row>
    <row r="6">
      <c r="A6" t="inlineStr">
        <is>
          <t>Schwab Individual</t>
        </is>
      </c>
      <c r="AB6" s="6" t="n">
        <v>1500</v>
      </c>
      <c r="AC6" s="6" t="n">
        <v>1526</v>
      </c>
      <c r="AD6" s="6" t="n">
        <v>1613</v>
      </c>
      <c r="AE6" s="1" t="n">
        <v>1605</v>
      </c>
      <c r="AF6" s="6" t="n">
        <v>1566</v>
      </c>
      <c r="AG6" s="6" t="n">
        <v>1605.6</v>
      </c>
      <c r="AH6" s="6" t="n">
        <v>2571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D20" sqref="D20"/>
    </sheetView>
  </sheetViews>
  <sheetFormatPr baseColWidth="8" defaultRowHeight="15"/>
  <cols>
    <col width="15.7109375" customWidth="1" style="67" min="1" max="33"/>
  </cols>
  <sheetData>
    <row r="1" ht="15.75" customHeight="1" s="67">
      <c r="A1" t="inlineStr">
        <is>
          <t>Account</t>
        </is>
      </c>
      <c r="B1" s="3" t="n">
        <v>45655</v>
      </c>
      <c r="C1" s="4">
        <f>B1+7</f>
        <v/>
      </c>
      <c r="D1" s="4">
        <f>C1+7</f>
        <v/>
      </c>
      <c r="E1" s="4">
        <f>D1+7</f>
        <v/>
      </c>
      <c r="F1" s="4">
        <f>E1+7</f>
        <v/>
      </c>
      <c r="G1" s="4">
        <f>F1+7</f>
        <v/>
      </c>
      <c r="H1" s="4">
        <f>G1+7</f>
        <v/>
      </c>
      <c r="I1" s="4">
        <f>H1+7</f>
        <v/>
      </c>
      <c r="J1" s="4">
        <f>I1+7</f>
        <v/>
      </c>
      <c r="K1" s="4">
        <f>J1+7</f>
        <v/>
      </c>
      <c r="L1" s="4">
        <f>K1+7</f>
        <v/>
      </c>
      <c r="M1" s="4">
        <f>L1+7</f>
        <v/>
      </c>
      <c r="N1" s="4">
        <f>M1+7</f>
        <v/>
      </c>
      <c r="O1" s="4">
        <f>N1+7</f>
        <v/>
      </c>
      <c r="P1" s="4">
        <f>O1+7</f>
        <v/>
      </c>
      <c r="Q1" s="4">
        <f>P1+7</f>
        <v/>
      </c>
      <c r="R1" s="4">
        <f>Q1+7</f>
        <v/>
      </c>
      <c r="S1" s="4">
        <f>R1+7</f>
        <v/>
      </c>
      <c r="T1" s="4">
        <f>S1+7</f>
        <v/>
      </c>
      <c r="U1" s="4">
        <f>T1+7</f>
        <v/>
      </c>
      <c r="V1" s="4">
        <f>U1+7</f>
        <v/>
      </c>
      <c r="W1" s="4">
        <f>V1+7</f>
        <v/>
      </c>
      <c r="X1" s="4">
        <f>W1+7</f>
        <v/>
      </c>
      <c r="Y1" s="4">
        <f>X1+7</f>
        <v/>
      </c>
      <c r="Z1" s="4">
        <f>Y1+7</f>
        <v/>
      </c>
      <c r="AA1" s="4">
        <f>Z1+7</f>
        <v/>
      </c>
      <c r="AB1" s="4">
        <f>AA1+7</f>
        <v/>
      </c>
      <c r="AC1" s="4">
        <f>AB1+7</f>
        <v/>
      </c>
      <c r="AD1" s="4">
        <f>AC1+7</f>
        <v/>
      </c>
      <c r="AE1" s="4">
        <f>AD1+7</f>
        <v/>
      </c>
      <c r="AF1" s="4">
        <f>AE1+7</f>
        <v/>
      </c>
      <c r="AG1" s="4">
        <f>AF1+7</f>
        <v/>
      </c>
    </row>
    <row r="2">
      <c r="A2" t="inlineStr">
        <is>
          <t>Etrade IRA</t>
        </is>
      </c>
      <c r="B2" s="1" t="n">
        <v>10802</v>
      </c>
      <c r="C2" s="1" t="n">
        <v>11085</v>
      </c>
      <c r="D2" s="1" t="n">
        <v>11085</v>
      </c>
      <c r="E2" s="1" t="n">
        <v>11557</v>
      </c>
      <c r="F2" s="1" t="n">
        <v>10457</v>
      </c>
      <c r="G2" s="1" t="n">
        <v>10630</v>
      </c>
      <c r="H2" s="1" t="n">
        <v>10317</v>
      </c>
      <c r="I2" s="1" t="n">
        <v>10367</v>
      </c>
      <c r="J2" s="1" t="n">
        <v>10355</v>
      </c>
      <c r="K2" s="1" t="n">
        <v>10186</v>
      </c>
      <c r="L2" s="1" t="n">
        <v>9390</v>
      </c>
      <c r="M2" s="1" t="n">
        <v>9598</v>
      </c>
      <c r="N2" s="1" t="n">
        <v>9711</v>
      </c>
      <c r="O2" s="1" t="n">
        <v>10184</v>
      </c>
      <c r="P2" s="1" t="n">
        <v>8939</v>
      </c>
      <c r="Q2" s="1" t="n">
        <v>8687</v>
      </c>
      <c r="R2" s="1" t="n">
        <v>8762</v>
      </c>
      <c r="S2" s="1" t="n">
        <v>8670</v>
      </c>
      <c r="T2" s="1" t="n">
        <v>9046</v>
      </c>
      <c r="U2" s="1" t="n">
        <v>9348</v>
      </c>
      <c r="V2" s="1" t="n">
        <v>8916</v>
      </c>
      <c r="W2" s="1" t="n">
        <v>8973</v>
      </c>
      <c r="X2" s="1" t="n">
        <v>8886</v>
      </c>
      <c r="Y2" s="1" t="n">
        <v>9948</v>
      </c>
      <c r="Z2" s="1" t="n">
        <v>9739</v>
      </c>
      <c r="AA2" s="1" t="n">
        <v>9938</v>
      </c>
      <c r="AB2" s="1" t="n">
        <v>10408</v>
      </c>
      <c r="AC2" s="1" t="n">
        <v>9435</v>
      </c>
      <c r="AD2" s="1" t="n">
        <v>9462</v>
      </c>
      <c r="AE2" s="1" t="n">
        <v>9468</v>
      </c>
      <c r="AF2" s="1" t="n">
        <v>9815</v>
      </c>
      <c r="AG2" s="1" t="n">
        <v>10858</v>
      </c>
    </row>
    <row r="3">
      <c r="A3" t="inlineStr">
        <is>
          <t>Etrade Taxable</t>
        </is>
      </c>
      <c r="B3" s="1" t="n">
        <v>30010</v>
      </c>
      <c r="C3" s="1" t="n">
        <v>26188</v>
      </c>
      <c r="D3" s="1" t="n">
        <v>26188</v>
      </c>
      <c r="E3" s="1" t="n">
        <v>28051</v>
      </c>
      <c r="F3" s="1" t="n">
        <v>26762</v>
      </c>
      <c r="G3" s="1" t="n">
        <v>26654</v>
      </c>
      <c r="H3" s="1" t="n">
        <v>26102</v>
      </c>
      <c r="I3" s="1" t="n">
        <v>26273</v>
      </c>
      <c r="J3" s="1" t="n">
        <v>26606</v>
      </c>
      <c r="K3" s="1" t="n">
        <v>26681</v>
      </c>
      <c r="L3" s="1" t="n">
        <v>24408</v>
      </c>
      <c r="M3" s="1" t="n">
        <v>25122</v>
      </c>
      <c r="N3" s="1" t="n">
        <v>25507</v>
      </c>
      <c r="O3" s="1" t="n">
        <v>26412</v>
      </c>
      <c r="P3" s="1" t="n">
        <v>23552</v>
      </c>
      <c r="Q3" s="1" t="n">
        <v>22754</v>
      </c>
      <c r="R3" s="1" t="n">
        <v>23014</v>
      </c>
      <c r="S3" s="1" t="n">
        <v>23562</v>
      </c>
      <c r="T3" s="1" t="n">
        <v>23760</v>
      </c>
      <c r="U3" s="1" t="n">
        <v>24614</v>
      </c>
      <c r="V3" s="1" t="n">
        <v>23284</v>
      </c>
      <c r="W3" s="1" t="n">
        <v>23263</v>
      </c>
      <c r="X3" s="1" t="n">
        <v>23548</v>
      </c>
      <c r="Y3" s="1" t="n">
        <v>26246</v>
      </c>
      <c r="Z3" s="1" t="n">
        <v>25629</v>
      </c>
      <c r="AA3" s="1" t="n">
        <v>26334</v>
      </c>
      <c r="AB3" s="1" t="n">
        <v>27812</v>
      </c>
      <c r="AC3" s="1" t="n">
        <v>25610</v>
      </c>
      <c r="AD3" s="1" t="n">
        <v>25926</v>
      </c>
      <c r="AE3" s="1" t="n">
        <v>26006</v>
      </c>
      <c r="AF3" s="1" t="n">
        <v>26410</v>
      </c>
      <c r="AG3" s="1" t="n">
        <v>28709</v>
      </c>
    </row>
    <row r="4">
      <c r="A4" t="inlineStr">
        <is>
          <t>Schwab IRA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>
        <v>106.25</v>
      </c>
      <c r="AB4" s="1" t="n">
        <v>106.25</v>
      </c>
      <c r="AC4" s="1" t="n">
        <v>106.25</v>
      </c>
      <c r="AD4" s="1" t="n">
        <v>106.25</v>
      </c>
      <c r="AE4" s="1" t="n">
        <v>1526</v>
      </c>
      <c r="AF4" s="1" t="n">
        <v>255</v>
      </c>
      <c r="AG4" s="1" t="n">
        <v>670</v>
      </c>
    </row>
    <row r="5">
      <c r="A5" t="inlineStr">
        <is>
          <t>Schwab Individual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>
        <v>646.04</v>
      </c>
      <c r="AE5" s="1" t="n">
        <v>6868</v>
      </c>
      <c r="AF5" s="1" t="n">
        <v>8404</v>
      </c>
      <c r="AG5" s="1" t="n">
        <v>8323</v>
      </c>
    </row>
    <row r="6" ht="18.75" customHeight="1" s="67">
      <c r="A6" t="inlineStr">
        <is>
          <t>Monthly totals</t>
        </is>
      </c>
      <c r="B6" s="2">
        <f>(B2+B3)/12</f>
        <v/>
      </c>
      <c r="C6" s="2">
        <f>SUM(C2:C3)/12</f>
        <v/>
      </c>
      <c r="D6" s="2">
        <f>IF((D3),SUM(D2:D3)/12,"")</f>
        <v/>
      </c>
      <c r="E6" s="2">
        <f>IF((E3),SUM(E2:E3)/12,"")</f>
        <v/>
      </c>
      <c r="F6" s="2">
        <f>IF((F3),SUM(F2:F3)/12,"")</f>
        <v/>
      </c>
      <c r="G6" s="2">
        <f>IF((G3),SUM(G2:G3)/12,"")</f>
        <v/>
      </c>
      <c r="H6" s="2">
        <f>IF((H3),SUM(H2:H3)/12,"")</f>
        <v/>
      </c>
      <c r="I6" s="2">
        <f>IF((I3),SUM(I2:I3)/12,"")</f>
        <v/>
      </c>
      <c r="J6" s="2">
        <f>IF((J3),SUM(J2:J3)/12,"")</f>
        <v/>
      </c>
      <c r="K6" s="2">
        <f>IF((K3),SUM(K2:K3)/12,"")</f>
        <v/>
      </c>
      <c r="L6" s="2">
        <f>IF((L3),SUM(L2:L3)/12,"")</f>
        <v/>
      </c>
      <c r="M6" s="2">
        <f>IF((M3),SUM(M2:M3)/12,"")</f>
        <v/>
      </c>
      <c r="N6" s="2">
        <f>IF((N3),SUM(N2:N3)/12,"")</f>
        <v/>
      </c>
      <c r="O6" s="2">
        <f>IF((O3),SUM(O2:O3)/12,"")</f>
        <v/>
      </c>
      <c r="P6" s="2">
        <f>IF((P3),SUM(P2:P3)/12,"")</f>
        <v/>
      </c>
      <c r="Q6" s="2">
        <f>IF((Q3),SUM(Q2:Q3)/12,"")</f>
        <v/>
      </c>
      <c r="R6" s="2">
        <f>IF((R3),SUM(R2:R3)/12,"")</f>
        <v/>
      </c>
      <c r="S6" s="2">
        <f>IF((S3),SUM(S2:S3)/12,"")</f>
        <v/>
      </c>
      <c r="T6" s="2">
        <f>IF((T3),SUM(T2:T3)/12,"")</f>
        <v/>
      </c>
      <c r="U6" s="2">
        <f>IF((U3),SUM(U2:U3)/12,"")</f>
        <v/>
      </c>
      <c r="V6" s="2">
        <f>IF((V3),SUM(V2:V3)/12,"")</f>
        <v/>
      </c>
      <c r="W6" s="2">
        <f>IF((W3),SUM(W2:W3)/12,"")</f>
        <v/>
      </c>
      <c r="X6" s="2">
        <f>IF((X3),SUM(X2:X3)/12,"")</f>
        <v/>
      </c>
      <c r="Y6" s="2">
        <f>IF((Y3),SUM(Y2:Y3)/12,"")</f>
        <v/>
      </c>
      <c r="Z6" s="2">
        <f>IF((Z3),SUM(Z2:Z3)/12,"")</f>
        <v/>
      </c>
      <c r="AA6" s="2">
        <f>IF((AA3),SUM(AA2:AA3)/12,"")</f>
        <v/>
      </c>
      <c r="AB6" s="2">
        <f>IF((AB3),SUM(AB2:AB3)/12,"")</f>
        <v/>
      </c>
      <c r="AC6" s="2">
        <f>IF((AC3),SUM(AC2:AC3)/12,"")</f>
        <v/>
      </c>
      <c r="AD6" s="2">
        <f>IF((AD3),SUM(AD2:AD5)/12,"")</f>
        <v/>
      </c>
      <c r="AE6" s="2">
        <f>IF((AE3),SUM(AE2:AE5)/12,"")</f>
        <v/>
      </c>
      <c r="AF6" s="2">
        <f>IF((AF3),SUM(AF2:AF5)/12,"")</f>
        <v/>
      </c>
      <c r="AG6" s="2">
        <f>IF((AG3),SUM(AG2:AG5)/12,"")</f>
        <v/>
      </c>
    </row>
  </sheetData>
  <conditionalFormatting sqref="C6:Y6 AA6:AG6">
    <cfRule type="expression" priority="1" dxfId="27">
      <formula>$C6 &gt;= D6</formula>
    </cfRule>
    <cfRule type="expression" priority="2" dxfId="26">
      <formula>$C6 &lt; D6</formula>
    </cfRule>
  </conditionalFormatting>
  <conditionalFormatting sqref="Z6">
    <cfRule type="expression" priority="7" dxfId="27">
      <formula>$C6 &gt;= #REF!</formula>
    </cfRule>
    <cfRule type="expression" priority="8" dxfId="26">
      <formula>$C6 &lt; #REF!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25"/>
  <sheetViews>
    <sheetView workbookViewId="0">
      <selection activeCell="J25" sqref="J25"/>
    </sheetView>
  </sheetViews>
  <sheetFormatPr baseColWidth="8" defaultRowHeight="15"/>
  <cols>
    <col width="9.28515625" bestFit="1" customWidth="1" style="48" min="4" max="4"/>
    <col width="11.7109375" customWidth="1" style="1" min="7" max="7"/>
    <col width="14.42578125" customWidth="1" style="67" min="8" max="8"/>
    <col width="12" customWidth="1" style="67" min="9" max="9"/>
    <col width="10.7109375" bestFit="1" customWidth="1" style="67" min="34" max="34"/>
    <col width="11" customWidth="1" style="67" min="35" max="35"/>
    <col width="11.140625" customWidth="1" style="67" min="36" max="37"/>
  </cols>
  <sheetData>
    <row r="1" ht="63" customHeight="1" s="67">
      <c r="A1" s="29" t="inlineStr">
        <is>
          <t>Ticker</t>
        </is>
      </c>
      <c r="B1" s="30" t="inlineStr">
        <is>
          <t>Qty #</t>
        </is>
      </c>
      <c r="C1" s="29" t="inlineStr">
        <is>
          <t>Price Paid $</t>
        </is>
      </c>
      <c r="D1" s="31" t="inlineStr">
        <is>
          <t>Last Price $</t>
        </is>
      </c>
      <c r="E1" s="29" t="inlineStr">
        <is>
          <t>Change $</t>
        </is>
      </c>
      <c r="F1" s="29" t="inlineStr">
        <is>
          <t>Change %</t>
        </is>
      </c>
      <c r="G1" s="32" t="inlineStr">
        <is>
          <t>Current Value $</t>
        </is>
      </c>
      <c r="H1" s="33" t="inlineStr">
        <is>
          <t>Original Value $</t>
        </is>
      </c>
      <c r="I1" s="29" t="inlineStr">
        <is>
          <t>Total Gain %</t>
        </is>
      </c>
      <c r="J1" s="34" t="inlineStr">
        <is>
          <t>Pay Date</t>
        </is>
      </c>
      <c r="K1" s="35" t="inlineStr">
        <is>
          <t>Payment cycle</t>
        </is>
      </c>
      <c r="L1" s="36" t="inlineStr">
        <is>
          <t>Rate per share</t>
        </is>
      </c>
      <c r="M1" s="37" t="inlineStr">
        <is>
          <t>Original Payment amount</t>
        </is>
      </c>
      <c r="N1" s="35" t="inlineStr">
        <is>
          <t>New Payment amount</t>
        </is>
      </c>
      <c r="O1" s="38" t="inlineStr">
        <is>
          <t>Beginning Dividend Yield</t>
        </is>
      </c>
      <c r="P1" t="inlineStr">
        <is>
          <t>08-16-2025</t>
        </is>
      </c>
      <c r="Q1" t="inlineStr">
        <is>
          <t>08-09-2025</t>
        </is>
      </c>
      <c r="R1" t="inlineStr">
        <is>
          <t>08-02-2025</t>
        </is>
      </c>
      <c r="S1" t="inlineStr">
        <is>
          <t>07-28-2025</t>
        </is>
      </c>
      <c r="T1" t="inlineStr">
        <is>
          <t>07-19-2025</t>
        </is>
      </c>
      <c r="U1" t="inlineStr">
        <is>
          <t>07-12-2025</t>
        </is>
      </c>
      <c r="V1" t="inlineStr">
        <is>
          <t>07-04-2025</t>
        </is>
      </c>
      <c r="W1" t="inlineStr">
        <is>
          <t>06-29-2025</t>
        </is>
      </c>
      <c r="X1" t="inlineStr">
        <is>
          <t>06-21-2025</t>
        </is>
      </c>
      <c r="Y1" t="inlineStr">
        <is>
          <t>06-15-2025</t>
        </is>
      </c>
      <c r="Z1" t="inlineStr">
        <is>
          <t>06-08-2025</t>
        </is>
      </c>
      <c r="AA1" t="inlineStr">
        <is>
          <t>06-03-2025</t>
        </is>
      </c>
      <c r="AB1" t="inlineStr">
        <is>
          <t>05-25-2025</t>
        </is>
      </c>
      <c r="AC1" t="inlineStr">
        <is>
          <t>05-10-2025</t>
        </is>
      </c>
      <c r="AD1" t="inlineStr">
        <is>
          <t>05-03-2025</t>
        </is>
      </c>
      <c r="AE1" t="inlineStr">
        <is>
          <t>04-26-2025</t>
        </is>
      </c>
      <c r="AF1" t="inlineStr">
        <is>
          <t>04-19-2025</t>
        </is>
      </c>
      <c r="AG1" t="inlineStr">
        <is>
          <t>04-12-2025</t>
        </is>
      </c>
      <c r="AH1" s="76" t="n">
        <v>45753</v>
      </c>
      <c r="AI1" s="76" t="n">
        <v>45746</v>
      </c>
      <c r="AJ1" s="76" t="n">
        <v>45740</v>
      </c>
      <c r="AK1" s="76" t="n">
        <v>45732</v>
      </c>
      <c r="AL1" s="39" t="inlineStr">
        <is>
          <t>Account</t>
        </is>
      </c>
    </row>
    <row r="2" ht="15.75" customHeight="1" s="67">
      <c r="A2" s="40" t="inlineStr">
        <is>
          <t>ABR</t>
        </is>
      </c>
      <c r="B2" s="41" t="n">
        <v>1050</v>
      </c>
      <c r="C2" s="42" t="n">
        <v>13.8776</v>
      </c>
      <c r="D2" s="42" t="n">
        <v>11.6</v>
      </c>
      <c r="E2" s="43" t="n">
        <v>-0.12</v>
      </c>
      <c r="F2" s="44" t="n">
        <v>-0.008699999999999999</v>
      </c>
      <c r="G2" s="45">
        <f>B2*D2</f>
        <v/>
      </c>
      <c r="H2" s="46">
        <f>B2*C2</f>
        <v/>
      </c>
      <c r="I2" s="45">
        <f>G2-H2</f>
        <v/>
      </c>
      <c r="J2" s="77" t="n">
        <v>45898.70179398148</v>
      </c>
      <c r="K2" t="inlineStr">
        <is>
          <t>Quarterly</t>
        </is>
      </c>
      <c r="L2" s="1">
        <f>((D2*R2)/100)/12</f>
        <v/>
      </c>
      <c r="M2" s="1">
        <f>(($B2*$D2)*(O2/100)/12)</f>
        <v/>
      </c>
      <c r="N2" s="1">
        <f>(($B2*$D2)*(R2/100)/12)</f>
        <v/>
      </c>
      <c r="O2" s="48" t="n">
        <v>14.2</v>
      </c>
      <c r="P2" s="49" t="n">
        <v>10.33</v>
      </c>
      <c r="Q2" s="49" t="n">
        <v>10.2</v>
      </c>
      <c r="R2" s="49" t="n">
        <v>10.75</v>
      </c>
      <c r="S2" s="49" t="n">
        <v>9.93</v>
      </c>
      <c r="T2" s="49" t="n">
        <v>10.57</v>
      </c>
      <c r="U2" s="49" t="n">
        <v>10.67</v>
      </c>
      <c r="V2" s="49" t="n">
        <v>10.85</v>
      </c>
      <c r="W2" s="49" t="n">
        <v>11.17</v>
      </c>
      <c r="X2" s="49" t="n">
        <v>11.73</v>
      </c>
      <c r="Y2" s="49" t="n">
        <v>11.4</v>
      </c>
      <c r="Z2" s="49" t="n">
        <v>12.11</v>
      </c>
      <c r="AA2" s="49" t="n">
        <v>12.7</v>
      </c>
      <c r="AB2" s="49" t="n">
        <v>13.45</v>
      </c>
      <c r="AC2" s="49" t="n">
        <v>11.55</v>
      </c>
      <c r="AD2" s="49" t="n">
        <v>10.83</v>
      </c>
      <c r="AE2" s="50" t="n">
        <v>15.4</v>
      </c>
      <c r="AF2" s="50" t="n">
        <v>16.03</v>
      </c>
      <c r="AG2" s="50" t="n">
        <v>16.48</v>
      </c>
      <c r="AH2" s="50" t="n">
        <v>14.68</v>
      </c>
      <c r="AI2" s="50" t="n">
        <v>14.63</v>
      </c>
      <c r="AJ2" s="49" t="n">
        <v>14.02</v>
      </c>
      <c r="AK2" s="49" t="n">
        <v>13.86</v>
      </c>
      <c r="AL2" s="51" t="inlineStr">
        <is>
          <t>Etrade IRA</t>
        </is>
      </c>
    </row>
    <row r="3" ht="15.75" customHeight="1" s="67">
      <c r="A3" s="40" t="inlineStr">
        <is>
          <t>ACP</t>
        </is>
      </c>
      <c r="B3" s="41" t="n">
        <v>1625</v>
      </c>
      <c r="C3" s="42" t="n">
        <v>6.6412</v>
      </c>
      <c r="D3" s="42" t="n">
        <v>5.94</v>
      </c>
      <c r="E3" s="43" t="n">
        <v>-0.02</v>
      </c>
      <c r="F3" s="44" t="n">
        <v>-0.0033</v>
      </c>
      <c r="G3" s="45">
        <f>B3*D3</f>
        <v/>
      </c>
      <c r="H3" s="46">
        <f>B3*C3</f>
        <v/>
      </c>
      <c r="I3" s="45">
        <f>G3-H3</f>
        <v/>
      </c>
      <c r="J3" s="77" t="n">
        <v>45869.70179398148</v>
      </c>
      <c r="K3" t="inlineStr">
        <is>
          <t>Monthly</t>
        </is>
      </c>
      <c r="L3" s="1">
        <f>((D3*R3)/100)/12</f>
        <v/>
      </c>
      <c r="M3" s="1">
        <f>((B3*D3)*(O3/100)/12)</f>
        <v/>
      </c>
      <c r="N3" s="1">
        <f>(($B3*$D3)*(R3/100)/12)</f>
        <v/>
      </c>
      <c r="O3" s="48" t="n">
        <v>15.53</v>
      </c>
      <c r="P3" s="62" t="n">
        <v>15.55</v>
      </c>
      <c r="Q3" s="62" t="n">
        <v>15.63</v>
      </c>
      <c r="R3" s="50" t="n">
        <v>15.63</v>
      </c>
      <c r="S3" s="50" t="n">
        <v>15.63</v>
      </c>
      <c r="T3" s="50" t="n">
        <v>15.6</v>
      </c>
      <c r="U3" s="50" t="n">
        <v>15.58</v>
      </c>
      <c r="V3" s="50" t="n">
        <v>15.66</v>
      </c>
      <c r="W3" s="50" t="n">
        <v>15.87</v>
      </c>
      <c r="X3" s="50" t="n">
        <v>15.82</v>
      </c>
      <c r="Y3" s="50" t="n">
        <v>15.76</v>
      </c>
      <c r="Z3" s="50" t="n">
        <v>15.92</v>
      </c>
      <c r="AA3" s="50" t="n">
        <v>15.9</v>
      </c>
      <c r="AB3" s="50" t="n">
        <v>16.23</v>
      </c>
      <c r="AC3" s="50" t="n">
        <v>16.29</v>
      </c>
      <c r="AD3" s="50" t="n">
        <v>16.4</v>
      </c>
      <c r="AE3" s="50" t="n">
        <v>16.79</v>
      </c>
      <c r="AF3" s="50" t="n">
        <v>16.88</v>
      </c>
      <c r="AG3" s="50" t="n">
        <v>17.35</v>
      </c>
      <c r="AH3" s="50" t="n">
        <v>16.06</v>
      </c>
      <c r="AI3" s="50" t="n">
        <v>15.74</v>
      </c>
      <c r="AJ3" s="49" t="n">
        <v>15.5</v>
      </c>
      <c r="AK3" s="50" t="n">
        <v>15.68</v>
      </c>
      <c r="AL3" s="51" t="inlineStr">
        <is>
          <t>Etrade IRA</t>
        </is>
      </c>
    </row>
    <row r="4" ht="15.75" customHeight="1" s="67">
      <c r="A4" s="40" t="inlineStr">
        <is>
          <t>AGNC</t>
        </is>
      </c>
      <c r="B4" s="41" t="n">
        <v>736</v>
      </c>
      <c r="C4" s="42" t="n">
        <v>10.37</v>
      </c>
      <c r="D4" s="42" t="n">
        <v>9.630000000000001</v>
      </c>
      <c r="E4" s="43" t="n">
        <v>-0.07000000000000001</v>
      </c>
      <c r="F4" s="44" t="n">
        <v>-0.0069</v>
      </c>
      <c r="G4" s="45">
        <f>B4*D4</f>
        <v/>
      </c>
      <c r="H4" s="46">
        <f>B4*C4</f>
        <v/>
      </c>
      <c r="I4" s="45">
        <f>G4-H4</f>
        <v/>
      </c>
      <c r="J4" s="77" t="n">
        <v>45880.70179398148</v>
      </c>
      <c r="K4" t="inlineStr">
        <is>
          <t>Monthly</t>
        </is>
      </c>
      <c r="L4" s="1">
        <f>((D4*R4)/100)/12</f>
        <v/>
      </c>
      <c r="M4" s="1">
        <f>((B4*D4)*(O4/100)/12)</f>
        <v/>
      </c>
      <c r="N4" s="1">
        <f>(($B4*$D4)*(R4/100)/12)</f>
        <v/>
      </c>
      <c r="O4" s="48" t="n">
        <v>13.81</v>
      </c>
      <c r="P4" s="62" t="n">
        <v>14.98</v>
      </c>
      <c r="Q4" s="62" t="n">
        <v>15.3</v>
      </c>
      <c r="R4" s="50" t="n">
        <v>15.27</v>
      </c>
      <c r="S4" s="50" t="n">
        <v>14.83</v>
      </c>
      <c r="T4" s="50" t="n">
        <v>15.52</v>
      </c>
      <c r="U4" s="50" t="n">
        <v>15.24</v>
      </c>
      <c r="V4" s="50" t="n">
        <v>15.29</v>
      </c>
      <c r="W4" s="50" t="n">
        <v>15.45</v>
      </c>
      <c r="X4" s="50" t="n">
        <v>15.55</v>
      </c>
      <c r="Y4" s="50" t="n">
        <v>15.32</v>
      </c>
      <c r="Z4" s="50" t="n">
        <v>15.93</v>
      </c>
      <c r="AA4" s="50" t="n">
        <v>16.31</v>
      </c>
      <c r="AB4" s="50" t="n">
        <v>16.35</v>
      </c>
      <c r="AC4" s="50" t="n">
        <v>16.22</v>
      </c>
      <c r="AD4" s="50" t="n">
        <v>16.35</v>
      </c>
      <c r="AE4" s="50" t="n">
        <v>16.51</v>
      </c>
      <c r="AF4" s="50" t="n">
        <v>17.35</v>
      </c>
      <c r="AG4" s="50" t="n">
        <v>17.73</v>
      </c>
      <c r="AH4" s="50" t="n">
        <v>15.42</v>
      </c>
      <c r="AI4" s="50" t="n">
        <v>15.13</v>
      </c>
      <c r="AJ4" s="50" t="n">
        <v>14.17</v>
      </c>
      <c r="AK4" s="50" t="n">
        <v>14.06</v>
      </c>
      <c r="AL4" s="51" t="inlineStr">
        <is>
          <t>Etrade IRA</t>
        </is>
      </c>
    </row>
    <row r="5" ht="15.75" customHeight="1" s="67">
      <c r="A5" s="40" t="inlineStr">
        <is>
          <t>BITO</t>
        </is>
      </c>
      <c r="B5" s="41" t="n">
        <v>440</v>
      </c>
      <c r="C5" s="42" t="n">
        <v>28.0018</v>
      </c>
      <c r="D5" s="42" t="n">
        <v>21.17</v>
      </c>
      <c r="E5" s="43" t="n">
        <v>-0.27</v>
      </c>
      <c r="F5" s="44" t="n">
        <v>-0.012</v>
      </c>
      <c r="G5" s="45">
        <f>B5*D5</f>
        <v/>
      </c>
      <c r="H5" s="46">
        <f>B5*C5</f>
        <v/>
      </c>
      <c r="I5" s="45">
        <f>G5-H5</f>
        <v/>
      </c>
      <c r="J5" s="77" t="n">
        <v>45876.70179398148</v>
      </c>
      <c r="K5" t="inlineStr">
        <is>
          <t>Monthly</t>
        </is>
      </c>
      <c r="L5" s="1">
        <f>((D5*R5)/100)/12</f>
        <v/>
      </c>
      <c r="M5" s="1">
        <f>((B5*D5)*(O5/100)/12)</f>
        <v/>
      </c>
      <c r="N5" s="1">
        <f>(($B5*$D5)*(R5/100)/12)</f>
        <v/>
      </c>
      <c r="O5" s="48" t="n">
        <v>57.07</v>
      </c>
      <c r="P5" s="49" t="n">
        <v>51.21</v>
      </c>
      <c r="Q5" s="49" t="n">
        <v>51.36</v>
      </c>
      <c r="R5" s="49" t="n">
        <v>51.67</v>
      </c>
      <c r="S5" s="49" t="n">
        <v>49.83</v>
      </c>
      <c r="T5" s="49" t="n">
        <v>48.92</v>
      </c>
      <c r="U5" s="49" t="n">
        <v>51.27</v>
      </c>
      <c r="V5" s="49" t="n">
        <v>52.94</v>
      </c>
      <c r="W5" s="49" t="n">
        <v>55.31</v>
      </c>
      <c r="X5" s="50" t="n">
        <v>57.33</v>
      </c>
      <c r="Y5" s="49" t="n">
        <v>55.67</v>
      </c>
      <c r="Z5" s="50" t="n">
        <v>58.32</v>
      </c>
      <c r="AA5" s="49" t="n">
        <v>56.87</v>
      </c>
      <c r="AB5" s="49" t="n">
        <v>54.14</v>
      </c>
      <c r="AC5" s="50" t="n">
        <v>59.28</v>
      </c>
      <c r="AD5" s="50" t="n">
        <v>62.12</v>
      </c>
      <c r="AE5" s="50" t="n">
        <v>67.78</v>
      </c>
      <c r="AF5" s="50" t="n">
        <v>75.31999999999999</v>
      </c>
      <c r="AG5" s="50" t="n">
        <v>79.84</v>
      </c>
      <c r="AH5" s="50" t="n">
        <v>77.52</v>
      </c>
      <c r="AI5" s="50" t="n">
        <v>74.83</v>
      </c>
      <c r="AJ5" s="50" t="n">
        <v>74.83</v>
      </c>
      <c r="AK5" s="50" t="n">
        <v>74.83</v>
      </c>
      <c r="AL5" s="51" t="inlineStr">
        <is>
          <t>Etrade IRA</t>
        </is>
      </c>
    </row>
    <row r="6" ht="15.75" customHeight="1" s="67">
      <c r="A6" s="40" t="inlineStr">
        <is>
          <t>BRSP</t>
        </is>
      </c>
      <c r="B6" s="41" t="n">
        <v>568</v>
      </c>
      <c r="C6" s="42" t="n">
        <v>5.7</v>
      </c>
      <c r="D6" s="42" t="n">
        <v>5.54</v>
      </c>
      <c r="E6" s="43" t="n">
        <v>-0.05</v>
      </c>
      <c r="F6" s="44" t="n">
        <v>-0.008699999999999999</v>
      </c>
      <c r="G6" s="45">
        <f>B6*D6</f>
        <v/>
      </c>
      <c r="H6" s="46">
        <f>B6*C6</f>
        <v/>
      </c>
      <c r="I6" s="45">
        <f>G6-H6</f>
        <v/>
      </c>
      <c r="J6" s="77" t="n">
        <v>45852.70179398148</v>
      </c>
      <c r="K6" t="inlineStr">
        <is>
          <t>Quarterly</t>
        </is>
      </c>
      <c r="L6" s="1">
        <f>((D6*R6)/100)/12</f>
        <v/>
      </c>
      <c r="M6" s="1">
        <f>((B6*D6)*(O6/100)/12)</f>
        <v/>
      </c>
      <c r="N6" s="1">
        <f>(($B6*$D6)*(R6/100)/12)</f>
        <v/>
      </c>
      <c r="O6" s="48" t="n">
        <v>10.31</v>
      </c>
      <c r="P6" s="62" t="n">
        <v>11.49</v>
      </c>
      <c r="Q6" s="62" t="n">
        <v>11.98</v>
      </c>
      <c r="R6" s="50" t="n">
        <v>12.36</v>
      </c>
      <c r="S6" s="50" t="n">
        <v>13.03</v>
      </c>
      <c r="T6" s="50" t="n">
        <v>12.88</v>
      </c>
      <c r="U6" s="50" t="n">
        <v>12.55</v>
      </c>
      <c r="V6" s="50" t="n">
        <v>12.24</v>
      </c>
      <c r="W6" s="50" t="n">
        <v>12.17</v>
      </c>
      <c r="X6" s="50" t="n">
        <v>12.5</v>
      </c>
      <c r="Y6" s="50" t="n">
        <v>11.96</v>
      </c>
      <c r="Z6" s="50" t="n">
        <v>12.6</v>
      </c>
      <c r="AA6" s="50" t="n">
        <v>12.7</v>
      </c>
      <c r="AB6" s="50" t="n">
        <v>12.6</v>
      </c>
      <c r="AC6" s="50" t="n">
        <v>12.28</v>
      </c>
      <c r="AD6" s="50" t="n">
        <v>12.77</v>
      </c>
      <c r="AE6" s="50" t="n">
        <v>13.53</v>
      </c>
      <c r="AF6" s="50" t="n">
        <v>14.48</v>
      </c>
      <c r="AG6" s="50" t="n">
        <v>14.41</v>
      </c>
      <c r="AH6" s="50" t="n">
        <v>11.83</v>
      </c>
      <c r="AI6" s="50" t="n">
        <v>11.27</v>
      </c>
      <c r="AJ6" s="50" t="n">
        <v>10.77</v>
      </c>
      <c r="AK6" s="50" t="n">
        <v>10.65</v>
      </c>
      <c r="AL6" s="51" t="inlineStr">
        <is>
          <t>Etrade IRA</t>
        </is>
      </c>
    </row>
    <row r="7" ht="15.75" customHeight="1" s="67">
      <c r="A7" s="40" t="inlineStr">
        <is>
          <t>CHMI</t>
        </is>
      </c>
      <c r="B7" s="41" t="n">
        <v>2425</v>
      </c>
      <c r="C7" s="42" t="n">
        <v>3.39928</v>
      </c>
      <c r="D7" s="42" t="n">
        <v>3</v>
      </c>
      <c r="E7" s="43" t="n">
        <v>-0.1</v>
      </c>
      <c r="F7" s="44" t="n">
        <v>-0.0287</v>
      </c>
      <c r="G7" s="45">
        <f>B7*D7</f>
        <v/>
      </c>
      <c r="H7" s="46">
        <f>B7*C7</f>
        <v/>
      </c>
      <c r="I7" s="45">
        <f>G7-H7</f>
        <v/>
      </c>
      <c r="J7" s="77" t="n">
        <v>45869.70179398148</v>
      </c>
      <c r="K7" t="inlineStr">
        <is>
          <t>Quarterly</t>
        </is>
      </c>
      <c r="L7" s="1">
        <f>((D7*R7)/100)/12</f>
        <v/>
      </c>
      <c r="M7" s="1">
        <f>((B7*D7)*(O7/100)/12)</f>
        <v/>
      </c>
      <c r="N7" s="1">
        <f>(($B7*$D7)*(R7/100)/12)</f>
        <v/>
      </c>
      <c r="O7" s="48" t="n">
        <v>17</v>
      </c>
      <c r="P7" s="62" t="n">
        <v>20.41</v>
      </c>
      <c r="Q7" s="62" t="n">
        <v>21.51</v>
      </c>
      <c r="R7" s="50" t="n">
        <v>21.58</v>
      </c>
      <c r="S7" s="50" t="n">
        <v>22.22</v>
      </c>
      <c r="T7" s="50" t="n">
        <v>22.56</v>
      </c>
      <c r="U7" s="50" t="n">
        <v>21.43</v>
      </c>
      <c r="V7" s="50" t="n">
        <v>21.66</v>
      </c>
      <c r="W7" s="50" t="n">
        <v>20.13</v>
      </c>
      <c r="X7" s="50" t="n">
        <v>20.55</v>
      </c>
      <c r="Y7" s="50" t="n">
        <v>20.13</v>
      </c>
      <c r="Z7" s="50" t="n">
        <v>20.2</v>
      </c>
      <c r="AA7" s="50" t="n">
        <v>20.34</v>
      </c>
      <c r="AB7" s="50" t="n">
        <v>20.13</v>
      </c>
      <c r="AC7" s="50" t="n">
        <v>19.8</v>
      </c>
      <c r="AD7" s="50" t="n">
        <v>20.34</v>
      </c>
      <c r="AE7" s="50" t="n">
        <v>22.39</v>
      </c>
      <c r="AF7" s="50" t="n">
        <v>22.39</v>
      </c>
      <c r="AG7" s="50" t="n">
        <v>24.49</v>
      </c>
      <c r="AH7" s="50" t="n">
        <v>19.29</v>
      </c>
      <c r="AI7" s="50" t="n">
        <v>17.44</v>
      </c>
      <c r="AJ7" s="49" t="n">
        <v>16.67</v>
      </c>
      <c r="AK7" s="49" t="n">
        <v>16.67</v>
      </c>
      <c r="AL7" s="51" t="inlineStr">
        <is>
          <t>Etrade IRA</t>
        </is>
      </c>
    </row>
    <row r="8" ht="15.75" customHeight="1" s="67">
      <c r="A8" s="40" t="inlineStr">
        <is>
          <t>DSL</t>
        </is>
      </c>
      <c r="B8" s="41" t="n">
        <v>260</v>
      </c>
      <c r="C8" s="42" t="n">
        <v>12.5</v>
      </c>
      <c r="D8" s="42" t="n">
        <v>12.24</v>
      </c>
      <c r="E8" s="43" t="n">
        <v>0.02</v>
      </c>
      <c r="F8" s="44" t="n">
        <v>0.0016</v>
      </c>
      <c r="G8" s="45">
        <f>B8*D8</f>
        <v/>
      </c>
      <c r="H8" s="46">
        <f>B8*C8</f>
        <v/>
      </c>
      <c r="I8" s="45">
        <f>G8-H8</f>
        <v/>
      </c>
      <c r="J8" s="77" t="n">
        <v>45898.70179398148</v>
      </c>
      <c r="K8" t="inlineStr">
        <is>
          <t>Monthly</t>
        </is>
      </c>
      <c r="L8" s="1">
        <f>((D8*R8)/100)/12</f>
        <v/>
      </c>
      <c r="M8" s="1">
        <f>((B8*D8)*(O8/100)/12)</f>
        <v/>
      </c>
      <c r="N8" s="1">
        <f>(($B8*$D8)*(R8/100)/12)</f>
        <v/>
      </c>
      <c r="O8" s="48" t="n">
        <v>12.75</v>
      </c>
      <c r="P8" s="49" t="n">
        <v>10.77</v>
      </c>
      <c r="Q8" s="49" t="n">
        <v>10.83</v>
      </c>
      <c r="R8" s="49" t="n">
        <v>10.86</v>
      </c>
      <c r="S8" s="49" t="n">
        <v>10.97</v>
      </c>
      <c r="T8" s="49" t="n">
        <v>10.97</v>
      </c>
      <c r="U8" s="49" t="n">
        <v>10.86</v>
      </c>
      <c r="V8" s="49" t="n">
        <v>10.78</v>
      </c>
      <c r="W8" s="49" t="n">
        <v>10.78</v>
      </c>
      <c r="X8" s="49" t="n">
        <v>10.95</v>
      </c>
      <c r="Y8" s="49" t="n">
        <v>10.71</v>
      </c>
      <c r="Z8" s="49" t="n">
        <v>10.73</v>
      </c>
      <c r="AA8" s="49" t="n">
        <v>10.78</v>
      </c>
      <c r="AB8" s="49" t="n">
        <v>10.99</v>
      </c>
      <c r="AC8" s="49" t="n">
        <v>10.91</v>
      </c>
      <c r="AD8" s="49" t="n">
        <v>10.95</v>
      </c>
      <c r="AE8" s="49" t="n">
        <v>11.15</v>
      </c>
      <c r="AF8" s="49" t="n">
        <v>11.38</v>
      </c>
      <c r="AG8" s="49" t="n">
        <v>11.71</v>
      </c>
      <c r="AH8" s="49" t="n">
        <v>10.69</v>
      </c>
      <c r="AI8" s="50" t="n">
        <v>12.75</v>
      </c>
      <c r="AJ8" s="50" t="n">
        <v>12.75</v>
      </c>
      <c r="AK8" s="50" t="n">
        <v>12.75</v>
      </c>
      <c r="AL8" s="51" t="inlineStr">
        <is>
          <t>Etrade IRA</t>
        </is>
      </c>
    </row>
    <row r="9" ht="15.75" customHeight="1" s="67">
      <c r="A9" s="40" t="inlineStr">
        <is>
          <t>DX</t>
        </is>
      </c>
      <c r="B9" s="41" t="n">
        <v>625</v>
      </c>
      <c r="C9" s="42" t="n">
        <v>11.9018</v>
      </c>
      <c r="D9" s="42" t="n">
        <v>12.58</v>
      </c>
      <c r="E9" s="43" t="n">
        <v>-0.07000000000000001</v>
      </c>
      <c r="F9" s="44" t="n">
        <v>-0.0052</v>
      </c>
      <c r="G9" s="45">
        <f>B9*D9</f>
        <v/>
      </c>
      <c r="H9" s="46">
        <f>B9*C9</f>
        <v/>
      </c>
      <c r="I9" s="45">
        <f>G9-H9</f>
        <v/>
      </c>
      <c r="J9" s="77" t="n">
        <v>45870.70179398148</v>
      </c>
      <c r="K9" t="inlineStr">
        <is>
          <t>Monthly</t>
        </is>
      </c>
      <c r="L9" s="1">
        <f>((D9*R9)/100)/12</f>
        <v/>
      </c>
      <c r="M9" s="1">
        <f>((B9*D9)*(O9/100)/12)</f>
        <v/>
      </c>
      <c r="N9" s="1">
        <f>(($B9*$D9)*(R9/100)/12)</f>
        <v/>
      </c>
      <c r="O9" s="48" t="n">
        <v>14.62</v>
      </c>
      <c r="P9" s="62" t="n">
        <v>16.23</v>
      </c>
      <c r="Q9" s="62" t="n">
        <v>16.55</v>
      </c>
      <c r="R9" s="50" t="n">
        <v>16.4</v>
      </c>
      <c r="S9" s="50" t="n">
        <v>16</v>
      </c>
      <c r="T9" s="50" t="n">
        <v>16.22</v>
      </c>
      <c r="U9" s="50" t="n">
        <v>15.89</v>
      </c>
      <c r="V9" s="50" t="n">
        <v>16.25</v>
      </c>
      <c r="W9" s="50" t="n">
        <v>16.72</v>
      </c>
      <c r="X9" s="50" t="n">
        <v>16.71</v>
      </c>
      <c r="Y9" s="50" t="n">
        <v>16.45</v>
      </c>
      <c r="Z9" s="50" t="n">
        <v>16.86</v>
      </c>
      <c r="AA9" s="50" t="n">
        <v>17.16</v>
      </c>
      <c r="AB9" s="50" t="n">
        <v>17.26</v>
      </c>
      <c r="AC9" s="50" t="n">
        <v>16.43</v>
      </c>
      <c r="AD9" s="50" t="n">
        <v>16.73</v>
      </c>
      <c r="AE9" s="50" t="n">
        <v>17.03</v>
      </c>
      <c r="AF9" s="50" t="n">
        <v>17.6</v>
      </c>
      <c r="AG9" s="50" t="n">
        <v>18.33</v>
      </c>
      <c r="AH9" s="50" t="n">
        <v>16.06</v>
      </c>
      <c r="AI9" s="50" t="n">
        <v>15.63</v>
      </c>
      <c r="AJ9" s="49" t="n">
        <v>14.53</v>
      </c>
      <c r="AK9" s="49" t="n">
        <v>14.35</v>
      </c>
      <c r="AL9" s="51" t="inlineStr">
        <is>
          <t>Etrade IRA</t>
        </is>
      </c>
    </row>
    <row r="10" ht="15.75" customHeight="1" s="67">
      <c r="A10" s="40" t="inlineStr">
        <is>
          <t>ECC</t>
        </is>
      </c>
      <c r="B10" s="41" t="n">
        <v>1142</v>
      </c>
      <c r="C10" s="42" t="n">
        <v>10.0969</v>
      </c>
      <c r="D10" s="42" t="n">
        <v>6.71</v>
      </c>
      <c r="E10" s="43" t="n">
        <v>0.03</v>
      </c>
      <c r="F10" s="44" t="n">
        <v>0.0034</v>
      </c>
      <c r="G10" s="45">
        <f>B10*D10</f>
        <v/>
      </c>
      <c r="H10" s="46">
        <f>B10*C10</f>
        <v/>
      </c>
      <c r="I10" s="45">
        <f>G10-H10</f>
        <v/>
      </c>
      <c r="J10" s="77" t="n">
        <v>45898.70179398148</v>
      </c>
      <c r="K10" t="inlineStr">
        <is>
          <t>Monthly</t>
        </is>
      </c>
      <c r="L10" s="1">
        <f>((D10*R10)/100)/12</f>
        <v/>
      </c>
      <c r="M10" s="1">
        <f>((B10*D10)*(O10/100)/12)</f>
        <v/>
      </c>
      <c r="N10" s="1">
        <f>(($B10*$D10)*(R10/100)/12)</f>
        <v/>
      </c>
      <c r="O10" s="48" t="n">
        <v>19.35</v>
      </c>
      <c r="P10" s="62" t="n">
        <v>25.23</v>
      </c>
      <c r="Q10" s="62" t="n">
        <v>26.21</v>
      </c>
      <c r="R10" s="50" t="n">
        <v>24.42</v>
      </c>
      <c r="S10" s="50" t="n">
        <v>24.31</v>
      </c>
      <c r="T10" s="50" t="n">
        <v>22.67</v>
      </c>
      <c r="U10" s="50" t="n">
        <v>21.93</v>
      </c>
      <c r="V10" s="50" t="n">
        <v>21.65</v>
      </c>
      <c r="W10" s="50" t="n">
        <v>22.31</v>
      </c>
      <c r="X10" s="50" t="n">
        <v>22.31</v>
      </c>
      <c r="Y10" s="50" t="n">
        <v>22.16</v>
      </c>
      <c r="Z10" s="50" t="n">
        <v>21.65</v>
      </c>
      <c r="AA10" s="50" t="n">
        <v>21.37</v>
      </c>
      <c r="AB10" s="50" t="n">
        <v>22.58</v>
      </c>
      <c r="AC10" s="50" t="n">
        <v>21.03</v>
      </c>
      <c r="AD10" s="50" t="n">
        <v>21.62</v>
      </c>
      <c r="AE10" s="50" t="n">
        <v>21.76</v>
      </c>
      <c r="AF10" s="50" t="n">
        <v>23.05</v>
      </c>
      <c r="AG10" s="50" t="n">
        <v>23.08</v>
      </c>
      <c r="AH10" s="50" t="n">
        <v>21.71</v>
      </c>
      <c r="AI10" s="50" t="n">
        <v>20.87</v>
      </c>
      <c r="AJ10" s="50" t="n">
        <v>21.21</v>
      </c>
      <c r="AK10" s="50" t="n">
        <v>20.39</v>
      </c>
      <c r="AL10" s="51" t="inlineStr">
        <is>
          <t>Etrade IRA</t>
        </is>
      </c>
    </row>
    <row r="11" ht="15.75" customHeight="1" s="67">
      <c r="A11" s="40" t="inlineStr">
        <is>
          <t>EIC</t>
        </is>
      </c>
      <c r="B11" s="41" t="n">
        <v>466</v>
      </c>
      <c r="C11" s="42" t="n">
        <v>15.65</v>
      </c>
      <c r="D11" s="42" t="n">
        <v>13.07</v>
      </c>
      <c r="E11" s="43" t="n">
        <v>-0.04</v>
      </c>
      <c r="F11" s="44" t="n">
        <v>-0.0025</v>
      </c>
      <c r="G11" s="45">
        <f>B11*D11</f>
        <v/>
      </c>
      <c r="H11" s="46">
        <f>B11*C11</f>
        <v/>
      </c>
      <c r="I11" s="45">
        <f>G11-H11</f>
        <v/>
      </c>
      <c r="J11" s="77" t="n">
        <v>45898.70180555555</v>
      </c>
      <c r="K11" t="inlineStr">
        <is>
          <t>Monthly</t>
        </is>
      </c>
      <c r="L11" s="1">
        <f>((D11*R11)/100)/12</f>
        <v/>
      </c>
      <c r="M11" s="1">
        <f>((B11*D11)*(O11/100)/12)</f>
        <v/>
      </c>
      <c r="N11" s="1">
        <f>(($B11*$D11)*(R11/100)/12)</f>
        <v/>
      </c>
      <c r="O11" s="48" t="n">
        <v>15.23</v>
      </c>
      <c r="P11" s="49" t="n">
        <v>12.01</v>
      </c>
      <c r="Q11" s="49" t="n">
        <v>12.73</v>
      </c>
      <c r="R11" s="49" t="n">
        <v>12.01</v>
      </c>
      <c r="S11" s="49" t="n">
        <v>12.05</v>
      </c>
      <c r="T11" s="49" t="n">
        <v>11.61</v>
      </c>
      <c r="U11" s="49" t="n">
        <v>11.24</v>
      </c>
      <c r="V11" s="49" t="n">
        <v>11.35</v>
      </c>
      <c r="W11" s="49" t="n">
        <v>11.62</v>
      </c>
      <c r="X11" s="49" t="n">
        <v>11.66</v>
      </c>
      <c r="Y11" s="49" t="n">
        <v>11.86</v>
      </c>
      <c r="Z11" s="49" t="n">
        <v>12.17</v>
      </c>
      <c r="AA11" s="49" t="n">
        <v>11.8</v>
      </c>
      <c r="AB11" s="50" t="n">
        <v>16.72</v>
      </c>
      <c r="AC11" s="50" t="n">
        <v>16.67</v>
      </c>
      <c r="AD11" s="50" t="n">
        <v>17.13</v>
      </c>
      <c r="AE11" s="50" t="n">
        <v>17.13</v>
      </c>
      <c r="AF11" s="50" t="n">
        <v>17.38</v>
      </c>
      <c r="AG11" s="50" t="n">
        <v>17.08</v>
      </c>
      <c r="AH11" s="50" t="n">
        <v>16.18</v>
      </c>
      <c r="AI11" s="50" t="n">
        <v>16.02</v>
      </c>
      <c r="AJ11" s="50" t="n">
        <v>16.04</v>
      </c>
      <c r="AK11" s="50" t="n">
        <v>15.75</v>
      </c>
      <c r="AL11" s="51" t="inlineStr">
        <is>
          <t>Etrade IRA</t>
        </is>
      </c>
    </row>
    <row r="12" ht="15.75" customHeight="1" s="67">
      <c r="A12" s="40" t="inlineStr">
        <is>
          <t>MORT</t>
        </is>
      </c>
      <c r="B12" s="41" t="n">
        <v>90</v>
      </c>
      <c r="C12" s="42" t="n">
        <v>11.3</v>
      </c>
      <c r="D12" s="42" t="n">
        <v>10.73</v>
      </c>
      <c r="E12" s="43" t="n">
        <v>-0.21</v>
      </c>
      <c r="F12" s="44" t="n">
        <v>-0.0187</v>
      </c>
      <c r="G12" s="45">
        <f>B12*D12</f>
        <v/>
      </c>
      <c r="H12" s="46">
        <f>B12*C12</f>
        <v/>
      </c>
      <c r="I12" s="45">
        <f>G12-H12</f>
        <v/>
      </c>
      <c r="J12" s="77" t="n">
        <v>45845.70180555555</v>
      </c>
      <c r="K12" t="inlineStr">
        <is>
          <t>Quarterly</t>
        </is>
      </c>
      <c r="L12" s="1">
        <f>((D12*R12)/100)/12</f>
        <v/>
      </c>
      <c r="M12" s="1">
        <f>((B12*D12)*(O12/100)/12)</f>
        <v/>
      </c>
      <c r="N12" s="1">
        <f>(($B12*$D12)*(R12/100)/12)</f>
        <v/>
      </c>
      <c r="O12" s="48" t="n">
        <v>10.83</v>
      </c>
      <c r="P12" s="62" t="n">
        <v>12.22</v>
      </c>
      <c r="Q12" s="62" t="n">
        <v>12.42</v>
      </c>
      <c r="R12" s="50" t="n">
        <v>12.61</v>
      </c>
      <c r="S12" s="50" t="n">
        <v>12.19</v>
      </c>
      <c r="T12" s="50" t="n">
        <v>12.52</v>
      </c>
      <c r="U12" s="50" t="n">
        <v>12.31</v>
      </c>
      <c r="V12" s="50" t="n">
        <v>12.43</v>
      </c>
      <c r="W12" s="50" t="n">
        <v>12.4</v>
      </c>
      <c r="X12" s="50" t="n">
        <v>12.61</v>
      </c>
      <c r="Y12" s="50" t="n">
        <v>12.38</v>
      </c>
      <c r="Z12" s="50" t="n">
        <v>12.76</v>
      </c>
      <c r="AA12" s="50" t="n">
        <v>13.02</v>
      </c>
      <c r="AB12" s="50" t="n">
        <v>13.05</v>
      </c>
      <c r="AC12" s="50" t="n">
        <v>12.76</v>
      </c>
      <c r="AD12" s="50" t="n">
        <v>12.78</v>
      </c>
      <c r="AE12" s="50" t="n">
        <v>13.17</v>
      </c>
      <c r="AF12" s="50" t="n">
        <v>13.88</v>
      </c>
      <c r="AG12" s="50" t="n">
        <v>14.2</v>
      </c>
      <c r="AH12" s="50" t="n">
        <v>12.43</v>
      </c>
      <c r="AI12" s="49" t="n">
        <v>10.41</v>
      </c>
      <c r="AJ12" s="50" t="n">
        <v>10.83</v>
      </c>
      <c r="AK12" s="50" t="n">
        <v>10.83</v>
      </c>
      <c r="AL12" s="51" t="inlineStr">
        <is>
          <t>Etrade IRA</t>
        </is>
      </c>
    </row>
    <row r="13" ht="15.75" customHeight="1" s="67">
      <c r="A13" s="40" t="inlineStr">
        <is>
          <t>NHS</t>
        </is>
      </c>
      <c r="B13" s="41" t="n">
        <v>917</v>
      </c>
      <c r="C13" s="42" t="n">
        <v>8.1136</v>
      </c>
      <c r="D13" s="42" t="n">
        <v>7.37</v>
      </c>
      <c r="E13" s="43" t="n">
        <v>-0.09</v>
      </c>
      <c r="F13" s="44" t="n">
        <v>-0.0115</v>
      </c>
      <c r="G13" s="45">
        <f>B13*D13</f>
        <v/>
      </c>
      <c r="H13" s="46">
        <f>B13*C13</f>
        <v/>
      </c>
      <c r="I13" s="45">
        <f>G13-H13</f>
        <v/>
      </c>
      <c r="J13" s="77" t="n">
        <v>45898.70180555555</v>
      </c>
      <c r="K13" t="inlineStr">
        <is>
          <t>Monthly</t>
        </is>
      </c>
      <c r="L13" s="1">
        <f>((D13*R13)/100)/12</f>
        <v/>
      </c>
      <c r="M13" s="1">
        <f>((B13*D13)*(O13/100)/12)</f>
        <v/>
      </c>
      <c r="N13" s="1">
        <f>(($B13*$D13)*(R13/100)/12)</f>
        <v/>
      </c>
      <c r="O13" s="48" t="n">
        <v>13.92</v>
      </c>
      <c r="P13" s="62" t="n">
        <v>14.77</v>
      </c>
      <c r="Q13" s="62" t="n">
        <v>14.63</v>
      </c>
      <c r="R13" s="50" t="n">
        <v>14.67</v>
      </c>
      <c r="S13" s="50" t="n">
        <v>14.7</v>
      </c>
      <c r="T13" s="50" t="n">
        <v>14.64</v>
      </c>
      <c r="U13" s="50" t="n">
        <v>14.38</v>
      </c>
      <c r="V13" s="50" t="n">
        <v>14.31</v>
      </c>
      <c r="W13" s="50" t="n">
        <v>14.5</v>
      </c>
      <c r="X13" s="50" t="n">
        <v>14.37</v>
      </c>
      <c r="Y13" s="50" t="n">
        <v>14.2</v>
      </c>
      <c r="Z13" s="50" t="n">
        <v>14.38</v>
      </c>
      <c r="AA13" s="50" t="n">
        <v>14.37</v>
      </c>
      <c r="AB13" s="50" t="n">
        <v>14.78</v>
      </c>
      <c r="AC13" s="50" t="n">
        <v>14.38</v>
      </c>
      <c r="AD13" s="50" t="n">
        <v>14.14</v>
      </c>
      <c r="AE13" s="50" t="n">
        <v>14.5</v>
      </c>
      <c r="AF13" s="50" t="n">
        <v>14.62</v>
      </c>
      <c r="AG13" s="50" t="n">
        <v>15.34</v>
      </c>
      <c r="AH13" s="50" t="n">
        <v>14.27</v>
      </c>
      <c r="AI13" s="50" t="n">
        <v>14.2</v>
      </c>
      <c r="AJ13" s="50" t="n">
        <v>14.12</v>
      </c>
      <c r="AK13" s="50" t="n">
        <v>14.12</v>
      </c>
      <c r="AL13" s="51" t="inlineStr">
        <is>
          <t>Etrade IRA</t>
        </is>
      </c>
    </row>
    <row r="14" ht="15.75" customHeight="1" s="67">
      <c r="A14" s="40" t="inlineStr">
        <is>
          <t>OFS</t>
        </is>
      </c>
      <c r="B14" s="41" t="n">
        <v>1385</v>
      </c>
      <c r="C14" s="42" t="n">
        <v>9.5274</v>
      </c>
      <c r="D14" s="42" t="n">
        <v>8.300000000000001</v>
      </c>
      <c r="E14" s="43" t="n">
        <v>-0.03</v>
      </c>
      <c r="F14" s="44" t="n">
        <v>-0.0037</v>
      </c>
      <c r="G14" s="45">
        <f>B14*D14</f>
        <v/>
      </c>
      <c r="H14" s="46">
        <f>B14*C14</f>
        <v/>
      </c>
      <c r="I14" s="45">
        <f>G14-H14</f>
        <v/>
      </c>
      <c r="J14" s="77" t="n">
        <v>45930.70180555555</v>
      </c>
      <c r="K14" t="inlineStr">
        <is>
          <t>Quarterly</t>
        </is>
      </c>
      <c r="L14" s="1">
        <f>((D14*R14)/100)/12</f>
        <v/>
      </c>
      <c r="M14" s="1">
        <f>((B14*D14)*(O14/100)/12)</f>
        <v/>
      </c>
      <c r="N14" s="1">
        <f>(($B14*$D14)*(R14/100)/12)</f>
        <v/>
      </c>
      <c r="O14" s="48" t="n">
        <v>16.04</v>
      </c>
      <c r="P14" s="62" t="n">
        <v>16.43</v>
      </c>
      <c r="Q14" s="62" t="n">
        <v>16.45</v>
      </c>
      <c r="R14" s="52" t="n">
        <v>16.04</v>
      </c>
      <c r="S14" s="52" t="n">
        <v>16.04</v>
      </c>
      <c r="T14" s="49" t="n">
        <v>15.96</v>
      </c>
      <c r="U14" s="50" t="n">
        <v>16.08</v>
      </c>
      <c r="V14" s="49" t="n">
        <v>15.93</v>
      </c>
      <c r="W14" s="50" t="n">
        <v>16.08</v>
      </c>
      <c r="X14" s="49" t="n">
        <v>15.53</v>
      </c>
      <c r="Y14" s="49" t="n">
        <v>15.23</v>
      </c>
      <c r="Z14" s="50" t="n">
        <v>16.19</v>
      </c>
      <c r="AA14" s="50" t="n">
        <v>16.22</v>
      </c>
      <c r="AB14" s="50" t="n">
        <v>16.41</v>
      </c>
      <c r="AC14" s="49" t="n">
        <v>15.91</v>
      </c>
      <c r="AD14" s="49" t="n">
        <v>15.49</v>
      </c>
      <c r="AE14" s="49" t="n">
        <v>15.93</v>
      </c>
      <c r="AF14" s="50" t="n">
        <v>16.69</v>
      </c>
      <c r="AG14" s="50" t="n">
        <v>16.35</v>
      </c>
      <c r="AH14" s="49" t="n">
        <v>14.99</v>
      </c>
      <c r="AI14" s="49" t="n">
        <v>15.13</v>
      </c>
      <c r="AJ14" s="49" t="n">
        <v>14.82</v>
      </c>
      <c r="AK14" s="49" t="n">
        <v>14.62</v>
      </c>
      <c r="AL14" s="51" t="inlineStr">
        <is>
          <t>Etrade IRA</t>
        </is>
      </c>
    </row>
    <row r="15" ht="15.75" customHeight="1" s="67">
      <c r="A15" s="40" t="inlineStr">
        <is>
          <t>PDI</t>
        </is>
      </c>
      <c r="B15" s="41" t="n">
        <v>688</v>
      </c>
      <c r="C15" s="42" t="n">
        <v>19.1513</v>
      </c>
      <c r="D15" s="42" t="n">
        <v>19.2</v>
      </c>
      <c r="E15" s="43" t="n">
        <v>0.01</v>
      </c>
      <c r="F15" s="44" t="n">
        <v>0.0005</v>
      </c>
      <c r="G15" s="45">
        <f>B15*D15</f>
        <v/>
      </c>
      <c r="H15" s="46">
        <f>B15*C15</f>
        <v/>
      </c>
      <c r="I15" s="45">
        <f>G15-H15</f>
        <v/>
      </c>
      <c r="J15" s="77" t="n">
        <v>45870.70180555555</v>
      </c>
      <c r="K15" t="inlineStr">
        <is>
          <t>Monthly</t>
        </is>
      </c>
      <c r="L15" s="1">
        <f>((D15*R15)/100)/12</f>
        <v/>
      </c>
      <c r="M15" s="1">
        <f>((B15*D15)*(O15/100)/12)</f>
        <v/>
      </c>
      <c r="N15" s="1">
        <f>(($B15*$D15)*(R15/100)/12)</f>
        <v/>
      </c>
      <c r="O15" s="48" t="n">
        <v>16.65</v>
      </c>
      <c r="P15" s="49" t="n">
        <v>13.82</v>
      </c>
      <c r="Q15" s="49" t="n">
        <v>13.71</v>
      </c>
      <c r="R15" s="49" t="n">
        <v>13.78</v>
      </c>
      <c r="S15" s="49" t="n">
        <v>13.85</v>
      </c>
      <c r="T15" s="49" t="n">
        <v>13.99</v>
      </c>
      <c r="U15" s="49" t="n">
        <v>13.93</v>
      </c>
      <c r="V15" s="49" t="n">
        <v>13.89</v>
      </c>
      <c r="W15" s="49" t="n">
        <v>14.05</v>
      </c>
      <c r="X15" s="49" t="n">
        <v>14.2</v>
      </c>
      <c r="Y15" s="49" t="n">
        <v>14.07</v>
      </c>
      <c r="Z15" s="49" t="n">
        <v>14.03</v>
      </c>
      <c r="AA15" s="49" t="n">
        <v>14.07</v>
      </c>
      <c r="AB15" s="49" t="n">
        <v>14.41</v>
      </c>
      <c r="AC15" s="49" t="n">
        <v>13.98</v>
      </c>
      <c r="AD15" s="49" t="n">
        <v>14.21</v>
      </c>
      <c r="AE15" s="49" t="n">
        <v>14.44</v>
      </c>
      <c r="AF15" s="49" t="n">
        <v>14.93</v>
      </c>
      <c r="AG15" s="49" t="n">
        <v>14.89</v>
      </c>
      <c r="AH15" s="49" t="n">
        <v>13.42</v>
      </c>
      <c r="AI15" s="50" t="n">
        <v>16.65</v>
      </c>
      <c r="AJ15" s="50" t="n">
        <v>16.65</v>
      </c>
      <c r="AK15" s="50" t="n">
        <v>16.65</v>
      </c>
      <c r="AL15" s="51" t="inlineStr">
        <is>
          <t>Etrade IRA</t>
        </is>
      </c>
    </row>
    <row r="16" ht="15.75" customHeight="1" s="67">
      <c r="A16" s="40" t="inlineStr">
        <is>
          <t>QDTE</t>
        </is>
      </c>
      <c r="B16" s="41" t="n">
        <v>276</v>
      </c>
      <c r="C16" s="42" t="n">
        <v>38.83</v>
      </c>
      <c r="D16" s="42" t="n">
        <v>35.47</v>
      </c>
      <c r="E16" s="43" t="n">
        <v>-0.43</v>
      </c>
      <c r="F16" s="44" t="n">
        <v>-0.0107</v>
      </c>
      <c r="G16" s="45">
        <f>B16*D16</f>
        <v/>
      </c>
      <c r="H16" s="46">
        <f>B16*C16</f>
        <v/>
      </c>
      <c r="I16" s="45">
        <f>G16-H16</f>
        <v/>
      </c>
      <c r="J16" s="77" t="n">
        <v>45870.70180555555</v>
      </c>
      <c r="K16" t="inlineStr">
        <is>
          <t>Weekly</t>
        </is>
      </c>
      <c r="L16" s="1">
        <f>((D16*R16)/100)/12</f>
        <v/>
      </c>
      <c r="M16" s="1">
        <f>((B16*D16)*(O16/100)/12)</f>
        <v/>
      </c>
      <c r="N16" s="1">
        <f>(($B16*$D16)*(R16/100)/12)</f>
        <v/>
      </c>
      <c r="O16" s="53" t="n">
        <v>6.92</v>
      </c>
      <c r="P16" s="62" t="n">
        <v>7.85</v>
      </c>
      <c r="Q16" s="62" t="n">
        <v>8.140000000000001</v>
      </c>
      <c r="R16" s="49" t="n">
        <v>8.08</v>
      </c>
      <c r="S16" s="49" t="n">
        <v>8</v>
      </c>
      <c r="T16" s="50" t="n">
        <v>32.4</v>
      </c>
      <c r="U16" s="50" t="n">
        <v>8.08</v>
      </c>
      <c r="V16" s="50" t="n">
        <v>7.82</v>
      </c>
      <c r="W16" s="50" t="n">
        <v>8.43</v>
      </c>
      <c r="X16" s="50" t="n">
        <v>7.18</v>
      </c>
      <c r="Y16" s="49" t="n">
        <v>5.05</v>
      </c>
      <c r="Z16" s="50" t="n">
        <v>7.3</v>
      </c>
      <c r="AA16" s="50" t="n">
        <v>7.54</v>
      </c>
      <c r="AB16" s="49" t="n">
        <v>6.11</v>
      </c>
      <c r="AC16" s="50" t="n">
        <v>11.39</v>
      </c>
      <c r="AD16" s="50" t="n">
        <v>8.17</v>
      </c>
      <c r="AE16" s="50" t="n">
        <v>9.17</v>
      </c>
      <c r="AF16" s="50" t="n">
        <v>8.300000000000001</v>
      </c>
      <c r="AG16" s="50" t="n">
        <v>7.08</v>
      </c>
      <c r="AH16" s="50" t="n">
        <v>9.130000000000001</v>
      </c>
      <c r="AI16" s="54" t="n">
        <v>7.92</v>
      </c>
      <c r="AJ16" s="54" t="n">
        <v>9.289999999999999</v>
      </c>
      <c r="AK16" s="54" t="n">
        <v>8.039999999999999</v>
      </c>
      <c r="AL16" s="51" t="inlineStr">
        <is>
          <t>Etrade IRA</t>
        </is>
      </c>
    </row>
    <row r="17" ht="15.75" customHeight="1" s="67">
      <c r="A17" s="40" t="inlineStr">
        <is>
          <t>QYLD</t>
        </is>
      </c>
      <c r="B17" s="41" t="n">
        <v>350</v>
      </c>
      <c r="C17" s="42" t="n">
        <v>17.92</v>
      </c>
      <c r="D17" s="42" t="n">
        <v>16.84</v>
      </c>
      <c r="E17" s="43" t="n">
        <v>-0.07000000000000001</v>
      </c>
      <c r="F17" s="44" t="n">
        <v>-0.0038</v>
      </c>
      <c r="G17" s="45">
        <f>B17*D17</f>
        <v/>
      </c>
      <c r="H17" s="46">
        <f>B17*C17</f>
        <v/>
      </c>
      <c r="I17" s="45">
        <f>G17-H17</f>
        <v/>
      </c>
      <c r="J17" s="77" t="n">
        <v>45866.70180555555</v>
      </c>
      <c r="K17" t="inlineStr">
        <is>
          <t>Monthly</t>
        </is>
      </c>
      <c r="L17" s="1">
        <f>((D17*R17)/100)/12</f>
        <v/>
      </c>
      <c r="M17" s="1">
        <f>((B17*D17)*(O17/100)/12)</f>
        <v/>
      </c>
      <c r="N17" s="1">
        <f>(($B17*$D17)*(R17/100)/12)</f>
        <v/>
      </c>
      <c r="O17" s="48" t="n">
        <v>12.38</v>
      </c>
      <c r="P17" s="49" t="n">
        <v>12.26</v>
      </c>
      <c r="Q17" s="49" t="n">
        <v>12.32</v>
      </c>
      <c r="R17" s="50" t="n">
        <v>12.39</v>
      </c>
      <c r="S17" s="50" t="n">
        <v>12.39</v>
      </c>
      <c r="T17" s="50" t="n">
        <v>12.44</v>
      </c>
      <c r="U17" s="50" t="n">
        <v>12.45</v>
      </c>
      <c r="V17" s="50" t="n">
        <v>12.49</v>
      </c>
      <c r="W17" s="50" t="n">
        <v>12.53</v>
      </c>
      <c r="X17" s="50" t="n">
        <v>12.57</v>
      </c>
      <c r="Y17" s="50" t="n">
        <v>12.57</v>
      </c>
      <c r="Z17" s="50" t="n">
        <v>12.69</v>
      </c>
      <c r="AA17" s="50" t="n">
        <v>12.72</v>
      </c>
      <c r="AB17" s="50" t="n">
        <v>12.91</v>
      </c>
      <c r="AC17" s="50" t="n">
        <v>12.75</v>
      </c>
      <c r="AD17" s="50" t="n">
        <v>12.79</v>
      </c>
      <c r="AE17" s="50" t="n">
        <v>12.91</v>
      </c>
      <c r="AF17" s="50" t="n">
        <v>13.15</v>
      </c>
      <c r="AG17" s="50" t="n">
        <v>13.14</v>
      </c>
      <c r="AH17" s="50" t="n">
        <v>13.02</v>
      </c>
      <c r="AI17" s="50" t="n">
        <v>12.68</v>
      </c>
      <c r="AJ17" s="50" t="n">
        <v>12.68</v>
      </c>
      <c r="AK17" s="50" t="n">
        <v>12.68</v>
      </c>
      <c r="AL17" s="51" t="inlineStr">
        <is>
          <t>Etrade IRA</t>
        </is>
      </c>
    </row>
    <row r="18" ht="15.75" customHeight="1" s="67">
      <c r="A18" s="40" t="inlineStr">
        <is>
          <t>RYLD</t>
        </is>
      </c>
      <c r="B18" s="41" t="n">
        <v>579</v>
      </c>
      <c r="C18" s="42" t="n">
        <v>16.5407</v>
      </c>
      <c r="D18" s="42" t="n">
        <v>15</v>
      </c>
      <c r="E18" s="43" t="n">
        <v>-0.05</v>
      </c>
      <c r="F18" s="44" t="n">
        <v>-0.003</v>
      </c>
      <c r="G18" s="45">
        <f>B18*D18</f>
        <v/>
      </c>
      <c r="H18" s="46">
        <f>B18*C18</f>
        <v/>
      </c>
      <c r="I18" s="45">
        <f>G18-H18</f>
        <v/>
      </c>
      <c r="J18" s="77" t="n">
        <v>45866.70180555555</v>
      </c>
      <c r="K18" t="inlineStr">
        <is>
          <t>Monthly</t>
        </is>
      </c>
      <c r="L18" s="1">
        <f>((D18*R18)/100)/12</f>
        <v/>
      </c>
      <c r="M18" s="1">
        <f>((B18*D18)*(O18/100)/12)</f>
        <v/>
      </c>
      <c r="N18" s="1">
        <f>(($B18*$D18)*(R18/100)/12)</f>
        <v/>
      </c>
      <c r="O18" s="48" t="n">
        <v>11.87</v>
      </c>
      <c r="P18" s="62" t="n">
        <v>12.52</v>
      </c>
      <c r="Q18" s="62" t="n">
        <v>12.83</v>
      </c>
      <c r="R18" s="50" t="n">
        <v>12.89</v>
      </c>
      <c r="S18" s="50" t="n">
        <v>12.77</v>
      </c>
      <c r="T18" s="50" t="n">
        <v>12.66</v>
      </c>
      <c r="U18" s="50" t="n">
        <v>12.67</v>
      </c>
      <c r="V18" s="50" t="n">
        <v>12.74</v>
      </c>
      <c r="W18" s="50" t="n">
        <v>12.81</v>
      </c>
      <c r="X18" s="50" t="n">
        <v>12.89</v>
      </c>
      <c r="Y18" s="50" t="n">
        <v>12.92</v>
      </c>
      <c r="Z18" s="50" t="n">
        <v>13.1</v>
      </c>
      <c r="AA18" s="50" t="n">
        <v>13.2</v>
      </c>
      <c r="AB18" s="50" t="n">
        <v>13.39</v>
      </c>
      <c r="AC18" s="50" t="n">
        <v>13.25</v>
      </c>
      <c r="AD18" s="50" t="n">
        <v>13.33</v>
      </c>
      <c r="AE18" s="50" t="n">
        <v>13.36</v>
      </c>
      <c r="AF18" s="50" t="n">
        <v>13.79</v>
      </c>
      <c r="AG18" s="50" t="n">
        <v>14.02</v>
      </c>
      <c r="AH18" s="50" t="n">
        <v>13.48</v>
      </c>
      <c r="AI18" s="50" t="n">
        <v>12.28</v>
      </c>
      <c r="AJ18" s="50" t="n">
        <v>12.28</v>
      </c>
      <c r="AK18" s="50" t="n">
        <v>12.28</v>
      </c>
      <c r="AL18" s="51" t="inlineStr">
        <is>
          <t>Etrade IRA</t>
        </is>
      </c>
    </row>
    <row r="19" ht="15.75" customHeight="1" s="67">
      <c r="A19" s="40" t="inlineStr">
        <is>
          <t>SVOL</t>
        </is>
      </c>
      <c r="B19" s="41" t="n">
        <v>552</v>
      </c>
      <c r="C19" s="42" t="n">
        <v>22.3288</v>
      </c>
      <c r="D19" s="42" t="n">
        <v>17.3</v>
      </c>
      <c r="E19" s="43" t="n">
        <v>-0.26</v>
      </c>
      <c r="F19" s="44" t="n">
        <v>-0.0121</v>
      </c>
      <c r="G19" s="45">
        <f>B19*D19</f>
        <v/>
      </c>
      <c r="H19" s="46">
        <f>B19*C19</f>
        <v/>
      </c>
      <c r="I19" s="45">
        <f>G19-H19</f>
        <v/>
      </c>
      <c r="J19" s="77" t="n">
        <v>45869.70180555555</v>
      </c>
      <c r="K19" t="inlineStr">
        <is>
          <t>Monthly</t>
        </is>
      </c>
      <c r="L19" s="1">
        <f>((D19*R19)/100)/12</f>
        <v/>
      </c>
      <c r="M19" s="1">
        <f>((B19*D19)*(O19/100)/12)</f>
        <v/>
      </c>
      <c r="N19" s="1">
        <f>(($B19*$D19)*(R19/100)/12)</f>
        <v/>
      </c>
      <c r="O19" s="48" t="n">
        <v>16.29</v>
      </c>
      <c r="P19" s="62" t="n">
        <v>19.31</v>
      </c>
      <c r="Q19" s="62" t="n">
        <v>19.98</v>
      </c>
      <c r="R19" s="50" t="n">
        <v>20.01</v>
      </c>
      <c r="S19" s="50" t="n">
        <v>19.29</v>
      </c>
      <c r="T19" s="50" t="n">
        <v>19.37</v>
      </c>
      <c r="U19" s="50" t="n">
        <v>18.52</v>
      </c>
      <c r="V19" s="50" t="n">
        <v>18.35</v>
      </c>
      <c r="W19" s="50" t="n">
        <v>19.19</v>
      </c>
      <c r="X19" s="50" t="n">
        <v>20</v>
      </c>
      <c r="Y19" s="50" t="n">
        <v>18.94</v>
      </c>
      <c r="Z19" s="50" t="n">
        <v>19.29</v>
      </c>
      <c r="AA19" s="50" t="n">
        <v>19.26</v>
      </c>
      <c r="AB19" s="50" t="n">
        <v>18.56</v>
      </c>
      <c r="AC19" s="50" t="n">
        <v>20.56</v>
      </c>
      <c r="AD19" s="50" t="n">
        <v>20.31</v>
      </c>
      <c r="AE19" s="50" t="n">
        <v>20.75</v>
      </c>
      <c r="AF19" s="50" t="n">
        <v>21.94</v>
      </c>
      <c r="AG19" s="50" t="n">
        <v>22.22</v>
      </c>
      <c r="AH19" s="50" t="n">
        <v>19.76</v>
      </c>
      <c r="AI19" s="50" t="n">
        <v>16.65</v>
      </c>
      <c r="AJ19" s="50" t="n">
        <v>16.65</v>
      </c>
      <c r="AK19" s="50" t="n">
        <v>16.65</v>
      </c>
      <c r="AL19" s="51" t="inlineStr">
        <is>
          <t>Etrade IRA</t>
        </is>
      </c>
    </row>
    <row r="20" ht="15.75" customHeight="1" s="67">
      <c r="A20" s="40" t="inlineStr">
        <is>
          <t>DX</t>
        </is>
      </c>
      <c r="B20" s="41" t="n">
        <v>125</v>
      </c>
      <c r="C20" s="42" t="n">
        <v>11.91</v>
      </c>
      <c r="D20" s="42" t="n">
        <v>12.58</v>
      </c>
      <c r="E20" s="43" t="n">
        <v>-0.02</v>
      </c>
      <c r="F20" s="44" t="n">
        <v>0.0525</v>
      </c>
      <c r="G20" s="45">
        <f>B20*D20</f>
        <v/>
      </c>
      <c r="H20" s="46">
        <f>B20*C20</f>
        <v/>
      </c>
      <c r="I20" s="45">
        <f>G20-H20</f>
        <v/>
      </c>
      <c r="J20" s="77" t="n">
        <v>45870.70181712963</v>
      </c>
      <c r="K20" t="inlineStr">
        <is>
          <t>Monthly</t>
        </is>
      </c>
      <c r="L20" s="1" t="n">
        <v>0.17</v>
      </c>
      <c r="M20" s="1">
        <f>((B20*D20)*(O20/100)/12)</f>
        <v/>
      </c>
      <c r="N20" s="1">
        <f>(($B20*$D20)*(R20/100)/12)</f>
        <v/>
      </c>
      <c r="O20" s="48" t="n">
        <v>15.89</v>
      </c>
      <c r="P20" s="62" t="n">
        <v>16.23</v>
      </c>
      <c r="Q20" s="62" t="n">
        <v>16.55</v>
      </c>
      <c r="R20" s="50" t="n">
        <v>16.4</v>
      </c>
      <c r="S20" s="50" t="n">
        <v>16</v>
      </c>
      <c r="T20" s="50" t="n">
        <v>16.22</v>
      </c>
      <c r="U20" s="48" t="n">
        <v>15.89</v>
      </c>
      <c r="V20" s="48" t="n">
        <v>15.89</v>
      </c>
      <c r="W20" s="48" t="n">
        <v>15.89</v>
      </c>
      <c r="X20" s="48" t="n">
        <v>15.89</v>
      </c>
      <c r="Y20" s="48" t="n">
        <v>15.89</v>
      </c>
      <c r="Z20" s="48" t="n">
        <v>15.89</v>
      </c>
      <c r="AA20" s="48" t="n">
        <v>15.89</v>
      </c>
      <c r="AB20" s="48" t="n">
        <v>15.89</v>
      </c>
      <c r="AC20" s="48" t="n">
        <v>15.89</v>
      </c>
      <c r="AD20" s="48" t="n">
        <v>15.89</v>
      </c>
      <c r="AE20" s="48" t="n">
        <v>15.89</v>
      </c>
      <c r="AF20" s="48" t="n">
        <v>15.89</v>
      </c>
      <c r="AG20" s="48" t="n">
        <v>15.89</v>
      </c>
      <c r="AH20" s="48" t="n">
        <v>15.89</v>
      </c>
      <c r="AI20" s="48" t="n">
        <v>15.89</v>
      </c>
      <c r="AJ20" s="48" t="n">
        <v>15.89</v>
      </c>
      <c r="AK20" s="48" t="n">
        <v>15.89</v>
      </c>
      <c r="AL20" s="51" t="inlineStr">
        <is>
          <t>Schwab individual</t>
        </is>
      </c>
    </row>
    <row r="21" ht="15.75" customHeight="1" s="67">
      <c r="A21" s="40" t="inlineStr">
        <is>
          <t>AGNC</t>
        </is>
      </c>
      <c r="B21" s="41" t="n">
        <v>1060</v>
      </c>
      <c r="C21" s="42" t="n">
        <v>9.42</v>
      </c>
      <c r="D21" s="48" t="n">
        <v>9.630000000000001</v>
      </c>
      <c r="E21" s="43" t="n">
        <v>-0.02</v>
      </c>
      <c r="F21" s="44" t="n">
        <v>-0.018</v>
      </c>
      <c r="G21" s="45">
        <f>B21*D21</f>
        <v/>
      </c>
      <c r="H21" s="46">
        <f>B21*C21</f>
        <v/>
      </c>
      <c r="I21" s="45">
        <f>G21-H21</f>
        <v/>
      </c>
      <c r="J21" s="77" t="n">
        <v>45880.70181712963</v>
      </c>
      <c r="K21" t="inlineStr">
        <is>
          <t>Monthly</t>
        </is>
      </c>
      <c r="L21" s="55" t="n">
        <v>0.12</v>
      </c>
      <c r="M21" s="1">
        <f>((B21*D21)*(O21/100)/12)</f>
        <v/>
      </c>
      <c r="N21" s="1">
        <f>(($B21*$D21)*(R21/100)/12)</f>
        <v/>
      </c>
      <c r="O21" s="56" t="n">
        <v>15.38</v>
      </c>
      <c r="P21" s="49" t="n">
        <v>14.98</v>
      </c>
      <c r="Q21" s="49" t="n">
        <v>15.3</v>
      </c>
      <c r="R21" s="49" t="n">
        <v>15.27</v>
      </c>
      <c r="S21" s="49" t="n">
        <v>14.83</v>
      </c>
      <c r="T21" s="50" t="n">
        <v>15.52</v>
      </c>
      <c r="U21" s="49" t="n">
        <v>15.24</v>
      </c>
      <c r="V21" s="56" t="n">
        <v>15.38</v>
      </c>
      <c r="W21" s="56" t="n">
        <v>15.38</v>
      </c>
      <c r="X21" s="56" t="n">
        <v>15.38</v>
      </c>
      <c r="Y21" s="56" t="n">
        <v>15.38</v>
      </c>
      <c r="Z21" s="56" t="n">
        <v>15.38</v>
      </c>
      <c r="AA21" s="56" t="n">
        <v>15.38</v>
      </c>
      <c r="AB21" s="56" t="n">
        <v>15.38</v>
      </c>
      <c r="AC21" s="56" t="n">
        <v>15.38</v>
      </c>
      <c r="AD21" s="56" t="n">
        <v>15.38</v>
      </c>
      <c r="AE21" s="56" t="n">
        <v>15.38</v>
      </c>
      <c r="AF21" s="56" t="n">
        <v>15.38</v>
      </c>
      <c r="AG21" s="56" t="n">
        <v>15.38</v>
      </c>
      <c r="AH21" s="56" t="n">
        <v>15.38</v>
      </c>
      <c r="AI21" s="56" t="n">
        <v>15.38</v>
      </c>
      <c r="AJ21" s="56" t="n">
        <v>15.38</v>
      </c>
      <c r="AK21" s="56" t="n">
        <v>15.38</v>
      </c>
      <c r="AL21" t="inlineStr">
        <is>
          <t>Schwab IRA</t>
        </is>
      </c>
    </row>
    <row r="22" ht="15.75" customHeight="1" s="67">
      <c r="A22" s="40" t="inlineStr">
        <is>
          <t>QDTE</t>
        </is>
      </c>
      <c r="B22" s="41" t="n">
        <v>285</v>
      </c>
      <c r="C22" s="42" t="n">
        <v>35.3</v>
      </c>
      <c r="D22" s="48" t="n">
        <v>35.47</v>
      </c>
      <c r="E22" s="43" t="n">
        <v>-0.02</v>
      </c>
      <c r="F22" s="44" t="n">
        <v>0.0017</v>
      </c>
      <c r="G22" s="45">
        <f>B22*D22</f>
        <v/>
      </c>
      <c r="H22" s="46">
        <f>B22*C22</f>
        <v/>
      </c>
      <c r="I22" s="45">
        <f>G22-H22</f>
        <v/>
      </c>
      <c r="J22" s="78" t="n">
        <v>45870.70181712963</v>
      </c>
      <c r="K22" t="inlineStr">
        <is>
          <t>Weekly</t>
        </is>
      </c>
      <c r="L22" t="n">
        <v>0.24</v>
      </c>
      <c r="M22" s="1">
        <f>((B22*D22)*(O22/100)/12)</f>
        <v/>
      </c>
      <c r="N22" s="1">
        <f>(($B22*$D22)*(R22/100)/12)</f>
        <v/>
      </c>
      <c r="O22" s="58" t="n">
        <v>8.08</v>
      </c>
      <c r="P22" s="49" t="n">
        <v>7.85</v>
      </c>
      <c r="Q22" s="62" t="n">
        <v>8.140000000000001</v>
      </c>
      <c r="R22" s="49" t="n">
        <v>8.08</v>
      </c>
      <c r="S22" s="49" t="n">
        <v>8</v>
      </c>
      <c r="T22" s="50" t="n">
        <v>32.4</v>
      </c>
      <c r="U22" s="58" t="n">
        <v>8.08</v>
      </c>
      <c r="V22" s="58" t="n">
        <v>8.08</v>
      </c>
      <c r="W22" s="58" t="n">
        <v>8.08</v>
      </c>
      <c r="X22" s="58" t="n">
        <v>8.08</v>
      </c>
      <c r="Y22" s="58" t="n">
        <v>8.08</v>
      </c>
      <c r="Z22" s="58" t="n">
        <v>8.08</v>
      </c>
      <c r="AA22" s="58" t="n">
        <v>8.08</v>
      </c>
      <c r="AB22" s="58" t="n">
        <v>8.08</v>
      </c>
      <c r="AC22" s="58" t="n">
        <v>8.08</v>
      </c>
      <c r="AD22" s="58" t="n">
        <v>8.08</v>
      </c>
      <c r="AE22" s="58" t="n">
        <v>8.08</v>
      </c>
      <c r="AF22" s="58" t="n">
        <v>8.08</v>
      </c>
      <c r="AG22" s="58" t="n">
        <v>8.08</v>
      </c>
      <c r="AH22" s="58" t="n">
        <v>8.08</v>
      </c>
      <c r="AI22" s="58" t="n">
        <v>8.08</v>
      </c>
      <c r="AJ22" s="58" t="n">
        <v>8.08</v>
      </c>
      <c r="AK22" s="58" t="n">
        <v>8.08</v>
      </c>
      <c r="AL22" t="inlineStr">
        <is>
          <t>Schwab IRA</t>
        </is>
      </c>
    </row>
    <row r="23" ht="15.75" customHeight="1" s="67">
      <c r="A23" s="40" t="inlineStr">
        <is>
          <t>ECC</t>
        </is>
      </c>
      <c r="B23" s="41" t="n">
        <v>1330</v>
      </c>
      <c r="C23" s="42" t="n">
        <v>7.43</v>
      </c>
      <c r="D23" s="48" t="n">
        <v>6.71</v>
      </c>
      <c r="E23" s="43" t="n">
        <v>0.02</v>
      </c>
      <c r="F23" s="44" t="n">
        <v>0.0068</v>
      </c>
      <c r="G23" s="45">
        <f>B23*D23</f>
        <v/>
      </c>
      <c r="H23" s="46">
        <f>B23*C23</f>
        <v/>
      </c>
      <c r="I23" s="45">
        <f>G23-H23</f>
        <v/>
      </c>
      <c r="J23" s="78" t="n">
        <v>45898.70181712963</v>
      </c>
      <c r="K23" t="inlineStr">
        <is>
          <t>Monthly</t>
        </is>
      </c>
      <c r="L23" t="n">
        <v>0.14</v>
      </c>
      <c r="M23" s="1">
        <f>((B23*D23)*(O23/100)/12)</f>
        <v/>
      </c>
      <c r="N23" s="1">
        <f>(($B23*$D23)*(R23/100)/12)</f>
        <v/>
      </c>
      <c r="O23" s="58" t="n">
        <v>21.93</v>
      </c>
      <c r="P23" s="62" t="n">
        <v>25.23</v>
      </c>
      <c r="Q23" s="62" t="n">
        <v>26.21</v>
      </c>
      <c r="R23" s="50" t="n">
        <v>24.42</v>
      </c>
      <c r="S23" s="50" t="n">
        <v>24.31</v>
      </c>
      <c r="T23" s="50" t="n">
        <v>22.67</v>
      </c>
      <c r="U23" s="58" t="n">
        <v>21.93</v>
      </c>
      <c r="V23" s="58" t="n">
        <v>21.93</v>
      </c>
      <c r="W23" s="58" t="n">
        <v>21.93</v>
      </c>
      <c r="X23" s="58" t="n">
        <v>21.93</v>
      </c>
      <c r="Y23" s="58" t="n">
        <v>21.93</v>
      </c>
      <c r="Z23" s="58" t="n">
        <v>21.93</v>
      </c>
      <c r="AA23" s="58" t="n">
        <v>21.93</v>
      </c>
      <c r="AB23" s="58" t="n">
        <v>21.93</v>
      </c>
      <c r="AC23" s="58" t="n">
        <v>21.93</v>
      </c>
      <c r="AD23" s="58" t="n">
        <v>21.93</v>
      </c>
      <c r="AE23" s="58" t="n">
        <v>21.93</v>
      </c>
      <c r="AF23" s="58" t="n">
        <v>21.93</v>
      </c>
      <c r="AG23" s="58" t="n">
        <v>21.93</v>
      </c>
      <c r="AH23" s="58" t="n">
        <v>21.93</v>
      </c>
      <c r="AI23" s="58" t="n">
        <v>21.93</v>
      </c>
      <c r="AJ23" s="58" t="n">
        <v>21.93</v>
      </c>
      <c r="AK23" s="58" t="n">
        <v>21.93</v>
      </c>
      <c r="AL23" t="inlineStr">
        <is>
          <t>Schwab IRA</t>
        </is>
      </c>
    </row>
    <row r="25">
      <c r="P25" s="59" t="n"/>
      <c r="Q25" s="59" t="n"/>
    </row>
  </sheetData>
  <conditionalFormatting sqref="N2:N23">
    <cfRule type="expression" priority="13" dxfId="21">
      <formula>N2&lt;M2</formula>
    </cfRule>
    <cfRule type="expression" priority="14" dxfId="20">
      <formula>N2&gt;M2</formula>
    </cfRule>
  </conditionalFormatting>
  <conditionalFormatting sqref="I2:I23">
    <cfRule type="expression" priority="3" dxfId="3">
      <formula>$I2 &gt; 0</formula>
    </cfRule>
    <cfRule type="expression" priority="4" dxfId="1">
      <formula>$I2 &lt; 0</formula>
    </cfRule>
  </conditionalFormatting>
  <conditionalFormatting sqref="G2:G23">
    <cfRule type="expression" priority="1" dxfId="1">
      <formula>$G2 &lt; $H2</formula>
    </cfRule>
    <cfRule type="expression" priority="2" dxfId="0">
      <formula>$G2 &gt; $H2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32"/>
  <sheetViews>
    <sheetView workbookViewId="0">
      <selection activeCell="A1" sqref="A1"/>
    </sheetView>
  </sheetViews>
  <sheetFormatPr baseColWidth="8" defaultRowHeight="15"/>
  <cols>
    <col width="15" customWidth="1" style="67" min="1" max="1"/>
    <col width="15" customWidth="1" style="67" min="2" max="2"/>
    <col width="15" customWidth="1" style="67" min="3" max="3"/>
    <col width="15" customWidth="1" style="67" min="4" max="4"/>
    <col width="15" customWidth="1" style="67" min="5" max="5"/>
    <col width="15" customWidth="1" style="67" min="6" max="6"/>
    <col width="15" customWidth="1" style="67" min="7" max="7"/>
    <col width="15" customWidth="1" style="67" min="8" max="8"/>
    <col width="15" customWidth="1" style="67" min="9" max="9"/>
    <col width="15" customWidth="1" style="67" min="10" max="10"/>
    <col width="15" customWidth="1" style="67" min="11" max="11"/>
    <col width="15" customWidth="1" style="67" min="12" max="12"/>
    <col width="15" customWidth="1" style="67" min="13" max="13"/>
    <col width="15" customWidth="1" style="67" min="14" max="14"/>
    <col width="15" customWidth="1" style="67" min="15" max="15"/>
    <col width="15" customWidth="1" style="67" min="16" max="16"/>
    <col width="15" customWidth="1" style="67" min="17" max="17"/>
    <col width="15" customWidth="1" style="67" min="18" max="18"/>
    <col width="15" customWidth="1" style="67" min="19" max="19"/>
    <col width="15" customWidth="1" style="67" min="20" max="20"/>
    <col width="15" customWidth="1" style="67" min="21" max="21"/>
  </cols>
  <sheetData>
    <row r="1">
      <c r="A1" s="79" t="inlineStr">
        <is>
          <t>Ticker</t>
        </is>
      </c>
      <c r="B1" s="79" t="inlineStr">
        <is>
          <t>Account</t>
        </is>
      </c>
      <c r="C1" s="79" t="inlineStr">
        <is>
          <t>Qty #</t>
        </is>
      </c>
      <c r="D1" s="79" t="inlineStr">
        <is>
          <t>Price Paid $</t>
        </is>
      </c>
      <c r="E1" s="79" t="inlineStr">
        <is>
          <t>Current Price $</t>
        </is>
      </c>
      <c r="F1" s="79" t="inlineStr">
        <is>
          <t>Day Change $</t>
        </is>
      </c>
      <c r="G1" s="79" t="inlineStr">
        <is>
          <t>Price Change $</t>
        </is>
      </c>
      <c r="H1" s="79" t="inlineStr">
        <is>
          <t>Change %</t>
        </is>
      </c>
      <c r="I1" s="79" t="inlineStr">
        <is>
          <t>Current Value $</t>
        </is>
      </c>
      <c r="J1" s="79" t="inlineStr">
        <is>
          <t>Original Value $</t>
        </is>
      </c>
      <c r="K1" s="79" t="inlineStr">
        <is>
          <t>Total Gain $</t>
        </is>
      </c>
      <c r="L1" s="79" t="inlineStr">
        <is>
          <t>Total Gain %</t>
        </is>
      </c>
      <c r="M1" s="79" t="inlineStr">
        <is>
          <t>Payment Cycle</t>
        </is>
      </c>
      <c r="N1" s="79" t="inlineStr">
        <is>
          <t>Dividend/Share</t>
        </is>
      </c>
      <c r="O1" s="79" t="inlineStr">
        <is>
          <t>Monthly Dividend $</t>
        </is>
      </c>
      <c r="P1" s="79" t="inlineStr">
        <is>
          <t>Annual Dividend $</t>
        </is>
      </c>
      <c r="Q1" s="79" t="inlineStr">
        <is>
          <t>Current Yield %</t>
        </is>
      </c>
      <c r="R1" s="79" t="inlineStr">
        <is>
          <t>Previous Yield %</t>
        </is>
      </c>
      <c r="S1" s="79" t="inlineStr">
        <is>
          <t>Yield Change %</t>
        </is>
      </c>
      <c r="T1" s="79" t="inlineStr">
        <is>
          <t>Yield Status</t>
        </is>
      </c>
      <c r="U1" s="79" t="inlineStr">
        <is>
          <t>Last Updated</t>
        </is>
      </c>
    </row>
    <row r="2">
      <c r="A2" t="inlineStr">
        <is>
          <t>DX</t>
        </is>
      </c>
      <c r="B2" t="inlineStr">
        <is>
          <t>Schwab individual</t>
        </is>
      </c>
      <c r="C2" t="n">
        <v>125</v>
      </c>
      <c r="D2" s="1" t="n">
        <v>11.91</v>
      </c>
      <c r="E2" s="1" t="n">
        <v>12.53</v>
      </c>
      <c r="F2" s="1" t="n">
        <v>-8.75</v>
      </c>
      <c r="G2" s="1" t="n">
        <v>-0.07000000000000001</v>
      </c>
      <c r="H2" s="28" t="n">
        <v>-0.52</v>
      </c>
      <c r="I2" s="1" t="n">
        <v>1566.25</v>
      </c>
      <c r="J2" s="1" t="n">
        <v>1488.75</v>
      </c>
      <c r="K2" s="1" t="n">
        <v>77.5</v>
      </c>
      <c r="L2" s="28" t="n">
        <v>5.205709487825357</v>
      </c>
      <c r="M2" t="inlineStr">
        <is>
          <t>Monthly</t>
        </is>
      </c>
      <c r="N2" s="1" t="n">
        <v>0.17</v>
      </c>
      <c r="O2" s="1" t="n">
        <v>21.25</v>
      </c>
      <c r="P2" s="1" t="n">
        <v>255</v>
      </c>
      <c r="Q2" s="28" t="n">
        <v>14.62</v>
      </c>
      <c r="R2" s="28" t="n">
        <v>14.3276</v>
      </c>
      <c r="S2" s="28" t="n">
        <v>0.2924000000000007</v>
      </c>
      <c r="T2" s="80" t="inlineStr">
        <is>
          <t>Increased</t>
        </is>
      </c>
      <c r="U2" t="inlineStr">
        <is>
          <t>08/16/2025 08:34</t>
        </is>
      </c>
    </row>
    <row r="3">
      <c r="A3" t="inlineStr">
        <is>
          <t>ABR</t>
        </is>
      </c>
      <c r="B3" t="inlineStr">
        <is>
          <t>Etrade</t>
        </is>
      </c>
      <c r="C3" t="n">
        <v>1050</v>
      </c>
      <c r="D3" s="1" t="n">
        <v>13.8776</v>
      </c>
      <c r="E3" s="1" t="n">
        <v>11.21</v>
      </c>
      <c r="F3" s="1" t="n">
        <v>-126</v>
      </c>
      <c r="G3" s="1" t="n">
        <v>-0.12</v>
      </c>
      <c r="H3" s="28" t="n">
        <v>-0.87</v>
      </c>
      <c r="I3" s="1" t="n">
        <v>11770.5</v>
      </c>
      <c r="J3" s="1" t="n">
        <v>14571.48</v>
      </c>
      <c r="K3" s="1" t="n">
        <v>-2800.98</v>
      </c>
      <c r="L3" s="28" t="n">
        <v>-19.2223439211391</v>
      </c>
      <c r="M3" t="inlineStr">
        <is>
          <t>Quarterly</t>
        </is>
      </c>
      <c r="N3" s="1" t="n">
        <v>0.1</v>
      </c>
      <c r="O3" s="1" t="n">
        <v>35</v>
      </c>
      <c r="P3" s="1" t="n">
        <v>420</v>
      </c>
      <c r="Q3" s="28" t="n">
        <v>14.2</v>
      </c>
      <c r="R3" s="28" t="n">
        <v>13.916</v>
      </c>
      <c r="S3" s="28" t="n">
        <v>0.2840000000000007</v>
      </c>
      <c r="T3" s="80" t="inlineStr">
        <is>
          <t>Increased</t>
        </is>
      </c>
      <c r="U3" t="inlineStr">
        <is>
          <t>08/16/2025 08:34</t>
        </is>
      </c>
    </row>
    <row r="4">
      <c r="A4" t="inlineStr">
        <is>
          <t>ACP</t>
        </is>
      </c>
      <c r="B4" t="inlineStr">
        <is>
          <t>Etrade</t>
        </is>
      </c>
      <c r="C4" t="n">
        <v>1625</v>
      </c>
      <c r="D4" s="1" t="n">
        <v>6.6412</v>
      </c>
      <c r="E4" s="1" t="n">
        <v>5.94</v>
      </c>
      <c r="F4" s="1" t="n">
        <v>-32.5</v>
      </c>
      <c r="G4" s="1" t="n">
        <v>-0.02</v>
      </c>
      <c r="H4" s="28" t="n">
        <v>-0.33</v>
      </c>
      <c r="I4" s="1" t="n">
        <v>9652.5</v>
      </c>
      <c r="J4" s="1" t="n">
        <v>10791.95</v>
      </c>
      <c r="K4" s="1" t="n">
        <v>-1139.450000000001</v>
      </c>
      <c r="L4" s="28" t="n">
        <v>-10.55833283141602</v>
      </c>
      <c r="M4" t="inlineStr">
        <is>
          <t>Monthly</t>
        </is>
      </c>
      <c r="N4" s="1" t="n">
        <v>0.08</v>
      </c>
      <c r="O4" s="1" t="n">
        <v>130</v>
      </c>
      <c r="P4" s="1" t="n">
        <v>1560</v>
      </c>
      <c r="Q4" s="28" t="n">
        <v>15.53</v>
      </c>
      <c r="R4" s="28" t="n">
        <v>15.2194</v>
      </c>
      <c r="S4" s="28" t="n">
        <v>0.3106000000000009</v>
      </c>
      <c r="T4" s="80" t="inlineStr">
        <is>
          <t>Increased</t>
        </is>
      </c>
      <c r="U4" t="inlineStr">
        <is>
          <t>08/16/2025 08:34</t>
        </is>
      </c>
    </row>
    <row r="5">
      <c r="A5" t="inlineStr">
        <is>
          <t>AGNC</t>
        </is>
      </c>
      <c r="B5" t="inlineStr">
        <is>
          <t>Etrade</t>
        </is>
      </c>
      <c r="C5" t="n">
        <v>736</v>
      </c>
      <c r="D5" s="1" t="n">
        <v>10.37</v>
      </c>
      <c r="E5" s="1" t="n">
        <v>9.25</v>
      </c>
      <c r="F5" s="1" t="n">
        <v>-51.52</v>
      </c>
      <c r="G5" s="1" t="n">
        <v>-0.07000000000000001</v>
      </c>
      <c r="H5" s="28" t="n">
        <v>-0.6899999999999999</v>
      </c>
      <c r="I5" s="1" t="n">
        <v>6808</v>
      </c>
      <c r="J5" s="1" t="n">
        <v>7632.32</v>
      </c>
      <c r="K5" s="1" t="n">
        <v>-824.3199999999997</v>
      </c>
      <c r="L5" s="28" t="n">
        <v>-10.80038572806171</v>
      </c>
      <c r="M5" t="inlineStr">
        <is>
          <t>Monthly</t>
        </is>
      </c>
      <c r="N5" s="1" t="n">
        <v>0.12</v>
      </c>
      <c r="O5" s="1" t="n">
        <v>88.31999999999999</v>
      </c>
      <c r="P5" s="1" t="n">
        <v>1059.84</v>
      </c>
      <c r="Q5" s="28" t="n">
        <v>13.81</v>
      </c>
      <c r="R5" s="28" t="n">
        <v>13.5338</v>
      </c>
      <c r="S5" s="28" t="n">
        <v>0.2762000000000011</v>
      </c>
      <c r="T5" s="80" t="inlineStr">
        <is>
          <t>Increased</t>
        </is>
      </c>
      <c r="U5" t="inlineStr">
        <is>
          <t>08/16/2025 08:34</t>
        </is>
      </c>
    </row>
    <row r="6">
      <c r="A6" t="inlineStr">
        <is>
          <t>AGNC</t>
        </is>
      </c>
      <c r="B6" t="inlineStr">
        <is>
          <t>Schwab</t>
        </is>
      </c>
      <c r="C6" t="n">
        <v>1060</v>
      </c>
      <c r="D6" s="1" t="n">
        <v>9.42</v>
      </c>
      <c r="E6" s="1" t="n">
        <v>9.25</v>
      </c>
      <c r="F6" s="1" t="n">
        <v>-74.2</v>
      </c>
      <c r="G6" s="1" t="n">
        <v>-0.07000000000000001</v>
      </c>
      <c r="H6" s="28" t="n">
        <v>-0.6899999999999999</v>
      </c>
      <c r="I6" s="1" t="n">
        <v>9805</v>
      </c>
      <c r="J6" s="1" t="n">
        <v>9985.200000000001</v>
      </c>
      <c r="K6" s="1" t="n">
        <v>-180.2000000000007</v>
      </c>
      <c r="L6" s="28" t="n">
        <v>-1.804670912951175</v>
      </c>
      <c r="M6" t="inlineStr">
        <is>
          <t>Monthly</t>
        </is>
      </c>
      <c r="N6" s="1" t="n">
        <v>0.12</v>
      </c>
      <c r="O6" s="1" t="n">
        <v>127.2</v>
      </c>
      <c r="P6" s="1" t="n">
        <v>1526.4</v>
      </c>
      <c r="Q6" s="28" t="n">
        <v>13.81</v>
      </c>
      <c r="R6" s="28" t="n">
        <v>13.5338</v>
      </c>
      <c r="S6" s="28" t="n">
        <v>0.2762000000000011</v>
      </c>
      <c r="T6" s="80" t="inlineStr">
        <is>
          <t>Increased</t>
        </is>
      </c>
      <c r="U6" t="inlineStr">
        <is>
          <t>08/16/2025 08:34</t>
        </is>
      </c>
    </row>
    <row r="7">
      <c r="A7" t="inlineStr">
        <is>
          <t>BITO</t>
        </is>
      </c>
      <c r="B7" t="inlineStr">
        <is>
          <t>Etrade</t>
        </is>
      </c>
      <c r="C7" t="n">
        <v>440</v>
      </c>
      <c r="D7" s="1" t="n">
        <v>28.0018</v>
      </c>
      <c r="E7" s="1" t="n">
        <v>22.54</v>
      </c>
      <c r="F7" s="1" t="n">
        <v>-118.8</v>
      </c>
      <c r="G7" s="1" t="n">
        <v>-0.27</v>
      </c>
      <c r="H7" s="28" t="n">
        <v>-1.2</v>
      </c>
      <c r="I7" s="1" t="n">
        <v>9917.6</v>
      </c>
      <c r="J7" s="1" t="n">
        <v>12320.792</v>
      </c>
      <c r="K7" s="1" t="n">
        <v>-2403.191999999999</v>
      </c>
      <c r="L7" s="28" t="n">
        <v>-19.50517466734281</v>
      </c>
      <c r="M7" t="inlineStr">
        <is>
          <t>Monthly</t>
        </is>
      </c>
      <c r="N7" s="1" t="n">
        <v>0.92</v>
      </c>
      <c r="O7" s="1" t="n">
        <v>404.8</v>
      </c>
      <c r="P7" s="1" t="n">
        <v>4857.6</v>
      </c>
      <c r="Q7" s="28" t="n">
        <v>57.07</v>
      </c>
      <c r="R7" s="28" t="n">
        <v>55.9286</v>
      </c>
      <c r="S7" s="28" t="n">
        <v>1.141400000000004</v>
      </c>
      <c r="T7" s="80" t="inlineStr">
        <is>
          <t>Increased</t>
        </is>
      </c>
      <c r="U7" t="inlineStr">
        <is>
          <t>08/16/2025 08:34</t>
        </is>
      </c>
    </row>
    <row r="8">
      <c r="A8" t="inlineStr">
        <is>
          <t>BRSP</t>
        </is>
      </c>
      <c r="B8" t="inlineStr">
        <is>
          <t>Etrade</t>
        </is>
      </c>
      <c r="C8" t="n">
        <v>568</v>
      </c>
      <c r="D8" s="1" t="n">
        <v>5.7</v>
      </c>
      <c r="E8" s="1" t="n">
        <v>4.92</v>
      </c>
      <c r="F8" s="1" t="n">
        <v>-28.4</v>
      </c>
      <c r="G8" s="1" t="n">
        <v>-0.05</v>
      </c>
      <c r="H8" s="28" t="n">
        <v>-0.87</v>
      </c>
      <c r="I8" s="1" t="n">
        <v>2794.56</v>
      </c>
      <c r="J8" s="1" t="n">
        <v>3237.6</v>
      </c>
      <c r="K8" s="1" t="n">
        <v>-443.04</v>
      </c>
      <c r="L8" s="28" t="n">
        <v>-13.68421052631579</v>
      </c>
      <c r="M8" t="inlineStr">
        <is>
          <t>Quarterly</t>
        </is>
      </c>
      <c r="N8" s="1" t="n">
        <v>0.05</v>
      </c>
      <c r="O8" s="1" t="n">
        <v>9.466666666666667</v>
      </c>
      <c r="P8" s="1" t="n">
        <v>113.6</v>
      </c>
      <c r="Q8" s="28" t="n">
        <v>10.31</v>
      </c>
      <c r="R8" s="28" t="n">
        <v>10.1038</v>
      </c>
      <c r="S8" s="28" t="n">
        <v>0.2062000000000008</v>
      </c>
      <c r="T8" s="80" t="inlineStr">
        <is>
          <t>Increased</t>
        </is>
      </c>
      <c r="U8" t="inlineStr">
        <is>
          <t>08/16/2025 08:34</t>
        </is>
      </c>
    </row>
    <row r="9">
      <c r="A9" t="inlineStr">
        <is>
          <t>CHMI</t>
        </is>
      </c>
      <c r="B9" t="inlineStr">
        <is>
          <t>Etrade</t>
        </is>
      </c>
      <c r="C9" t="n">
        <v>2425</v>
      </c>
      <c r="D9" s="1" t="n">
        <v>3.39928</v>
      </c>
      <c r="E9" s="1" t="n">
        <v>2.63</v>
      </c>
      <c r="F9" s="1" t="n">
        <v>-242.5</v>
      </c>
      <c r="G9" s="1" t="n">
        <v>-0.1</v>
      </c>
      <c r="H9" s="28" t="n">
        <v>-2.87</v>
      </c>
      <c r="I9" s="1" t="n">
        <v>6377.75</v>
      </c>
      <c r="J9" s="1" t="n">
        <v>8243.254000000001</v>
      </c>
      <c r="K9" s="1" t="n">
        <v>-1865.504000000001</v>
      </c>
      <c r="L9" s="28" t="n">
        <v>-22.63067473111954</v>
      </c>
      <c r="M9" t="inlineStr">
        <is>
          <t>Quarterly</t>
        </is>
      </c>
      <c r="N9" s="1" t="n">
        <v>0.05</v>
      </c>
      <c r="O9" s="1" t="n">
        <v>40.41666666666666</v>
      </c>
      <c r="P9" s="1" t="n">
        <v>485</v>
      </c>
      <c r="Q9" s="28" t="n">
        <v>17</v>
      </c>
      <c r="R9" s="28" t="n">
        <v>16.66</v>
      </c>
      <c r="S9" s="28" t="n">
        <v>0.3399999999999999</v>
      </c>
      <c r="T9" s="80" t="inlineStr">
        <is>
          <t>Increased</t>
        </is>
      </c>
      <c r="U9" t="inlineStr">
        <is>
          <t>08/16/2025 08:34</t>
        </is>
      </c>
    </row>
    <row r="10">
      <c r="A10" t="inlineStr">
        <is>
          <t>DSL</t>
        </is>
      </c>
      <c r="B10" t="inlineStr">
        <is>
          <t>Etrade</t>
        </is>
      </c>
      <c r="C10" t="n">
        <v>260</v>
      </c>
      <c r="D10" s="1" t="n">
        <v>12.5</v>
      </c>
      <c r="E10" s="1" t="n">
        <v>12.05</v>
      </c>
      <c r="F10" s="1" t="n">
        <v>5.2</v>
      </c>
      <c r="G10" s="1" t="n">
        <v>0.02</v>
      </c>
      <c r="H10" s="28" t="n">
        <v>0.16</v>
      </c>
      <c r="I10" s="1" t="n">
        <v>3133</v>
      </c>
      <c r="J10" s="1" t="n">
        <v>3250</v>
      </c>
      <c r="K10" s="1" t="n">
        <v>-117</v>
      </c>
      <c r="L10" s="28" t="n">
        <v>-3.6</v>
      </c>
      <c r="M10" t="inlineStr">
        <is>
          <t>Monthly</t>
        </is>
      </c>
      <c r="N10" s="1" t="n">
        <v>0.11</v>
      </c>
      <c r="O10" s="1" t="n">
        <v>28.6</v>
      </c>
      <c r="P10" s="1" t="n">
        <v>343.2</v>
      </c>
      <c r="Q10" s="28" t="n">
        <v>12.75</v>
      </c>
      <c r="R10" s="28" t="n">
        <v>12.495</v>
      </c>
      <c r="S10" s="28" t="n">
        <v>0.2550000000000008</v>
      </c>
      <c r="T10" s="80" t="inlineStr">
        <is>
          <t>Increased</t>
        </is>
      </c>
      <c r="U10" t="inlineStr">
        <is>
          <t>08/16/2025 08:34</t>
        </is>
      </c>
    </row>
    <row r="11">
      <c r="A11" t="inlineStr">
        <is>
          <t>DX</t>
        </is>
      </c>
      <c r="B11" t="inlineStr">
        <is>
          <t>Etrade</t>
        </is>
      </c>
      <c r="C11" t="n">
        <v>625</v>
      </c>
      <c r="D11" s="1" t="n">
        <v>11.9018</v>
      </c>
      <c r="E11" s="1" t="n">
        <v>12.53</v>
      </c>
      <c r="F11" s="1" t="n">
        <v>-43.75000000000001</v>
      </c>
      <c r="G11" s="1" t="n">
        <v>-0.07000000000000001</v>
      </c>
      <c r="H11" s="28" t="n">
        <v>-0.52</v>
      </c>
      <c r="I11" s="1" t="n">
        <v>7831.25</v>
      </c>
      <c r="J11" s="1" t="n">
        <v>7438.625</v>
      </c>
      <c r="K11" s="1" t="n">
        <v>392.625</v>
      </c>
      <c r="L11" s="28" t="n">
        <v>5.27819321447176</v>
      </c>
      <c r="M11" t="inlineStr">
        <is>
          <t>Monthly</t>
        </is>
      </c>
      <c r="N11" s="1" t="n">
        <v>0.17</v>
      </c>
      <c r="O11" s="1" t="n">
        <v>106.25</v>
      </c>
      <c r="P11" s="1" t="n">
        <v>1275</v>
      </c>
      <c r="Q11" s="28" t="n">
        <v>14.62</v>
      </c>
      <c r="R11" s="28" t="n">
        <v>14.3276</v>
      </c>
      <c r="S11" s="28" t="n">
        <v>0.2924000000000007</v>
      </c>
      <c r="T11" s="80" t="inlineStr">
        <is>
          <t>Increased</t>
        </is>
      </c>
      <c r="U11" t="inlineStr">
        <is>
          <t>08/16/2025 08:34</t>
        </is>
      </c>
    </row>
    <row r="12">
      <c r="A12" t="inlineStr">
        <is>
          <t>ECC</t>
        </is>
      </c>
      <c r="B12" t="inlineStr">
        <is>
          <t>Etrade</t>
        </is>
      </c>
      <c r="C12" t="n">
        <v>1142</v>
      </c>
      <c r="D12" s="1" t="n">
        <v>10.0969</v>
      </c>
      <c r="E12" s="1" t="n">
        <v>7.45</v>
      </c>
      <c r="F12" s="1" t="n">
        <v>34.26</v>
      </c>
      <c r="G12" s="1" t="n">
        <v>0.03</v>
      </c>
      <c r="H12" s="28" t="n">
        <v>0.34</v>
      </c>
      <c r="I12" s="1" t="n">
        <v>8507.9</v>
      </c>
      <c r="J12" s="1" t="n">
        <v>11530.6598</v>
      </c>
      <c r="K12" s="1" t="n">
        <v>-3022.7598</v>
      </c>
      <c r="L12" s="28" t="n">
        <v>-26.21497687409007</v>
      </c>
      <c r="M12" t="inlineStr">
        <is>
          <t>Monthly</t>
        </is>
      </c>
      <c r="N12" s="1" t="n">
        <v>0.14</v>
      </c>
      <c r="O12" s="1" t="n">
        <v>159.88</v>
      </c>
      <c r="P12" s="1" t="n">
        <v>1918.56</v>
      </c>
      <c r="Q12" s="28" t="n">
        <v>19.35</v>
      </c>
      <c r="R12" s="28" t="n">
        <v>18.963</v>
      </c>
      <c r="S12" s="28" t="n">
        <v>0.3870000000000005</v>
      </c>
      <c r="T12" s="80" t="inlineStr">
        <is>
          <t>Increased</t>
        </is>
      </c>
      <c r="U12" t="inlineStr">
        <is>
          <t>08/16/2025 08:34</t>
        </is>
      </c>
    </row>
    <row r="13">
      <c r="A13" t="inlineStr">
        <is>
          <t>ECC</t>
        </is>
      </c>
      <c r="B13" t="inlineStr">
        <is>
          <t>Schwab</t>
        </is>
      </c>
      <c r="C13" t="n">
        <v>1330</v>
      </c>
      <c r="D13" s="1" t="n">
        <v>7.43</v>
      </c>
      <c r="E13" s="1" t="n">
        <v>7.45</v>
      </c>
      <c r="F13" s="1" t="n">
        <v>39.9</v>
      </c>
      <c r="G13" s="1" t="n">
        <v>0.03</v>
      </c>
      <c r="H13" s="28" t="n">
        <v>0.34</v>
      </c>
      <c r="I13" s="1" t="n">
        <v>9908.5</v>
      </c>
      <c r="J13" s="1" t="n">
        <v>9881.9</v>
      </c>
      <c r="K13" s="1" t="n">
        <v>26.60000000000036</v>
      </c>
      <c r="L13" s="28" t="n">
        <v>0.2691790040376887</v>
      </c>
      <c r="M13" t="inlineStr">
        <is>
          <t>Monthly</t>
        </is>
      </c>
      <c r="N13" s="1" t="n">
        <v>0.14</v>
      </c>
      <c r="O13" s="1" t="n">
        <v>186.2</v>
      </c>
      <c r="P13" s="1" t="n">
        <v>2234.4</v>
      </c>
      <c r="Q13" s="28" t="n">
        <v>19.35</v>
      </c>
      <c r="R13" s="28" t="n">
        <v>18.963</v>
      </c>
      <c r="S13" s="28" t="n">
        <v>0.3870000000000005</v>
      </c>
      <c r="T13" s="80" t="inlineStr">
        <is>
          <t>Increased</t>
        </is>
      </c>
      <c r="U13" t="inlineStr">
        <is>
          <t>08/16/2025 08:34</t>
        </is>
      </c>
    </row>
    <row r="14">
      <c r="A14" t="inlineStr">
        <is>
          <t>EIC</t>
        </is>
      </c>
      <c r="B14" t="inlineStr">
        <is>
          <t>Etrade</t>
        </is>
      </c>
      <c r="C14" t="n">
        <v>466</v>
      </c>
      <c r="D14" s="1" t="n">
        <v>15.65</v>
      </c>
      <c r="E14" s="1" t="n">
        <v>13.66</v>
      </c>
      <c r="F14" s="1" t="n">
        <v>-18.64</v>
      </c>
      <c r="G14" s="1" t="n">
        <v>-0.04</v>
      </c>
      <c r="H14" s="28" t="n">
        <v>-0.25</v>
      </c>
      <c r="I14" s="1" t="n">
        <v>6365.56</v>
      </c>
      <c r="J14" s="1" t="n">
        <v>7292.900000000001</v>
      </c>
      <c r="K14" s="1" t="n">
        <v>-927.3400000000001</v>
      </c>
      <c r="L14" s="28" t="n">
        <v>-12.71565495207668</v>
      </c>
      <c r="M14" t="inlineStr">
        <is>
          <t>Monthly</t>
        </is>
      </c>
      <c r="N14" s="1" t="n">
        <v>0.13</v>
      </c>
      <c r="O14" s="1" t="n">
        <v>60.58000000000001</v>
      </c>
      <c r="P14" s="1" t="n">
        <v>726.96</v>
      </c>
      <c r="Q14" s="28" t="n">
        <v>15.23</v>
      </c>
      <c r="R14" s="28" t="n">
        <v>14.9254</v>
      </c>
      <c r="S14" s="28" t="n">
        <v>0.3046000000000006</v>
      </c>
      <c r="T14" s="80" t="inlineStr">
        <is>
          <t>Increased</t>
        </is>
      </c>
      <c r="U14" t="inlineStr">
        <is>
          <t>08/16/2025 08:34</t>
        </is>
      </c>
    </row>
    <row r="15">
      <c r="A15" t="inlineStr">
        <is>
          <t>MORT</t>
        </is>
      </c>
      <c r="B15" t="inlineStr">
        <is>
          <t>Etrade</t>
        </is>
      </c>
      <c r="C15" t="n">
        <v>90</v>
      </c>
      <c r="D15" s="1" t="n">
        <v>11.3</v>
      </c>
      <c r="E15" s="1" t="n">
        <v>11.3</v>
      </c>
      <c r="F15" s="1" t="n">
        <v>0</v>
      </c>
      <c r="G15" s="1" t="n">
        <v>0</v>
      </c>
      <c r="H15" s="28" t="n">
        <v>0</v>
      </c>
      <c r="I15" s="1" t="n">
        <v>1017</v>
      </c>
      <c r="J15" s="1" t="n">
        <v>1017</v>
      </c>
      <c r="K15" s="1" t="n">
        <v>0</v>
      </c>
      <c r="L15" s="28" t="n">
        <v>0</v>
      </c>
      <c r="M15" t="inlineStr">
        <is>
          <t>Quarterly</t>
        </is>
      </c>
      <c r="N15" s="1" t="n">
        <v>0</v>
      </c>
      <c r="O15" s="1" t="n">
        <v>0</v>
      </c>
      <c r="P15" s="1" t="n">
        <v>0</v>
      </c>
      <c r="Q15" s="28" t="n">
        <v>0</v>
      </c>
      <c r="R15" s="28" t="n">
        <v>0</v>
      </c>
      <c r="S15" s="28" t="n">
        <v>0</v>
      </c>
      <c r="T15" s="81" t="inlineStr">
        <is>
          <t>Stable</t>
        </is>
      </c>
      <c r="U15" t="inlineStr">
        <is>
          <t>08/16/2025 08:34</t>
        </is>
      </c>
    </row>
    <row r="16">
      <c r="A16" t="inlineStr">
        <is>
          <t>NHS</t>
        </is>
      </c>
      <c r="B16" t="inlineStr">
        <is>
          <t>Etrade</t>
        </is>
      </c>
      <c r="C16" t="n">
        <v>917</v>
      </c>
      <c r="D16" s="1" t="n">
        <v>8.1136</v>
      </c>
      <c r="E16" s="1" t="n">
        <v>8.1136</v>
      </c>
      <c r="F16" s="1" t="n">
        <v>0</v>
      </c>
      <c r="G16" s="1" t="n">
        <v>0</v>
      </c>
      <c r="H16" s="28" t="n">
        <v>0</v>
      </c>
      <c r="I16" s="1" t="n">
        <v>7440.1712</v>
      </c>
      <c r="J16" s="1" t="n">
        <v>7440.1712</v>
      </c>
      <c r="K16" s="1" t="n">
        <v>0</v>
      </c>
      <c r="L16" s="28" t="n">
        <v>0</v>
      </c>
      <c r="M16" t="inlineStr">
        <is>
          <t>Monthly</t>
        </is>
      </c>
      <c r="N16" s="1" t="n">
        <v>0</v>
      </c>
      <c r="O16" s="1" t="n">
        <v>0</v>
      </c>
      <c r="P16" s="1" t="n">
        <v>0</v>
      </c>
      <c r="Q16" s="28" t="n">
        <v>0</v>
      </c>
      <c r="R16" s="28" t="n">
        <v>0</v>
      </c>
      <c r="S16" s="28" t="n">
        <v>0</v>
      </c>
      <c r="T16" s="81" t="inlineStr">
        <is>
          <t>Stable</t>
        </is>
      </c>
      <c r="U16" t="inlineStr">
        <is>
          <t>08/16/2025 08:34</t>
        </is>
      </c>
    </row>
    <row r="17">
      <c r="A17" t="inlineStr">
        <is>
          <t>OFS</t>
        </is>
      </c>
      <c r="B17" t="inlineStr">
        <is>
          <t>Etrade</t>
        </is>
      </c>
      <c r="C17" t="n">
        <v>1385</v>
      </c>
      <c r="D17" s="1" t="n">
        <v>9.5274</v>
      </c>
      <c r="E17" s="1" t="n">
        <v>9.5274</v>
      </c>
      <c r="F17" s="1" t="n">
        <v>0</v>
      </c>
      <c r="G17" s="1" t="n">
        <v>0</v>
      </c>
      <c r="H17" s="28" t="n">
        <v>0</v>
      </c>
      <c r="I17" s="1" t="n">
        <v>13195.449</v>
      </c>
      <c r="J17" s="1" t="n">
        <v>13195.449</v>
      </c>
      <c r="K17" s="1" t="n">
        <v>0</v>
      </c>
      <c r="L17" s="28" t="n">
        <v>0</v>
      </c>
      <c r="M17" t="inlineStr">
        <is>
          <t>Quarterly</t>
        </is>
      </c>
      <c r="N17" s="1" t="n">
        <v>0</v>
      </c>
      <c r="O17" s="1" t="n">
        <v>0</v>
      </c>
      <c r="P17" s="1" t="n">
        <v>0</v>
      </c>
      <c r="Q17" s="28" t="n">
        <v>0</v>
      </c>
      <c r="R17" s="28" t="n">
        <v>0</v>
      </c>
      <c r="S17" s="28" t="n">
        <v>0</v>
      </c>
      <c r="T17" s="81" t="inlineStr">
        <is>
          <t>Stable</t>
        </is>
      </c>
      <c r="U17" t="inlineStr">
        <is>
          <t>08/16/2025 08:34</t>
        </is>
      </c>
    </row>
    <row r="18">
      <c r="A18" t="inlineStr">
        <is>
          <t>PDI</t>
        </is>
      </c>
      <c r="B18" t="inlineStr">
        <is>
          <t>Etrade</t>
        </is>
      </c>
      <c r="C18" t="n">
        <v>688</v>
      </c>
      <c r="D18" s="1" t="n">
        <v>19.1513</v>
      </c>
      <c r="E18" s="1" t="n">
        <v>19.1513</v>
      </c>
      <c r="F18" s="1" t="n">
        <v>0</v>
      </c>
      <c r="G18" s="1" t="n">
        <v>0</v>
      </c>
      <c r="H18" s="28" t="n">
        <v>0</v>
      </c>
      <c r="I18" s="1" t="n">
        <v>13176.0944</v>
      </c>
      <c r="J18" s="1" t="n">
        <v>13176.0944</v>
      </c>
      <c r="K18" s="1" t="n">
        <v>0</v>
      </c>
      <c r="L18" s="28" t="n">
        <v>0</v>
      </c>
      <c r="M18" t="inlineStr">
        <is>
          <t>Monthly</t>
        </is>
      </c>
      <c r="N18" s="1" t="n">
        <v>0</v>
      </c>
      <c r="O18" s="1" t="n">
        <v>0</v>
      </c>
      <c r="P18" s="1" t="n">
        <v>0</v>
      </c>
      <c r="Q18" s="28" t="n">
        <v>0</v>
      </c>
      <c r="R18" s="28" t="n">
        <v>0</v>
      </c>
      <c r="S18" s="28" t="n">
        <v>0</v>
      </c>
      <c r="T18" s="81" t="inlineStr">
        <is>
          <t>Stable</t>
        </is>
      </c>
      <c r="U18" t="inlineStr">
        <is>
          <t>08/16/2025 08:34</t>
        </is>
      </c>
    </row>
    <row r="19">
      <c r="A19" t="inlineStr">
        <is>
          <t>QDTE</t>
        </is>
      </c>
      <c r="B19" t="inlineStr">
        <is>
          <t>Etrade</t>
        </is>
      </c>
      <c r="C19" t="n">
        <v>276</v>
      </c>
      <c r="D19" s="1" t="n">
        <v>38.83</v>
      </c>
      <c r="E19" s="1" t="n">
        <v>38.83</v>
      </c>
      <c r="F19" s="1" t="n">
        <v>0</v>
      </c>
      <c r="G19" s="1" t="n">
        <v>0</v>
      </c>
      <c r="H19" s="28" t="n">
        <v>0</v>
      </c>
      <c r="I19" s="1" t="n">
        <v>10717.08</v>
      </c>
      <c r="J19" s="1" t="n">
        <v>10717.08</v>
      </c>
      <c r="K19" s="1" t="n">
        <v>0</v>
      </c>
      <c r="L19" s="28" t="n">
        <v>0</v>
      </c>
      <c r="M19" t="inlineStr">
        <is>
          <t>Weekly</t>
        </is>
      </c>
      <c r="N19" s="1" t="n">
        <v>0</v>
      </c>
      <c r="O19" s="1" t="n">
        <v>0</v>
      </c>
      <c r="P19" s="1" t="n">
        <v>0</v>
      </c>
      <c r="Q19" s="28" t="n">
        <v>0</v>
      </c>
      <c r="R19" s="28" t="n">
        <v>0</v>
      </c>
      <c r="S19" s="28" t="n">
        <v>0</v>
      </c>
      <c r="T19" s="81" t="inlineStr">
        <is>
          <t>Stable</t>
        </is>
      </c>
      <c r="U19" t="inlineStr">
        <is>
          <t>08/16/2025 08:34</t>
        </is>
      </c>
    </row>
    <row r="20">
      <c r="A20" t="inlineStr">
        <is>
          <t>QDTE</t>
        </is>
      </c>
      <c r="B20" t="inlineStr">
        <is>
          <t>Schwab</t>
        </is>
      </c>
      <c r="C20" t="n">
        <v>285</v>
      </c>
      <c r="D20" s="1" t="n">
        <v>35.3</v>
      </c>
      <c r="E20" s="1" t="n">
        <v>35.3</v>
      </c>
      <c r="F20" s="1" t="n">
        <v>0</v>
      </c>
      <c r="G20" s="1" t="n">
        <v>0</v>
      </c>
      <c r="H20" s="28" t="n">
        <v>0</v>
      </c>
      <c r="I20" s="1" t="n">
        <v>10060.5</v>
      </c>
      <c r="J20" s="1" t="n">
        <v>10060.5</v>
      </c>
      <c r="K20" s="1" t="n">
        <v>0</v>
      </c>
      <c r="L20" s="28" t="n">
        <v>0</v>
      </c>
      <c r="M20" t="inlineStr">
        <is>
          <t>Weekly</t>
        </is>
      </c>
      <c r="N20" s="1" t="n">
        <v>0</v>
      </c>
      <c r="O20" s="1" t="n">
        <v>0</v>
      </c>
      <c r="P20" s="1" t="n">
        <v>0</v>
      </c>
      <c r="Q20" s="28" t="n">
        <v>0</v>
      </c>
      <c r="R20" s="28" t="n">
        <v>0</v>
      </c>
      <c r="S20" s="28" t="n">
        <v>0</v>
      </c>
      <c r="T20" s="81" t="inlineStr">
        <is>
          <t>Stable</t>
        </is>
      </c>
      <c r="U20" t="inlineStr">
        <is>
          <t>08/16/2025 08:34</t>
        </is>
      </c>
    </row>
    <row r="21">
      <c r="A21" t="inlineStr">
        <is>
          <t>QYLD</t>
        </is>
      </c>
      <c r="B21" t="inlineStr">
        <is>
          <t>Etrade</t>
        </is>
      </c>
      <c r="C21" t="n">
        <v>350</v>
      </c>
      <c r="D21" s="1" t="n">
        <v>17.92</v>
      </c>
      <c r="E21" s="1" t="n">
        <v>17.92</v>
      </c>
      <c r="F21" s="1" t="n">
        <v>0</v>
      </c>
      <c r="G21" s="1" t="n">
        <v>0</v>
      </c>
      <c r="H21" s="28" t="n">
        <v>0</v>
      </c>
      <c r="I21" s="1" t="n">
        <v>6272.000000000001</v>
      </c>
      <c r="J21" s="1" t="n">
        <v>6272.000000000001</v>
      </c>
      <c r="K21" s="1" t="n">
        <v>0</v>
      </c>
      <c r="L21" s="28" t="n">
        <v>0</v>
      </c>
      <c r="M21" t="inlineStr">
        <is>
          <t>Monthly</t>
        </is>
      </c>
      <c r="N21" s="1" t="n">
        <v>0</v>
      </c>
      <c r="O21" s="1" t="n">
        <v>0</v>
      </c>
      <c r="P21" s="1" t="n">
        <v>0</v>
      </c>
      <c r="Q21" s="28" t="n">
        <v>0</v>
      </c>
      <c r="R21" s="28" t="n">
        <v>0</v>
      </c>
      <c r="S21" s="28" t="n">
        <v>0</v>
      </c>
      <c r="T21" s="81" t="inlineStr">
        <is>
          <t>Stable</t>
        </is>
      </c>
      <c r="U21" t="inlineStr">
        <is>
          <t>08/16/2025 08:34</t>
        </is>
      </c>
    </row>
    <row r="22">
      <c r="A22" t="inlineStr">
        <is>
          <t>RYLD</t>
        </is>
      </c>
      <c r="B22" t="inlineStr">
        <is>
          <t>Etrade</t>
        </is>
      </c>
      <c r="C22" t="n">
        <v>579</v>
      </c>
      <c r="D22" s="1" t="n">
        <v>16.5407</v>
      </c>
      <c r="E22" s="1" t="n">
        <v>16.5407</v>
      </c>
      <c r="F22" s="1" t="n">
        <v>0</v>
      </c>
      <c r="G22" s="1" t="n">
        <v>0</v>
      </c>
      <c r="H22" s="28" t="n">
        <v>0</v>
      </c>
      <c r="I22" s="1" t="n">
        <v>9577.0653</v>
      </c>
      <c r="J22" s="1" t="n">
        <v>9577.0653</v>
      </c>
      <c r="K22" s="1" t="n">
        <v>0</v>
      </c>
      <c r="L22" s="28" t="n">
        <v>0</v>
      </c>
      <c r="M22" t="inlineStr">
        <is>
          <t>Monthly</t>
        </is>
      </c>
      <c r="N22" s="1" t="n">
        <v>0</v>
      </c>
      <c r="O22" s="1" t="n">
        <v>0</v>
      </c>
      <c r="P22" s="1" t="n">
        <v>0</v>
      </c>
      <c r="Q22" s="28" t="n">
        <v>0</v>
      </c>
      <c r="R22" s="28" t="n">
        <v>0</v>
      </c>
      <c r="S22" s="28" t="n">
        <v>0</v>
      </c>
      <c r="T22" s="81" t="inlineStr">
        <is>
          <t>Stable</t>
        </is>
      </c>
      <c r="U22" t="inlineStr">
        <is>
          <t>08/16/2025 08:34</t>
        </is>
      </c>
    </row>
    <row r="23">
      <c r="A23" t="inlineStr">
        <is>
          <t>SVOL</t>
        </is>
      </c>
      <c r="B23" t="inlineStr">
        <is>
          <t>Etrade</t>
        </is>
      </c>
      <c r="C23" t="n">
        <v>552</v>
      </c>
      <c r="D23" s="1" t="n">
        <v>22.3288</v>
      </c>
      <c r="E23" s="1" t="n">
        <v>22.3288</v>
      </c>
      <c r="F23" s="1" t="n">
        <v>0</v>
      </c>
      <c r="G23" s="1" t="n">
        <v>0</v>
      </c>
      <c r="H23" s="28" t="n">
        <v>0</v>
      </c>
      <c r="I23" s="1" t="n">
        <v>12325.4976</v>
      </c>
      <c r="J23" s="1" t="n">
        <v>12325.4976</v>
      </c>
      <c r="K23" s="1" t="n">
        <v>0</v>
      </c>
      <c r="L23" s="28" t="n">
        <v>0</v>
      </c>
      <c r="M23" t="inlineStr">
        <is>
          <t>Monthly</t>
        </is>
      </c>
      <c r="N23" s="1" t="n">
        <v>0</v>
      </c>
      <c r="O23" s="1" t="n">
        <v>0</v>
      </c>
      <c r="P23" s="1" t="n">
        <v>0</v>
      </c>
      <c r="Q23" s="28" t="n">
        <v>0</v>
      </c>
      <c r="R23" s="28" t="n">
        <v>0</v>
      </c>
      <c r="S23" s="28" t="n">
        <v>0</v>
      </c>
      <c r="T23" s="81" t="inlineStr">
        <is>
          <t>Stable</t>
        </is>
      </c>
      <c r="U23" t="inlineStr">
        <is>
          <t>08/16/2025 08:34</t>
        </is>
      </c>
    </row>
    <row r="25">
      <c r="A25" s="82" t="inlineStr">
        <is>
          <t>TOTALS</t>
        </is>
      </c>
      <c r="I25" s="83" t="n">
        <v>178219.2275</v>
      </c>
      <c r="J25" s="83" t="n">
        <v>191446.2883</v>
      </c>
      <c r="K25" s="83" t="n">
        <v>-13227.0608</v>
      </c>
      <c r="O25" s="83" t="n">
        <v>1397.963333333333</v>
      </c>
      <c r="P25" s="83" t="n">
        <v>16775.56</v>
      </c>
    </row>
    <row r="28">
      <c r="A28" s="82" t="inlineStr">
        <is>
          <t>Yield Tracking:</t>
        </is>
      </c>
    </row>
    <row r="29">
      <c r="A29" t="inlineStr">
        <is>
          <t>• Green: Yield increased</t>
        </is>
      </c>
    </row>
    <row r="30">
      <c r="A30" t="inlineStr">
        <is>
          <t>• Red: Yield decreased</t>
        </is>
      </c>
    </row>
    <row r="31">
      <c r="A31" t="inlineStr">
        <is>
          <t>• Yellow: Yield stable</t>
        </is>
      </c>
    </row>
    <row r="32">
      <c r="A32" t="inlineStr">
        <is>
          <t>• Updates automatically with each run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2025-08-03T13:53:31Z</dcterms:created>
  <dcterms:modified xmlns:dcterms="http://purl.org/dc/terms/" xmlns:xsi="http://www.w3.org/2001/XMLSchema-instance" xsi:type="dcterms:W3CDTF">2025-08-16T12:34:05Z</dcterms:modified>
  <cp:lastModifiedBy>Mark J Matthews</cp:lastModifiedBy>
</cp:coreProperties>
</file>