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z003ynch\Desktop\Personal\dataisbeautiful\2021.01.04 - minwage_CPI\"/>
    </mc:Choice>
  </mc:AlternateContent>
  <xr:revisionPtr revIDLastSave="0" documentId="13_ncr:1_{65BE521D-3523-4EE0-B9CA-7485E59FE793}" xr6:coauthVersionLast="45" xr6:coauthVersionMax="45" xr10:uidLastSave="{00000000-0000-0000-0000-000000000000}"/>
  <bookViews>
    <workbookView xWindow="-110" yWindow="-110" windowWidth="19420" windowHeight="10420" xr2:uid="{B50AE53D-BDDC-4E12-92FD-43316F2BF45E}"/>
  </bookViews>
  <sheets>
    <sheet name="summary" sheetId="4" r:id="rId1"/>
    <sheet name="data_format" sheetId="3" r:id="rId2"/>
    <sheet name="CPI_data" sheetId="1" r:id="rId3"/>
    <sheet name="minwage_data" sheetId="2" r:id="rId4"/>
    <sheet name="poverty_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D881" i="3" l="1"/>
  <c r="G881" i="3" s="1"/>
  <c r="H881" i="3" s="1"/>
  <c r="D2" i="3"/>
  <c r="G2" i="3" s="1"/>
  <c r="H2" i="3" s="1"/>
  <c r="D885" i="3"/>
  <c r="E2" i="3"/>
  <c r="D6" i="3"/>
  <c r="D10" i="3"/>
  <c r="D14" i="3"/>
  <c r="D18" i="3"/>
  <c r="D22" i="3"/>
  <c r="D26" i="3"/>
  <c r="G26" i="3" s="1"/>
  <c r="H26" i="3" s="1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G90" i="3" s="1"/>
  <c r="H90" i="3" s="1"/>
  <c r="D94" i="3"/>
  <c r="D98" i="3"/>
  <c r="D102" i="3"/>
  <c r="D106" i="3"/>
  <c r="D110" i="3"/>
  <c r="D114" i="3"/>
  <c r="D118" i="3"/>
  <c r="D122" i="3"/>
  <c r="D126" i="3"/>
  <c r="D130" i="3"/>
  <c r="D134" i="3"/>
  <c r="D138" i="3"/>
  <c r="D142" i="3"/>
  <c r="D146" i="3"/>
  <c r="D150" i="3"/>
  <c r="D154" i="3"/>
  <c r="G154" i="3" s="1"/>
  <c r="H154" i="3" s="1"/>
  <c r="D158" i="3"/>
  <c r="D162" i="3"/>
  <c r="D166" i="3"/>
  <c r="D170" i="3"/>
  <c r="D174" i="3"/>
  <c r="D178" i="3"/>
  <c r="D182" i="3"/>
  <c r="D186" i="3"/>
  <c r="D190" i="3"/>
  <c r="D194" i="3"/>
  <c r="D198" i="3"/>
  <c r="D202" i="3"/>
  <c r="D206" i="3"/>
  <c r="D210" i="3"/>
  <c r="D214" i="3"/>
  <c r="D218" i="3"/>
  <c r="D222" i="3"/>
  <c r="D226" i="3"/>
  <c r="D230" i="3"/>
  <c r="D234" i="3"/>
  <c r="D238" i="3"/>
  <c r="D242" i="3"/>
  <c r="D246" i="3"/>
  <c r="D250" i="3"/>
  <c r="D254" i="3"/>
  <c r="D258" i="3"/>
  <c r="D262" i="3"/>
  <c r="D266" i="3"/>
  <c r="D270" i="3"/>
  <c r="D274" i="3"/>
  <c r="D278" i="3"/>
  <c r="D282" i="3"/>
  <c r="D286" i="3"/>
  <c r="D290" i="3"/>
  <c r="D294" i="3"/>
  <c r="D298" i="3"/>
  <c r="D3" i="3"/>
  <c r="D7" i="3"/>
  <c r="G7" i="3" s="1"/>
  <c r="H7" i="3" s="1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G71" i="3" s="1"/>
  <c r="H71" i="3" s="1"/>
  <c r="D75" i="3"/>
  <c r="D79" i="3"/>
  <c r="D83" i="3"/>
  <c r="D87" i="3"/>
  <c r="D91" i="3"/>
  <c r="D95" i="3"/>
  <c r="D99" i="3"/>
  <c r="D103" i="3"/>
  <c r="D107" i="3"/>
  <c r="D111" i="3"/>
  <c r="D115" i="3"/>
  <c r="D119" i="3"/>
  <c r="D123" i="3"/>
  <c r="D127" i="3"/>
  <c r="D131" i="3"/>
  <c r="D135" i="3"/>
  <c r="G135" i="3" s="1"/>
  <c r="H135" i="3" s="1"/>
  <c r="D139" i="3"/>
  <c r="D143" i="3"/>
  <c r="D147" i="3"/>
  <c r="D151" i="3"/>
  <c r="D155" i="3"/>
  <c r="D159" i="3"/>
  <c r="D163" i="3"/>
  <c r="D167" i="3"/>
  <c r="D171" i="3"/>
  <c r="D175" i="3"/>
  <c r="D179" i="3"/>
  <c r="D183" i="3"/>
  <c r="D187" i="3"/>
  <c r="D191" i="3"/>
  <c r="D195" i="3"/>
  <c r="D199" i="3"/>
  <c r="G199" i="3" s="1"/>
  <c r="H199" i="3" s="1"/>
  <c r="D203" i="3"/>
  <c r="D207" i="3"/>
  <c r="D211" i="3"/>
  <c r="D215" i="3"/>
  <c r="D219" i="3"/>
  <c r="D223" i="3"/>
  <c r="D227" i="3"/>
  <c r="D231" i="3"/>
  <c r="D235" i="3"/>
  <c r="D239" i="3"/>
  <c r="D243" i="3"/>
  <c r="D247" i="3"/>
  <c r="D251" i="3"/>
  <c r="D255" i="3"/>
  <c r="D259" i="3"/>
  <c r="D263" i="3"/>
  <c r="G263" i="3" s="1"/>
  <c r="H263" i="3" s="1"/>
  <c r="D267" i="3"/>
  <c r="D271" i="3"/>
  <c r="D275" i="3"/>
  <c r="D279" i="3"/>
  <c r="D283" i="3"/>
  <c r="D287" i="3"/>
  <c r="D291" i="3"/>
  <c r="D295" i="3"/>
  <c r="D299" i="3"/>
  <c r="D303" i="3"/>
  <c r="D307" i="3"/>
  <c r="D311" i="3"/>
  <c r="D315" i="3"/>
  <c r="D319" i="3"/>
  <c r="D323" i="3"/>
  <c r="D327" i="3"/>
  <c r="G327" i="3" s="1"/>
  <c r="H327" i="3" s="1"/>
  <c r="D331" i="3"/>
  <c r="D335" i="3"/>
  <c r="D339" i="3"/>
  <c r="D4" i="3"/>
  <c r="D8" i="3"/>
  <c r="D12" i="3"/>
  <c r="D16" i="3"/>
  <c r="D20" i="3"/>
  <c r="D24" i="3"/>
  <c r="D28" i="3"/>
  <c r="D32" i="3"/>
  <c r="D36" i="3"/>
  <c r="D40" i="3"/>
  <c r="D44" i="3"/>
  <c r="D48" i="3"/>
  <c r="D52" i="3"/>
  <c r="G52" i="3" s="1"/>
  <c r="H52" i="3" s="1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D108" i="3"/>
  <c r="D112" i="3"/>
  <c r="D116" i="3"/>
  <c r="G116" i="3" s="1"/>
  <c r="H116" i="3" s="1"/>
  <c r="D120" i="3"/>
  <c r="D124" i="3"/>
  <c r="D128" i="3"/>
  <c r="D132" i="3"/>
  <c r="D136" i="3"/>
  <c r="D140" i="3"/>
  <c r="D144" i="3"/>
  <c r="D148" i="3"/>
  <c r="D152" i="3"/>
  <c r="D156" i="3"/>
  <c r="D160" i="3"/>
  <c r="D164" i="3"/>
  <c r="D168" i="3"/>
  <c r="D172" i="3"/>
  <c r="D176" i="3"/>
  <c r="D180" i="3"/>
  <c r="D184" i="3"/>
  <c r="D188" i="3"/>
  <c r="D192" i="3"/>
  <c r="D196" i="3"/>
  <c r="D200" i="3"/>
  <c r="D204" i="3"/>
  <c r="D208" i="3"/>
  <c r="D212" i="3"/>
  <c r="D216" i="3"/>
  <c r="D220" i="3"/>
  <c r="D224" i="3"/>
  <c r="D5" i="3"/>
  <c r="D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D109" i="3"/>
  <c r="D113" i="3"/>
  <c r="D117" i="3"/>
  <c r="D121" i="3"/>
  <c r="D125" i="3"/>
  <c r="D129" i="3"/>
  <c r="D133" i="3"/>
  <c r="D137" i="3"/>
  <c r="D141" i="3"/>
  <c r="D145" i="3"/>
  <c r="D149" i="3"/>
  <c r="D153" i="3"/>
  <c r="D157" i="3"/>
  <c r="D161" i="3"/>
  <c r="D165" i="3"/>
  <c r="D169" i="3"/>
  <c r="D173" i="3"/>
  <c r="D177" i="3"/>
  <c r="D181" i="3"/>
  <c r="D185" i="3"/>
  <c r="D189" i="3"/>
  <c r="D193" i="3"/>
  <c r="D197" i="3"/>
  <c r="D201" i="3"/>
  <c r="D205" i="3"/>
  <c r="D209" i="3"/>
  <c r="D213" i="3"/>
  <c r="D217" i="3"/>
  <c r="D221" i="3"/>
  <c r="D225" i="3"/>
  <c r="D229" i="3"/>
  <c r="D233" i="3"/>
  <c r="D237" i="3"/>
  <c r="D241" i="3"/>
  <c r="D245" i="3"/>
  <c r="D228" i="3"/>
  <c r="D244" i="3"/>
  <c r="D253" i="3"/>
  <c r="D261" i="3"/>
  <c r="D269" i="3"/>
  <c r="D277" i="3"/>
  <c r="D285" i="3"/>
  <c r="D293" i="3"/>
  <c r="D301" i="3"/>
  <c r="D306" i="3"/>
  <c r="D312" i="3"/>
  <c r="D317" i="3"/>
  <c r="D322" i="3"/>
  <c r="D328" i="3"/>
  <c r="D333" i="3"/>
  <c r="D338" i="3"/>
  <c r="D343" i="3"/>
  <c r="D347" i="3"/>
  <c r="D351" i="3"/>
  <c r="D355" i="3"/>
  <c r="D359" i="3"/>
  <c r="D363" i="3"/>
  <c r="D367" i="3"/>
  <c r="D371" i="3"/>
  <c r="D375" i="3"/>
  <c r="D379" i="3"/>
  <c r="D383" i="3"/>
  <c r="D387" i="3"/>
  <c r="D391" i="3"/>
  <c r="D395" i="3"/>
  <c r="D399" i="3"/>
  <c r="D403" i="3"/>
  <c r="D407" i="3"/>
  <c r="D411" i="3"/>
  <c r="D415" i="3"/>
  <c r="D419" i="3"/>
  <c r="D423" i="3"/>
  <c r="D427" i="3"/>
  <c r="D431" i="3"/>
  <c r="D435" i="3"/>
  <c r="D439" i="3"/>
  <c r="D443" i="3"/>
  <c r="D447" i="3"/>
  <c r="D451" i="3"/>
  <c r="D455" i="3"/>
  <c r="D459" i="3"/>
  <c r="D463" i="3"/>
  <c r="D467" i="3"/>
  <c r="D471" i="3"/>
  <c r="D475" i="3"/>
  <c r="D479" i="3"/>
  <c r="D483" i="3"/>
  <c r="D487" i="3"/>
  <c r="D491" i="3"/>
  <c r="D495" i="3"/>
  <c r="D499" i="3"/>
  <c r="D503" i="3"/>
  <c r="D507" i="3"/>
  <c r="D511" i="3"/>
  <c r="D515" i="3"/>
  <c r="D519" i="3"/>
  <c r="D523" i="3"/>
  <c r="D527" i="3"/>
  <c r="D531" i="3"/>
  <c r="D535" i="3"/>
  <c r="D539" i="3"/>
  <c r="D543" i="3"/>
  <c r="D547" i="3"/>
  <c r="D551" i="3"/>
  <c r="D555" i="3"/>
  <c r="D559" i="3"/>
  <c r="D563" i="3"/>
  <c r="D567" i="3"/>
  <c r="D571" i="3"/>
  <c r="D575" i="3"/>
  <c r="D579" i="3"/>
  <c r="D583" i="3"/>
  <c r="D587" i="3"/>
  <c r="D591" i="3"/>
  <c r="D595" i="3"/>
  <c r="D599" i="3"/>
  <c r="D603" i="3"/>
  <c r="D607" i="3"/>
  <c r="D611" i="3"/>
  <c r="D615" i="3"/>
  <c r="D232" i="3"/>
  <c r="D248" i="3"/>
  <c r="D256" i="3"/>
  <c r="D264" i="3"/>
  <c r="D272" i="3"/>
  <c r="D280" i="3"/>
  <c r="D288" i="3"/>
  <c r="D296" i="3"/>
  <c r="D302" i="3"/>
  <c r="D308" i="3"/>
  <c r="D313" i="3"/>
  <c r="D318" i="3"/>
  <c r="D324" i="3"/>
  <c r="D329" i="3"/>
  <c r="D334" i="3"/>
  <c r="D340" i="3"/>
  <c r="D344" i="3"/>
  <c r="D348" i="3"/>
  <c r="D352" i="3"/>
  <c r="D356" i="3"/>
  <c r="D360" i="3"/>
  <c r="D364" i="3"/>
  <c r="D368" i="3"/>
  <c r="D372" i="3"/>
  <c r="D376" i="3"/>
  <c r="D380" i="3"/>
  <c r="D384" i="3"/>
  <c r="D388" i="3"/>
  <c r="D392" i="3"/>
  <c r="D396" i="3"/>
  <c r="D400" i="3"/>
  <c r="D404" i="3"/>
  <c r="D408" i="3"/>
  <c r="D412" i="3"/>
  <c r="D416" i="3"/>
  <c r="D420" i="3"/>
  <c r="D424" i="3"/>
  <c r="D428" i="3"/>
  <c r="D432" i="3"/>
  <c r="D436" i="3"/>
  <c r="D440" i="3"/>
  <c r="D444" i="3"/>
  <c r="D448" i="3"/>
  <c r="D452" i="3"/>
  <c r="D456" i="3"/>
  <c r="D460" i="3"/>
  <c r="D464" i="3"/>
  <c r="D468" i="3"/>
  <c r="D472" i="3"/>
  <c r="D476" i="3"/>
  <c r="D480" i="3"/>
  <c r="D484" i="3"/>
  <c r="D488" i="3"/>
  <c r="D492" i="3"/>
  <c r="D496" i="3"/>
  <c r="D500" i="3"/>
  <c r="D504" i="3"/>
  <c r="D508" i="3"/>
  <c r="D512" i="3"/>
  <c r="D516" i="3"/>
  <c r="D520" i="3"/>
  <c r="D524" i="3"/>
  <c r="D528" i="3"/>
  <c r="D532" i="3"/>
  <c r="D536" i="3"/>
  <c r="D540" i="3"/>
  <c r="D544" i="3"/>
  <c r="D548" i="3"/>
  <c r="D552" i="3"/>
  <c r="D556" i="3"/>
  <c r="D560" i="3"/>
  <c r="D564" i="3"/>
  <c r="D568" i="3"/>
  <c r="D572" i="3"/>
  <c r="D576" i="3"/>
  <c r="D580" i="3"/>
  <c r="D584" i="3"/>
  <c r="D588" i="3"/>
  <c r="D592" i="3"/>
  <c r="D596" i="3"/>
  <c r="D600" i="3"/>
  <c r="D236" i="3"/>
  <c r="D249" i="3"/>
  <c r="D257" i="3"/>
  <c r="D265" i="3"/>
  <c r="D273" i="3"/>
  <c r="D281" i="3"/>
  <c r="D289" i="3"/>
  <c r="D297" i="3"/>
  <c r="D304" i="3"/>
  <c r="D309" i="3"/>
  <c r="D314" i="3"/>
  <c r="D320" i="3"/>
  <c r="D325" i="3"/>
  <c r="D330" i="3"/>
  <c r="D336" i="3"/>
  <c r="D341" i="3"/>
  <c r="D345" i="3"/>
  <c r="D349" i="3"/>
  <c r="D353" i="3"/>
  <c r="D357" i="3"/>
  <c r="D361" i="3"/>
  <c r="D365" i="3"/>
  <c r="D369" i="3"/>
  <c r="D373" i="3"/>
  <c r="D377" i="3"/>
  <c r="D381" i="3"/>
  <c r="D385" i="3"/>
  <c r="D389" i="3"/>
  <c r="D393" i="3"/>
  <c r="D397" i="3"/>
  <c r="D401" i="3"/>
  <c r="D405" i="3"/>
  <c r="D409" i="3"/>
  <c r="D413" i="3"/>
  <c r="D417" i="3"/>
  <c r="D421" i="3"/>
  <c r="D425" i="3"/>
  <c r="D429" i="3"/>
  <c r="D433" i="3"/>
  <c r="D437" i="3"/>
  <c r="D441" i="3"/>
  <c r="D445" i="3"/>
  <c r="D449" i="3"/>
  <c r="D453" i="3"/>
  <c r="D457" i="3"/>
  <c r="D461" i="3"/>
  <c r="D465" i="3"/>
  <c r="D469" i="3"/>
  <c r="D473" i="3"/>
  <c r="D477" i="3"/>
  <c r="D481" i="3"/>
  <c r="D485" i="3"/>
  <c r="D489" i="3"/>
  <c r="D493" i="3"/>
  <c r="D497" i="3"/>
  <c r="D501" i="3"/>
  <c r="D505" i="3"/>
  <c r="D509" i="3"/>
  <c r="D513" i="3"/>
  <c r="D517" i="3"/>
  <c r="D521" i="3"/>
  <c r="D525" i="3"/>
  <c r="D529" i="3"/>
  <c r="D533" i="3"/>
  <c r="D537" i="3"/>
  <c r="D541" i="3"/>
  <c r="D545" i="3"/>
  <c r="D549" i="3"/>
  <c r="D553" i="3"/>
  <c r="D557" i="3"/>
  <c r="D561" i="3"/>
  <c r="D565" i="3"/>
  <c r="D569" i="3"/>
  <c r="D573" i="3"/>
  <c r="D577" i="3"/>
  <c r="D581" i="3"/>
  <c r="D585" i="3"/>
  <c r="D589" i="3"/>
  <c r="D593" i="3"/>
  <c r="D597" i="3"/>
  <c r="D601" i="3"/>
  <c r="D605" i="3"/>
  <c r="D609" i="3"/>
  <c r="D613" i="3"/>
  <c r="D617" i="3"/>
  <c r="D240" i="3"/>
  <c r="D276" i="3"/>
  <c r="D305" i="3"/>
  <c r="D326" i="3"/>
  <c r="D346" i="3"/>
  <c r="D362" i="3"/>
  <c r="D378" i="3"/>
  <c r="D394" i="3"/>
  <c r="D410" i="3"/>
  <c r="D426" i="3"/>
  <c r="D442" i="3"/>
  <c r="D458" i="3"/>
  <c r="D474" i="3"/>
  <c r="D490" i="3"/>
  <c r="D506" i="3"/>
  <c r="D522" i="3"/>
  <c r="D538" i="3"/>
  <c r="D554" i="3"/>
  <c r="D570" i="3"/>
  <c r="D586" i="3"/>
  <c r="D602" i="3"/>
  <c r="D610" i="3"/>
  <c r="D618" i="3"/>
  <c r="D622" i="3"/>
  <c r="D626" i="3"/>
  <c r="D630" i="3"/>
  <c r="D634" i="3"/>
  <c r="D638" i="3"/>
  <c r="D642" i="3"/>
  <c r="D646" i="3"/>
  <c r="D650" i="3"/>
  <c r="D654" i="3"/>
  <c r="D658" i="3"/>
  <c r="D662" i="3"/>
  <c r="D666" i="3"/>
  <c r="D670" i="3"/>
  <c r="D674" i="3"/>
  <c r="D678" i="3"/>
  <c r="D682" i="3"/>
  <c r="D686" i="3"/>
  <c r="D690" i="3"/>
  <c r="D694" i="3"/>
  <c r="D698" i="3"/>
  <c r="D702" i="3"/>
  <c r="D706" i="3"/>
  <c r="D710" i="3"/>
  <c r="D714" i="3"/>
  <c r="D718" i="3"/>
  <c r="D722" i="3"/>
  <c r="D726" i="3"/>
  <c r="D730" i="3"/>
  <c r="D734" i="3"/>
  <c r="D738" i="3"/>
  <c r="D742" i="3"/>
  <c r="D746" i="3"/>
  <c r="D750" i="3"/>
  <c r="D754" i="3"/>
  <c r="D758" i="3"/>
  <c r="D762" i="3"/>
  <c r="D766" i="3"/>
  <c r="D770" i="3"/>
  <c r="D774" i="3"/>
  <c r="D778" i="3"/>
  <c r="D782" i="3"/>
  <c r="D786" i="3"/>
  <c r="D790" i="3"/>
  <c r="D794" i="3"/>
  <c r="D798" i="3"/>
  <c r="D802" i="3"/>
  <c r="D806" i="3"/>
  <c r="D810" i="3"/>
  <c r="D814" i="3"/>
  <c r="D818" i="3"/>
  <c r="D822" i="3"/>
  <c r="D826" i="3"/>
  <c r="D830" i="3"/>
  <c r="D834" i="3"/>
  <c r="D838" i="3"/>
  <c r="D842" i="3"/>
  <c r="D846" i="3"/>
  <c r="D850" i="3"/>
  <c r="D854" i="3"/>
  <c r="D858" i="3"/>
  <c r="D862" i="3"/>
  <c r="D866" i="3"/>
  <c r="D870" i="3"/>
  <c r="D874" i="3"/>
  <c r="D878" i="3"/>
  <c r="D882" i="3"/>
  <c r="D886" i="3"/>
  <c r="D252" i="3"/>
  <c r="D284" i="3"/>
  <c r="D310" i="3"/>
  <c r="D332" i="3"/>
  <c r="D350" i="3"/>
  <c r="D366" i="3"/>
  <c r="D382" i="3"/>
  <c r="D398" i="3"/>
  <c r="D414" i="3"/>
  <c r="D430" i="3"/>
  <c r="D446" i="3"/>
  <c r="D462" i="3"/>
  <c r="D478" i="3"/>
  <c r="D494" i="3"/>
  <c r="D510" i="3"/>
  <c r="D526" i="3"/>
  <c r="D542" i="3"/>
  <c r="D558" i="3"/>
  <c r="D574" i="3"/>
  <c r="D590" i="3"/>
  <c r="D604" i="3"/>
  <c r="D612" i="3"/>
  <c r="D619" i="3"/>
  <c r="D623" i="3"/>
  <c r="D627" i="3"/>
  <c r="D631" i="3"/>
  <c r="D635" i="3"/>
  <c r="D639" i="3"/>
  <c r="D643" i="3"/>
  <c r="D647" i="3"/>
  <c r="D651" i="3"/>
  <c r="D655" i="3"/>
  <c r="D659" i="3"/>
  <c r="D663" i="3"/>
  <c r="D667" i="3"/>
  <c r="D671" i="3"/>
  <c r="D675" i="3"/>
  <c r="D679" i="3"/>
  <c r="D683" i="3"/>
  <c r="D687" i="3"/>
  <c r="D691" i="3"/>
  <c r="D695" i="3"/>
  <c r="D699" i="3"/>
  <c r="D703" i="3"/>
  <c r="D707" i="3"/>
  <c r="D711" i="3"/>
  <c r="D715" i="3"/>
  <c r="D719" i="3"/>
  <c r="D723" i="3"/>
  <c r="D727" i="3"/>
  <c r="D731" i="3"/>
  <c r="D735" i="3"/>
  <c r="D739" i="3"/>
  <c r="D743" i="3"/>
  <c r="D747" i="3"/>
  <c r="D751" i="3"/>
  <c r="D755" i="3"/>
  <c r="D759" i="3"/>
  <c r="D763" i="3"/>
  <c r="D767" i="3"/>
  <c r="D771" i="3"/>
  <c r="D775" i="3"/>
  <c r="D779" i="3"/>
  <c r="D783" i="3"/>
  <c r="D787" i="3"/>
  <c r="D791" i="3"/>
  <c r="D795" i="3"/>
  <c r="D799" i="3"/>
  <c r="D803" i="3"/>
  <c r="D807" i="3"/>
  <c r="D811" i="3"/>
  <c r="D815" i="3"/>
  <c r="D819" i="3"/>
  <c r="D823" i="3"/>
  <c r="D827" i="3"/>
  <c r="D831" i="3"/>
  <c r="D835" i="3"/>
  <c r="D839" i="3"/>
  <c r="D843" i="3"/>
  <c r="D847" i="3"/>
  <c r="D851" i="3"/>
  <c r="D855" i="3"/>
  <c r="D859" i="3"/>
  <c r="D863" i="3"/>
  <c r="D867" i="3"/>
  <c r="D871" i="3"/>
  <c r="D875" i="3"/>
  <c r="D879" i="3"/>
  <c r="D883" i="3"/>
  <c r="D887" i="3"/>
  <c r="D260" i="3"/>
  <c r="D292" i="3"/>
  <c r="D316" i="3"/>
  <c r="D337" i="3"/>
  <c r="D354" i="3"/>
  <c r="D370" i="3"/>
  <c r="D386" i="3"/>
  <c r="D402" i="3"/>
  <c r="D418" i="3"/>
  <c r="D434" i="3"/>
  <c r="D450" i="3"/>
  <c r="D466" i="3"/>
  <c r="D482" i="3"/>
  <c r="D498" i="3"/>
  <c r="D514" i="3"/>
  <c r="D530" i="3"/>
  <c r="D546" i="3"/>
  <c r="D562" i="3"/>
  <c r="D578" i="3"/>
  <c r="D594" i="3"/>
  <c r="D606" i="3"/>
  <c r="D614" i="3"/>
  <c r="D620" i="3"/>
  <c r="D624" i="3"/>
  <c r="D628" i="3"/>
  <c r="D632" i="3"/>
  <c r="D636" i="3"/>
  <c r="D640" i="3"/>
  <c r="D644" i="3"/>
  <c r="D648" i="3"/>
  <c r="D652" i="3"/>
  <c r="D656" i="3"/>
  <c r="D660" i="3"/>
  <c r="D664" i="3"/>
  <c r="D668" i="3"/>
  <c r="D672" i="3"/>
  <c r="D676" i="3"/>
  <c r="D680" i="3"/>
  <c r="D684" i="3"/>
  <c r="D688" i="3"/>
  <c r="D692" i="3"/>
  <c r="D696" i="3"/>
  <c r="D700" i="3"/>
  <c r="D704" i="3"/>
  <c r="D708" i="3"/>
  <c r="D712" i="3"/>
  <c r="D716" i="3"/>
  <c r="D720" i="3"/>
  <c r="D724" i="3"/>
  <c r="D728" i="3"/>
  <c r="D732" i="3"/>
  <c r="D736" i="3"/>
  <c r="D740" i="3"/>
  <c r="D744" i="3"/>
  <c r="D748" i="3"/>
  <c r="D752" i="3"/>
  <c r="D756" i="3"/>
  <c r="D760" i="3"/>
  <c r="D764" i="3"/>
  <c r="D768" i="3"/>
  <c r="D772" i="3"/>
  <c r="D776" i="3"/>
  <c r="D780" i="3"/>
  <c r="D784" i="3"/>
  <c r="D788" i="3"/>
  <c r="D792" i="3"/>
  <c r="D796" i="3"/>
  <c r="D800" i="3"/>
  <c r="D804" i="3"/>
  <c r="D808" i="3"/>
  <c r="D812" i="3"/>
  <c r="D816" i="3"/>
  <c r="D820" i="3"/>
  <c r="D824" i="3"/>
  <c r="D828" i="3"/>
  <c r="D832" i="3"/>
  <c r="D836" i="3"/>
  <c r="D840" i="3"/>
  <c r="D844" i="3"/>
  <c r="D848" i="3"/>
  <c r="D852" i="3"/>
  <c r="D856" i="3"/>
  <c r="D860" i="3"/>
  <c r="D864" i="3"/>
  <c r="D868" i="3"/>
  <c r="D872" i="3"/>
  <c r="D876" i="3"/>
  <c r="D880" i="3"/>
  <c r="D884" i="3"/>
  <c r="D888" i="3"/>
  <c r="D268" i="3"/>
  <c r="D300" i="3"/>
  <c r="D321" i="3"/>
  <c r="D342" i="3"/>
  <c r="D358" i="3"/>
  <c r="D374" i="3"/>
  <c r="D390" i="3"/>
  <c r="D406" i="3"/>
  <c r="D422" i="3"/>
  <c r="D438" i="3"/>
  <c r="D454" i="3"/>
  <c r="D470" i="3"/>
  <c r="D486" i="3"/>
  <c r="D502" i="3"/>
  <c r="D518" i="3"/>
  <c r="D534" i="3"/>
  <c r="D550" i="3"/>
  <c r="D566" i="3"/>
  <c r="D582" i="3"/>
  <c r="D598" i="3"/>
  <c r="D608" i="3"/>
  <c r="D616" i="3"/>
  <c r="D621" i="3"/>
  <c r="D625" i="3"/>
  <c r="D629" i="3"/>
  <c r="D633" i="3"/>
  <c r="D637" i="3"/>
  <c r="D641" i="3"/>
  <c r="D645" i="3"/>
  <c r="D649" i="3"/>
  <c r="D653" i="3"/>
  <c r="D657" i="3"/>
  <c r="D661" i="3"/>
  <c r="D665" i="3"/>
  <c r="D669" i="3"/>
  <c r="D673" i="3"/>
  <c r="D677" i="3"/>
  <c r="D681" i="3"/>
  <c r="D685" i="3"/>
  <c r="D689" i="3"/>
  <c r="D693" i="3"/>
  <c r="D697" i="3"/>
  <c r="D701" i="3"/>
  <c r="D705" i="3"/>
  <c r="D709" i="3"/>
  <c r="D713" i="3"/>
  <c r="D717" i="3"/>
  <c r="D721" i="3"/>
  <c r="D725" i="3"/>
  <c r="D729" i="3"/>
  <c r="D733" i="3"/>
  <c r="D737" i="3"/>
  <c r="D741" i="3"/>
  <c r="D745" i="3"/>
  <c r="D749" i="3"/>
  <c r="D753" i="3"/>
  <c r="D757" i="3"/>
  <c r="D761" i="3"/>
  <c r="D765" i="3"/>
  <c r="D769" i="3"/>
  <c r="D773" i="3"/>
  <c r="D777" i="3"/>
  <c r="D781" i="3"/>
  <c r="D785" i="3"/>
  <c r="D789" i="3"/>
  <c r="D793" i="3"/>
  <c r="D797" i="3"/>
  <c r="D801" i="3"/>
  <c r="D805" i="3"/>
  <c r="D809" i="3"/>
  <c r="D813" i="3"/>
  <c r="D817" i="3"/>
  <c r="D821" i="3"/>
  <c r="D825" i="3"/>
  <c r="D829" i="3"/>
  <c r="D833" i="3"/>
  <c r="D837" i="3"/>
  <c r="D841" i="3"/>
  <c r="D845" i="3"/>
  <c r="D849" i="3"/>
  <c r="D853" i="3"/>
  <c r="D857" i="3"/>
  <c r="D861" i="3"/>
  <c r="D865" i="3"/>
  <c r="D869" i="3"/>
  <c r="D877" i="3"/>
  <c r="D873" i="3"/>
  <c r="I856" i="3" l="1"/>
  <c r="I860" i="3"/>
  <c r="I864" i="3"/>
  <c r="I868" i="3"/>
  <c r="I872" i="3"/>
  <c r="I876" i="3"/>
  <c r="I880" i="3"/>
  <c r="I884" i="3"/>
  <c r="I888" i="3"/>
  <c r="I5" i="3"/>
  <c r="I9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I285" i="3"/>
  <c r="I289" i="3"/>
  <c r="I293" i="3"/>
  <c r="I297" i="3"/>
  <c r="I301" i="3"/>
  <c r="I305" i="3"/>
  <c r="I857" i="3"/>
  <c r="I861" i="3"/>
  <c r="I865" i="3"/>
  <c r="I869" i="3"/>
  <c r="I873" i="3"/>
  <c r="I877" i="3"/>
  <c r="I881" i="3"/>
  <c r="I885" i="3"/>
  <c r="I855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6" i="3"/>
  <c r="I90" i="3"/>
  <c r="I94" i="3"/>
  <c r="I98" i="3"/>
  <c r="I102" i="3"/>
  <c r="I106" i="3"/>
  <c r="I110" i="3"/>
  <c r="I114" i="3"/>
  <c r="I118" i="3"/>
  <c r="I122" i="3"/>
  <c r="I126" i="3"/>
  <c r="I130" i="3"/>
  <c r="I134" i="3"/>
  <c r="I138" i="3"/>
  <c r="I142" i="3"/>
  <c r="I146" i="3"/>
  <c r="I150" i="3"/>
  <c r="I154" i="3"/>
  <c r="I158" i="3"/>
  <c r="I162" i="3"/>
  <c r="I166" i="3"/>
  <c r="I170" i="3"/>
  <c r="I174" i="3"/>
  <c r="I178" i="3"/>
  <c r="I182" i="3"/>
  <c r="I186" i="3"/>
  <c r="I190" i="3"/>
  <c r="I194" i="3"/>
  <c r="I198" i="3"/>
  <c r="I202" i="3"/>
  <c r="I206" i="3"/>
  <c r="I210" i="3"/>
  <c r="I214" i="3"/>
  <c r="I218" i="3"/>
  <c r="I222" i="3"/>
  <c r="I226" i="3"/>
  <c r="I230" i="3"/>
  <c r="I234" i="3"/>
  <c r="I238" i="3"/>
  <c r="I242" i="3"/>
  <c r="I246" i="3"/>
  <c r="I250" i="3"/>
  <c r="I254" i="3"/>
  <c r="I258" i="3"/>
  <c r="I262" i="3"/>
  <c r="I858" i="3"/>
  <c r="I862" i="3"/>
  <c r="I866" i="3"/>
  <c r="I870" i="3"/>
  <c r="I874" i="3"/>
  <c r="I878" i="3"/>
  <c r="I882" i="3"/>
  <c r="I886" i="3"/>
  <c r="I3" i="3"/>
  <c r="I7" i="3"/>
  <c r="I11" i="3"/>
  <c r="I15" i="3"/>
  <c r="I19" i="3"/>
  <c r="I23" i="3"/>
  <c r="I27" i="3"/>
  <c r="I31" i="3"/>
  <c r="I35" i="3"/>
  <c r="I39" i="3"/>
  <c r="I43" i="3"/>
  <c r="I47" i="3"/>
  <c r="I51" i="3"/>
  <c r="I55" i="3"/>
  <c r="I59" i="3"/>
  <c r="I63" i="3"/>
  <c r="I67" i="3"/>
  <c r="I71" i="3"/>
  <c r="I75" i="3"/>
  <c r="I79" i="3"/>
  <c r="I83" i="3"/>
  <c r="I87" i="3"/>
  <c r="I91" i="3"/>
  <c r="I95" i="3"/>
  <c r="I99" i="3"/>
  <c r="I103" i="3"/>
  <c r="I107" i="3"/>
  <c r="I111" i="3"/>
  <c r="I115" i="3"/>
  <c r="I119" i="3"/>
  <c r="I123" i="3"/>
  <c r="I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859" i="3"/>
  <c r="I863" i="3"/>
  <c r="I867" i="3"/>
  <c r="I871" i="3"/>
  <c r="I875" i="3"/>
  <c r="I879" i="3"/>
  <c r="I883" i="3"/>
  <c r="I887" i="3"/>
  <c r="I4" i="3"/>
  <c r="I8" i="3"/>
  <c r="I12" i="3"/>
  <c r="I16" i="3"/>
  <c r="I20" i="3"/>
  <c r="I24" i="3"/>
  <c r="I28" i="3"/>
  <c r="I32" i="3"/>
  <c r="I36" i="3"/>
  <c r="I40" i="3"/>
  <c r="I44" i="3"/>
  <c r="I48" i="3"/>
  <c r="I52" i="3"/>
  <c r="I56" i="3"/>
  <c r="I60" i="3"/>
  <c r="I64" i="3"/>
  <c r="I68" i="3"/>
  <c r="I72" i="3"/>
  <c r="I76" i="3"/>
  <c r="I80" i="3"/>
  <c r="I84" i="3"/>
  <c r="I88" i="3"/>
  <c r="I92" i="3"/>
  <c r="I96" i="3"/>
  <c r="I100" i="3"/>
  <c r="I104" i="3"/>
  <c r="I108" i="3"/>
  <c r="I112" i="3"/>
  <c r="I116" i="3"/>
  <c r="I120" i="3"/>
  <c r="I124" i="3"/>
  <c r="I128" i="3"/>
  <c r="I132" i="3"/>
  <c r="I136" i="3"/>
  <c r="I140" i="3"/>
  <c r="I144" i="3"/>
  <c r="I148" i="3"/>
  <c r="I152" i="3"/>
  <c r="I156" i="3"/>
  <c r="I160" i="3"/>
  <c r="I164" i="3"/>
  <c r="I168" i="3"/>
  <c r="I172" i="3"/>
  <c r="I176" i="3"/>
  <c r="I180" i="3"/>
  <c r="I184" i="3"/>
  <c r="I188" i="3"/>
  <c r="I192" i="3"/>
  <c r="I196" i="3"/>
  <c r="I200" i="3"/>
  <c r="I204" i="3"/>
  <c r="I208" i="3"/>
  <c r="I212" i="3"/>
  <c r="I216" i="3"/>
  <c r="I220" i="3"/>
  <c r="I224" i="3"/>
  <c r="I228" i="3"/>
  <c r="I232" i="3"/>
  <c r="I236" i="3"/>
  <c r="I240" i="3"/>
  <c r="I244" i="3"/>
  <c r="I248" i="3"/>
  <c r="I252" i="3"/>
  <c r="I256" i="3"/>
  <c r="I259" i="3"/>
  <c r="I266" i="3"/>
  <c r="I271" i="3"/>
  <c r="I276" i="3"/>
  <c r="I282" i="3"/>
  <c r="I287" i="3"/>
  <c r="I292" i="3"/>
  <c r="I298" i="3"/>
  <c r="I303" i="3"/>
  <c r="I308" i="3"/>
  <c r="I312" i="3"/>
  <c r="I316" i="3"/>
  <c r="I320" i="3"/>
  <c r="I324" i="3"/>
  <c r="I328" i="3"/>
  <c r="I332" i="3"/>
  <c r="I336" i="3"/>
  <c r="I340" i="3"/>
  <c r="I344" i="3"/>
  <c r="I348" i="3"/>
  <c r="I352" i="3"/>
  <c r="I356" i="3"/>
  <c r="I360" i="3"/>
  <c r="I364" i="3"/>
  <c r="I368" i="3"/>
  <c r="I372" i="3"/>
  <c r="I376" i="3"/>
  <c r="I380" i="3"/>
  <c r="I384" i="3"/>
  <c r="I388" i="3"/>
  <c r="I392" i="3"/>
  <c r="I396" i="3"/>
  <c r="I400" i="3"/>
  <c r="I404" i="3"/>
  <c r="I408" i="3"/>
  <c r="I412" i="3"/>
  <c r="I416" i="3"/>
  <c r="I420" i="3"/>
  <c r="I424" i="3"/>
  <c r="I428" i="3"/>
  <c r="I432" i="3"/>
  <c r="I436" i="3"/>
  <c r="I440" i="3"/>
  <c r="I444" i="3"/>
  <c r="I448" i="3"/>
  <c r="I452" i="3"/>
  <c r="I456" i="3"/>
  <c r="I460" i="3"/>
  <c r="I464" i="3"/>
  <c r="I468" i="3"/>
  <c r="I472" i="3"/>
  <c r="I476" i="3"/>
  <c r="I480" i="3"/>
  <c r="I484" i="3"/>
  <c r="I488" i="3"/>
  <c r="I492" i="3"/>
  <c r="I496" i="3"/>
  <c r="I500" i="3"/>
  <c r="I504" i="3"/>
  <c r="I508" i="3"/>
  <c r="I512" i="3"/>
  <c r="I516" i="3"/>
  <c r="I520" i="3"/>
  <c r="I524" i="3"/>
  <c r="I528" i="3"/>
  <c r="I532" i="3"/>
  <c r="I536" i="3"/>
  <c r="I540" i="3"/>
  <c r="I544" i="3"/>
  <c r="I548" i="3"/>
  <c r="I552" i="3"/>
  <c r="I556" i="3"/>
  <c r="I560" i="3"/>
  <c r="I564" i="3"/>
  <c r="I568" i="3"/>
  <c r="I572" i="3"/>
  <c r="I576" i="3"/>
  <c r="I580" i="3"/>
  <c r="I584" i="3"/>
  <c r="I588" i="3"/>
  <c r="I592" i="3"/>
  <c r="I596" i="3"/>
  <c r="I600" i="3"/>
  <c r="I604" i="3"/>
  <c r="I608" i="3"/>
  <c r="I612" i="3"/>
  <c r="I260" i="3"/>
  <c r="I267" i="3"/>
  <c r="I272" i="3"/>
  <c r="I278" i="3"/>
  <c r="I283" i="3"/>
  <c r="I288" i="3"/>
  <c r="I294" i="3"/>
  <c r="I299" i="3"/>
  <c r="I304" i="3"/>
  <c r="I309" i="3"/>
  <c r="I313" i="3"/>
  <c r="I317" i="3"/>
  <c r="I321" i="3"/>
  <c r="I325" i="3"/>
  <c r="I329" i="3"/>
  <c r="I333" i="3"/>
  <c r="I337" i="3"/>
  <c r="I341" i="3"/>
  <c r="I345" i="3"/>
  <c r="I349" i="3"/>
  <c r="I353" i="3"/>
  <c r="I357" i="3"/>
  <c r="I361" i="3"/>
  <c r="I365" i="3"/>
  <c r="I369" i="3"/>
  <c r="I373" i="3"/>
  <c r="I377" i="3"/>
  <c r="I381" i="3"/>
  <c r="I385" i="3"/>
  <c r="I389" i="3"/>
  <c r="I393" i="3"/>
  <c r="I397" i="3"/>
  <c r="I401" i="3"/>
  <c r="I405" i="3"/>
  <c r="I409" i="3"/>
  <c r="I413" i="3"/>
  <c r="I417" i="3"/>
  <c r="I421" i="3"/>
  <c r="I425" i="3"/>
  <c r="I429" i="3"/>
  <c r="I433" i="3"/>
  <c r="I437" i="3"/>
  <c r="I441" i="3"/>
  <c r="I445" i="3"/>
  <c r="I449" i="3"/>
  <c r="I453" i="3"/>
  <c r="I457" i="3"/>
  <c r="I461" i="3"/>
  <c r="I465" i="3"/>
  <c r="I469" i="3"/>
  <c r="I473" i="3"/>
  <c r="I477" i="3"/>
  <c r="I481" i="3"/>
  <c r="I485" i="3"/>
  <c r="I489" i="3"/>
  <c r="I493" i="3"/>
  <c r="I497" i="3"/>
  <c r="I501" i="3"/>
  <c r="I505" i="3"/>
  <c r="I263" i="3"/>
  <c r="I268" i="3"/>
  <c r="I274" i="3"/>
  <c r="I279" i="3"/>
  <c r="I284" i="3"/>
  <c r="I290" i="3"/>
  <c r="I295" i="3"/>
  <c r="I300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4" i="3"/>
  <c r="I358" i="3"/>
  <c r="I362" i="3"/>
  <c r="I366" i="3"/>
  <c r="I370" i="3"/>
  <c r="I374" i="3"/>
  <c r="I378" i="3"/>
  <c r="I382" i="3"/>
  <c r="I386" i="3"/>
  <c r="I390" i="3"/>
  <c r="I394" i="3"/>
  <c r="I398" i="3"/>
  <c r="I402" i="3"/>
  <c r="I406" i="3"/>
  <c r="I410" i="3"/>
  <c r="I414" i="3"/>
  <c r="I418" i="3"/>
  <c r="I422" i="3"/>
  <c r="I426" i="3"/>
  <c r="I430" i="3"/>
  <c r="I434" i="3"/>
  <c r="I438" i="3"/>
  <c r="I442" i="3"/>
  <c r="I446" i="3"/>
  <c r="I450" i="3"/>
  <c r="I454" i="3"/>
  <c r="I458" i="3"/>
  <c r="I462" i="3"/>
  <c r="I466" i="3"/>
  <c r="I470" i="3"/>
  <c r="I474" i="3"/>
  <c r="I478" i="3"/>
  <c r="I482" i="3"/>
  <c r="I486" i="3"/>
  <c r="I490" i="3"/>
  <c r="I494" i="3"/>
  <c r="I498" i="3"/>
  <c r="I502" i="3"/>
  <c r="I506" i="3"/>
  <c r="I510" i="3"/>
  <c r="I514" i="3"/>
  <c r="I518" i="3"/>
  <c r="I522" i="3"/>
  <c r="I526" i="3"/>
  <c r="I530" i="3"/>
  <c r="I534" i="3"/>
  <c r="I538" i="3"/>
  <c r="I542" i="3"/>
  <c r="I546" i="3"/>
  <c r="I550" i="3"/>
  <c r="I554" i="3"/>
  <c r="I558" i="3"/>
  <c r="I562" i="3"/>
  <c r="I566" i="3"/>
  <c r="I570" i="3"/>
  <c r="I574" i="3"/>
  <c r="I578" i="3"/>
  <c r="I582" i="3"/>
  <c r="I586" i="3"/>
  <c r="I590" i="3"/>
  <c r="I594" i="3"/>
  <c r="I598" i="3"/>
  <c r="I602" i="3"/>
  <c r="I606" i="3"/>
  <c r="I610" i="3"/>
  <c r="I264" i="3"/>
  <c r="I286" i="3"/>
  <c r="I307" i="3"/>
  <c r="I323" i="3"/>
  <c r="I339" i="3"/>
  <c r="I355" i="3"/>
  <c r="I371" i="3"/>
  <c r="I387" i="3"/>
  <c r="I403" i="3"/>
  <c r="I419" i="3"/>
  <c r="I435" i="3"/>
  <c r="I451" i="3"/>
  <c r="I467" i="3"/>
  <c r="I483" i="3"/>
  <c r="I499" i="3"/>
  <c r="I511" i="3"/>
  <c r="I519" i="3"/>
  <c r="I527" i="3"/>
  <c r="I535" i="3"/>
  <c r="I543" i="3"/>
  <c r="I551" i="3"/>
  <c r="I559" i="3"/>
  <c r="I567" i="3"/>
  <c r="I575" i="3"/>
  <c r="I583" i="3"/>
  <c r="I591" i="3"/>
  <c r="I599" i="3"/>
  <c r="I607" i="3"/>
  <c r="I614" i="3"/>
  <c r="I618" i="3"/>
  <c r="I622" i="3"/>
  <c r="I626" i="3"/>
  <c r="I630" i="3"/>
  <c r="I634" i="3"/>
  <c r="I638" i="3"/>
  <c r="I642" i="3"/>
  <c r="I646" i="3"/>
  <c r="I650" i="3"/>
  <c r="I654" i="3"/>
  <c r="I658" i="3"/>
  <c r="I662" i="3"/>
  <c r="I666" i="3"/>
  <c r="I670" i="3"/>
  <c r="I674" i="3"/>
  <c r="I678" i="3"/>
  <c r="I682" i="3"/>
  <c r="I686" i="3"/>
  <c r="I690" i="3"/>
  <c r="I694" i="3"/>
  <c r="I698" i="3"/>
  <c r="I702" i="3"/>
  <c r="I706" i="3"/>
  <c r="I710" i="3"/>
  <c r="I714" i="3"/>
  <c r="I718" i="3"/>
  <c r="I722" i="3"/>
  <c r="I726" i="3"/>
  <c r="I730" i="3"/>
  <c r="I734" i="3"/>
  <c r="I738" i="3"/>
  <c r="I742" i="3"/>
  <c r="I746" i="3"/>
  <c r="I750" i="3"/>
  <c r="I754" i="3"/>
  <c r="I758" i="3"/>
  <c r="I762" i="3"/>
  <c r="I766" i="3"/>
  <c r="I770" i="3"/>
  <c r="I774" i="3"/>
  <c r="I778" i="3"/>
  <c r="I782" i="3"/>
  <c r="I786" i="3"/>
  <c r="I790" i="3"/>
  <c r="I794" i="3"/>
  <c r="I798" i="3"/>
  <c r="I802" i="3"/>
  <c r="I806" i="3"/>
  <c r="I810" i="3"/>
  <c r="I814" i="3"/>
  <c r="I818" i="3"/>
  <c r="I822" i="3"/>
  <c r="I826" i="3"/>
  <c r="I830" i="3"/>
  <c r="I834" i="3"/>
  <c r="I838" i="3"/>
  <c r="I842" i="3"/>
  <c r="I846" i="3"/>
  <c r="I850" i="3"/>
  <c r="I2" i="3"/>
  <c r="I270" i="3"/>
  <c r="I291" i="3"/>
  <c r="I311" i="3"/>
  <c r="I327" i="3"/>
  <c r="I343" i="3"/>
  <c r="I359" i="3"/>
  <c r="I375" i="3"/>
  <c r="I391" i="3"/>
  <c r="I407" i="3"/>
  <c r="I423" i="3"/>
  <c r="I439" i="3"/>
  <c r="I455" i="3"/>
  <c r="I471" i="3"/>
  <c r="I487" i="3"/>
  <c r="I503" i="3"/>
  <c r="I513" i="3"/>
  <c r="I521" i="3"/>
  <c r="I529" i="3"/>
  <c r="I537" i="3"/>
  <c r="I545" i="3"/>
  <c r="I553" i="3"/>
  <c r="I561" i="3"/>
  <c r="I569" i="3"/>
  <c r="I577" i="3"/>
  <c r="I585" i="3"/>
  <c r="I593" i="3"/>
  <c r="I601" i="3"/>
  <c r="I609" i="3"/>
  <c r="I615" i="3"/>
  <c r="I619" i="3"/>
  <c r="I623" i="3"/>
  <c r="I627" i="3"/>
  <c r="I631" i="3"/>
  <c r="I635" i="3"/>
  <c r="I639" i="3"/>
  <c r="I643" i="3"/>
  <c r="I647" i="3"/>
  <c r="I651" i="3"/>
  <c r="I655" i="3"/>
  <c r="I659" i="3"/>
  <c r="I663" i="3"/>
  <c r="I667" i="3"/>
  <c r="I671" i="3"/>
  <c r="I675" i="3"/>
  <c r="I679" i="3"/>
  <c r="I683" i="3"/>
  <c r="I687" i="3"/>
  <c r="I691" i="3"/>
  <c r="I695" i="3"/>
  <c r="I699" i="3"/>
  <c r="I703" i="3"/>
  <c r="I707" i="3"/>
  <c r="I711" i="3"/>
  <c r="I715" i="3"/>
  <c r="I719" i="3"/>
  <c r="I723" i="3"/>
  <c r="I727" i="3"/>
  <c r="I731" i="3"/>
  <c r="I735" i="3"/>
  <c r="I739" i="3"/>
  <c r="I743" i="3"/>
  <c r="I747" i="3"/>
  <c r="I751" i="3"/>
  <c r="I755" i="3"/>
  <c r="I759" i="3"/>
  <c r="I763" i="3"/>
  <c r="I767" i="3"/>
  <c r="I771" i="3"/>
  <c r="I775" i="3"/>
  <c r="I779" i="3"/>
  <c r="I783" i="3"/>
  <c r="I787" i="3"/>
  <c r="I791" i="3"/>
  <c r="I795" i="3"/>
  <c r="I799" i="3"/>
  <c r="I803" i="3"/>
  <c r="I807" i="3"/>
  <c r="I811" i="3"/>
  <c r="I815" i="3"/>
  <c r="I819" i="3"/>
  <c r="I823" i="3"/>
  <c r="I827" i="3"/>
  <c r="I831" i="3"/>
  <c r="I835" i="3"/>
  <c r="I839" i="3"/>
  <c r="I275" i="3"/>
  <c r="I296" i="3"/>
  <c r="I315" i="3"/>
  <c r="I331" i="3"/>
  <c r="I347" i="3"/>
  <c r="I363" i="3"/>
  <c r="I379" i="3"/>
  <c r="I395" i="3"/>
  <c r="I411" i="3"/>
  <c r="I427" i="3"/>
  <c r="I443" i="3"/>
  <c r="I459" i="3"/>
  <c r="I475" i="3"/>
  <c r="I491" i="3"/>
  <c r="I507" i="3"/>
  <c r="I515" i="3"/>
  <c r="I523" i="3"/>
  <c r="I531" i="3"/>
  <c r="I539" i="3"/>
  <c r="I547" i="3"/>
  <c r="I555" i="3"/>
  <c r="I563" i="3"/>
  <c r="I571" i="3"/>
  <c r="I579" i="3"/>
  <c r="I587" i="3"/>
  <c r="I595" i="3"/>
  <c r="I603" i="3"/>
  <c r="I611" i="3"/>
  <c r="I616" i="3"/>
  <c r="I620" i="3"/>
  <c r="I624" i="3"/>
  <c r="I628" i="3"/>
  <c r="I632" i="3"/>
  <c r="I636" i="3"/>
  <c r="I640" i="3"/>
  <c r="I644" i="3"/>
  <c r="I648" i="3"/>
  <c r="I652" i="3"/>
  <c r="I656" i="3"/>
  <c r="I660" i="3"/>
  <c r="I664" i="3"/>
  <c r="I668" i="3"/>
  <c r="I672" i="3"/>
  <c r="I676" i="3"/>
  <c r="I680" i="3"/>
  <c r="I684" i="3"/>
  <c r="I688" i="3"/>
  <c r="I692" i="3"/>
  <c r="I696" i="3"/>
  <c r="I700" i="3"/>
  <c r="I704" i="3"/>
  <c r="I708" i="3"/>
  <c r="I712" i="3"/>
  <c r="I716" i="3"/>
  <c r="I720" i="3"/>
  <c r="I724" i="3"/>
  <c r="I728" i="3"/>
  <c r="I732" i="3"/>
  <c r="I736" i="3"/>
  <c r="I740" i="3"/>
  <c r="I744" i="3"/>
  <c r="I748" i="3"/>
  <c r="I752" i="3"/>
  <c r="I756" i="3"/>
  <c r="I760" i="3"/>
  <c r="I764" i="3"/>
  <c r="I768" i="3"/>
  <c r="I772" i="3"/>
  <c r="I776" i="3"/>
  <c r="I780" i="3"/>
  <c r="I784" i="3"/>
  <c r="I788" i="3"/>
  <c r="I792" i="3"/>
  <c r="I796" i="3"/>
  <c r="I800" i="3"/>
  <c r="I804" i="3"/>
  <c r="I808" i="3"/>
  <c r="I812" i="3"/>
  <c r="I816" i="3"/>
  <c r="I820" i="3"/>
  <c r="I824" i="3"/>
  <c r="I828" i="3"/>
  <c r="I832" i="3"/>
  <c r="I836" i="3"/>
  <c r="I840" i="3"/>
  <c r="I844" i="3"/>
  <c r="I848" i="3"/>
  <c r="I852" i="3"/>
  <c r="I280" i="3"/>
  <c r="I351" i="3"/>
  <c r="I415" i="3"/>
  <c r="I479" i="3"/>
  <c r="I525" i="3"/>
  <c r="I557" i="3"/>
  <c r="I589" i="3"/>
  <c r="I617" i="3"/>
  <c r="I633" i="3"/>
  <c r="I649" i="3"/>
  <c r="I665" i="3"/>
  <c r="I681" i="3"/>
  <c r="I697" i="3"/>
  <c r="I713" i="3"/>
  <c r="I729" i="3"/>
  <c r="I745" i="3"/>
  <c r="I761" i="3"/>
  <c r="I777" i="3"/>
  <c r="I793" i="3"/>
  <c r="I809" i="3"/>
  <c r="I825" i="3"/>
  <c r="I841" i="3"/>
  <c r="I849" i="3"/>
  <c r="I302" i="3"/>
  <c r="I367" i="3"/>
  <c r="I431" i="3"/>
  <c r="I495" i="3"/>
  <c r="I533" i="3"/>
  <c r="I565" i="3"/>
  <c r="I597" i="3"/>
  <c r="I621" i="3"/>
  <c r="I637" i="3"/>
  <c r="I653" i="3"/>
  <c r="I669" i="3"/>
  <c r="I685" i="3"/>
  <c r="I701" i="3"/>
  <c r="I717" i="3"/>
  <c r="I733" i="3"/>
  <c r="I749" i="3"/>
  <c r="I765" i="3"/>
  <c r="I781" i="3"/>
  <c r="I797" i="3"/>
  <c r="I813" i="3"/>
  <c r="I829" i="3"/>
  <c r="I843" i="3"/>
  <c r="I851" i="3"/>
  <c r="I319" i="3"/>
  <c r="I383" i="3"/>
  <c r="I447" i="3"/>
  <c r="I509" i="3"/>
  <c r="I541" i="3"/>
  <c r="I573" i="3"/>
  <c r="I605" i="3"/>
  <c r="I625" i="3"/>
  <c r="I641" i="3"/>
  <c r="I657" i="3"/>
  <c r="I673" i="3"/>
  <c r="I689" i="3"/>
  <c r="I705" i="3"/>
  <c r="I721" i="3"/>
  <c r="I737" i="3"/>
  <c r="I753" i="3"/>
  <c r="I769" i="3"/>
  <c r="I785" i="3"/>
  <c r="I801" i="3"/>
  <c r="I817" i="3"/>
  <c r="I833" i="3"/>
  <c r="I845" i="3"/>
  <c r="I853" i="3"/>
  <c r="I335" i="3"/>
  <c r="I399" i="3"/>
  <c r="I463" i="3"/>
  <c r="I517" i="3"/>
  <c r="I549" i="3"/>
  <c r="I581" i="3"/>
  <c r="I613" i="3"/>
  <c r="I629" i="3"/>
  <c r="I645" i="3"/>
  <c r="I661" i="3"/>
  <c r="I677" i="3"/>
  <c r="I693" i="3"/>
  <c r="I709" i="3"/>
  <c r="I725" i="3"/>
  <c r="I741" i="3"/>
  <c r="I757" i="3"/>
  <c r="I773" i="3"/>
  <c r="I789" i="3"/>
  <c r="I805" i="3"/>
  <c r="I821" i="3"/>
  <c r="I837" i="3"/>
  <c r="I847" i="3"/>
  <c r="E154" i="3"/>
  <c r="E881" i="3"/>
  <c r="E845" i="3"/>
  <c r="G845" i="3"/>
  <c r="H845" i="3" s="1"/>
  <c r="E781" i="3"/>
  <c r="G781" i="3"/>
  <c r="H781" i="3" s="1"/>
  <c r="E733" i="3"/>
  <c r="G733" i="3"/>
  <c r="H733" i="3" s="1"/>
  <c r="E653" i="3"/>
  <c r="G653" i="3"/>
  <c r="H653" i="3" s="1"/>
  <c r="E518" i="3"/>
  <c r="G518" i="3"/>
  <c r="H518" i="3" s="1"/>
  <c r="E884" i="3"/>
  <c r="G884" i="3"/>
  <c r="H884" i="3" s="1"/>
  <c r="E820" i="3"/>
  <c r="G820" i="3"/>
  <c r="H820" i="3" s="1"/>
  <c r="E772" i="3"/>
  <c r="G772" i="3"/>
  <c r="H772" i="3" s="1"/>
  <c r="E756" i="3"/>
  <c r="G756" i="3"/>
  <c r="H756" i="3" s="1"/>
  <c r="E692" i="3"/>
  <c r="G692" i="3"/>
  <c r="H692" i="3" s="1"/>
  <c r="E676" i="3"/>
  <c r="G676" i="3"/>
  <c r="H676" i="3" s="1"/>
  <c r="E660" i="3"/>
  <c r="G660" i="3"/>
  <c r="H660" i="3" s="1"/>
  <c r="E644" i="3"/>
  <c r="G644" i="3"/>
  <c r="H644" i="3" s="1"/>
  <c r="E628" i="3"/>
  <c r="G628" i="3"/>
  <c r="H628" i="3" s="1"/>
  <c r="E606" i="3"/>
  <c r="G606" i="3"/>
  <c r="H606" i="3" s="1"/>
  <c r="E546" i="3"/>
  <c r="G546" i="3"/>
  <c r="H546" i="3" s="1"/>
  <c r="E482" i="3"/>
  <c r="G482" i="3"/>
  <c r="H482" i="3" s="1"/>
  <c r="E418" i="3"/>
  <c r="G418" i="3"/>
  <c r="H418" i="3" s="1"/>
  <c r="E354" i="3"/>
  <c r="G354" i="3"/>
  <c r="H354" i="3" s="1"/>
  <c r="E260" i="3"/>
  <c r="G260" i="3"/>
  <c r="H260" i="3" s="1"/>
  <c r="E875" i="3"/>
  <c r="G875" i="3"/>
  <c r="H875" i="3" s="1"/>
  <c r="E859" i="3"/>
  <c r="G859" i="3"/>
  <c r="H859" i="3" s="1"/>
  <c r="E843" i="3"/>
  <c r="G843" i="3"/>
  <c r="H843" i="3" s="1"/>
  <c r="E827" i="3"/>
  <c r="G827" i="3"/>
  <c r="H827" i="3" s="1"/>
  <c r="E811" i="3"/>
  <c r="G811" i="3"/>
  <c r="H811" i="3" s="1"/>
  <c r="E795" i="3"/>
  <c r="G795" i="3"/>
  <c r="H795" i="3" s="1"/>
  <c r="E779" i="3"/>
  <c r="G779" i="3"/>
  <c r="H779" i="3" s="1"/>
  <c r="E763" i="3"/>
  <c r="G763" i="3"/>
  <c r="H763" i="3" s="1"/>
  <c r="E747" i="3"/>
  <c r="G747" i="3"/>
  <c r="H747" i="3" s="1"/>
  <c r="E731" i="3"/>
  <c r="G731" i="3"/>
  <c r="H731" i="3" s="1"/>
  <c r="E715" i="3"/>
  <c r="G715" i="3"/>
  <c r="H715" i="3" s="1"/>
  <c r="E699" i="3"/>
  <c r="G699" i="3"/>
  <c r="H699" i="3" s="1"/>
  <c r="E683" i="3"/>
  <c r="G683" i="3"/>
  <c r="H683" i="3" s="1"/>
  <c r="E667" i="3"/>
  <c r="G667" i="3"/>
  <c r="H667" i="3" s="1"/>
  <c r="E651" i="3"/>
  <c r="G651" i="3"/>
  <c r="H651" i="3" s="1"/>
  <c r="E635" i="3"/>
  <c r="G635" i="3"/>
  <c r="H635" i="3" s="1"/>
  <c r="E619" i="3"/>
  <c r="G619" i="3"/>
  <c r="H619" i="3" s="1"/>
  <c r="E574" i="3"/>
  <c r="G574" i="3"/>
  <c r="H574" i="3" s="1"/>
  <c r="E510" i="3"/>
  <c r="G510" i="3"/>
  <c r="H510" i="3" s="1"/>
  <c r="E446" i="3"/>
  <c r="G446" i="3"/>
  <c r="H446" i="3" s="1"/>
  <c r="E382" i="3"/>
  <c r="G382" i="3"/>
  <c r="H382" i="3" s="1"/>
  <c r="E310" i="3"/>
  <c r="G310" i="3"/>
  <c r="H310" i="3" s="1"/>
  <c r="E882" i="3"/>
  <c r="G882" i="3"/>
  <c r="H882" i="3" s="1"/>
  <c r="E866" i="3"/>
  <c r="G866" i="3"/>
  <c r="H866" i="3" s="1"/>
  <c r="E850" i="3"/>
  <c r="G850" i="3"/>
  <c r="H850" i="3" s="1"/>
  <c r="E834" i="3"/>
  <c r="G834" i="3"/>
  <c r="H834" i="3" s="1"/>
  <c r="E818" i="3"/>
  <c r="G818" i="3"/>
  <c r="H818" i="3" s="1"/>
  <c r="E802" i="3"/>
  <c r="G802" i="3"/>
  <c r="H802" i="3" s="1"/>
  <c r="E786" i="3"/>
  <c r="G786" i="3"/>
  <c r="H786" i="3" s="1"/>
  <c r="E770" i="3"/>
  <c r="G770" i="3"/>
  <c r="H770" i="3" s="1"/>
  <c r="E754" i="3"/>
  <c r="G754" i="3"/>
  <c r="H754" i="3" s="1"/>
  <c r="E738" i="3"/>
  <c r="G738" i="3"/>
  <c r="H738" i="3" s="1"/>
  <c r="E722" i="3"/>
  <c r="G722" i="3"/>
  <c r="H722" i="3" s="1"/>
  <c r="E706" i="3"/>
  <c r="G706" i="3"/>
  <c r="H706" i="3" s="1"/>
  <c r="E690" i="3"/>
  <c r="G690" i="3"/>
  <c r="H690" i="3" s="1"/>
  <c r="E674" i="3"/>
  <c r="G674" i="3"/>
  <c r="H674" i="3" s="1"/>
  <c r="E658" i="3"/>
  <c r="G658" i="3"/>
  <c r="H658" i="3" s="1"/>
  <c r="E642" i="3"/>
  <c r="G642" i="3"/>
  <c r="H642" i="3" s="1"/>
  <c r="E626" i="3"/>
  <c r="G626" i="3"/>
  <c r="H626" i="3" s="1"/>
  <c r="E602" i="3"/>
  <c r="G602" i="3"/>
  <c r="H602" i="3" s="1"/>
  <c r="E538" i="3"/>
  <c r="G538" i="3"/>
  <c r="H538" i="3" s="1"/>
  <c r="E474" i="3"/>
  <c r="G474" i="3"/>
  <c r="H474" i="3" s="1"/>
  <c r="E410" i="3"/>
  <c r="G410" i="3"/>
  <c r="H410" i="3" s="1"/>
  <c r="E346" i="3"/>
  <c r="G346" i="3"/>
  <c r="H346" i="3" s="1"/>
  <c r="E240" i="3"/>
  <c r="G240" i="3"/>
  <c r="H240" i="3" s="1"/>
  <c r="E605" i="3"/>
  <c r="G605" i="3"/>
  <c r="H605" i="3" s="1"/>
  <c r="E589" i="3"/>
  <c r="G589" i="3"/>
  <c r="H589" i="3" s="1"/>
  <c r="E573" i="3"/>
  <c r="G573" i="3"/>
  <c r="H573" i="3" s="1"/>
  <c r="E557" i="3"/>
  <c r="G557" i="3"/>
  <c r="H557" i="3" s="1"/>
  <c r="E541" i="3"/>
  <c r="G541" i="3"/>
  <c r="H541" i="3" s="1"/>
  <c r="E525" i="3"/>
  <c r="G525" i="3"/>
  <c r="H525" i="3" s="1"/>
  <c r="E509" i="3"/>
  <c r="G509" i="3"/>
  <c r="H509" i="3" s="1"/>
  <c r="E493" i="3"/>
  <c r="G493" i="3"/>
  <c r="H493" i="3" s="1"/>
  <c r="E477" i="3"/>
  <c r="G477" i="3"/>
  <c r="H477" i="3" s="1"/>
  <c r="E461" i="3"/>
  <c r="G461" i="3"/>
  <c r="H461" i="3" s="1"/>
  <c r="E445" i="3"/>
  <c r="G445" i="3"/>
  <c r="H445" i="3" s="1"/>
  <c r="E429" i="3"/>
  <c r="G429" i="3"/>
  <c r="H429" i="3" s="1"/>
  <c r="E413" i="3"/>
  <c r="G413" i="3"/>
  <c r="H413" i="3" s="1"/>
  <c r="E397" i="3"/>
  <c r="G397" i="3"/>
  <c r="H397" i="3" s="1"/>
  <c r="E381" i="3"/>
  <c r="G381" i="3"/>
  <c r="H381" i="3" s="1"/>
  <c r="E365" i="3"/>
  <c r="G365" i="3"/>
  <c r="H365" i="3" s="1"/>
  <c r="E349" i="3"/>
  <c r="G349" i="3"/>
  <c r="H349" i="3" s="1"/>
  <c r="E330" i="3"/>
  <c r="G330" i="3"/>
  <c r="H330" i="3" s="1"/>
  <c r="E309" i="3"/>
  <c r="G309" i="3"/>
  <c r="H309" i="3" s="1"/>
  <c r="E281" i="3"/>
  <c r="G281" i="3"/>
  <c r="H281" i="3" s="1"/>
  <c r="E249" i="3"/>
  <c r="G249" i="3"/>
  <c r="H249" i="3" s="1"/>
  <c r="E592" i="3"/>
  <c r="G592" i="3"/>
  <c r="H592" i="3" s="1"/>
  <c r="E576" i="3"/>
  <c r="G576" i="3"/>
  <c r="H576" i="3" s="1"/>
  <c r="E560" i="3"/>
  <c r="G560" i="3"/>
  <c r="H560" i="3" s="1"/>
  <c r="E544" i="3"/>
  <c r="G544" i="3"/>
  <c r="H544" i="3" s="1"/>
  <c r="E528" i="3"/>
  <c r="G528" i="3"/>
  <c r="H528" i="3" s="1"/>
  <c r="E512" i="3"/>
  <c r="G512" i="3"/>
  <c r="H512" i="3" s="1"/>
  <c r="E496" i="3"/>
  <c r="G496" i="3"/>
  <c r="H496" i="3" s="1"/>
  <c r="E480" i="3"/>
  <c r="G480" i="3"/>
  <c r="H480" i="3" s="1"/>
  <c r="E464" i="3"/>
  <c r="G464" i="3"/>
  <c r="H464" i="3" s="1"/>
  <c r="E448" i="3"/>
  <c r="G448" i="3"/>
  <c r="H448" i="3" s="1"/>
  <c r="E432" i="3"/>
  <c r="G432" i="3"/>
  <c r="H432" i="3" s="1"/>
  <c r="E416" i="3"/>
  <c r="G416" i="3"/>
  <c r="H416" i="3" s="1"/>
  <c r="E400" i="3"/>
  <c r="G400" i="3"/>
  <c r="H400" i="3" s="1"/>
  <c r="E384" i="3"/>
  <c r="G384" i="3"/>
  <c r="H384" i="3" s="1"/>
  <c r="E368" i="3"/>
  <c r="G368" i="3"/>
  <c r="H368" i="3" s="1"/>
  <c r="E352" i="3"/>
  <c r="G352" i="3"/>
  <c r="H352" i="3" s="1"/>
  <c r="E334" i="3"/>
  <c r="G334" i="3"/>
  <c r="H334" i="3" s="1"/>
  <c r="E313" i="3"/>
  <c r="G313" i="3"/>
  <c r="H313" i="3" s="1"/>
  <c r="E288" i="3"/>
  <c r="G288" i="3"/>
  <c r="H288" i="3" s="1"/>
  <c r="E256" i="3"/>
  <c r="G256" i="3"/>
  <c r="H256" i="3" s="1"/>
  <c r="E611" i="3"/>
  <c r="G611" i="3"/>
  <c r="H611" i="3" s="1"/>
  <c r="E595" i="3"/>
  <c r="G595" i="3"/>
  <c r="H595" i="3" s="1"/>
  <c r="E579" i="3"/>
  <c r="G579" i="3"/>
  <c r="H579" i="3" s="1"/>
  <c r="E563" i="3"/>
  <c r="G563" i="3"/>
  <c r="H563" i="3" s="1"/>
  <c r="E547" i="3"/>
  <c r="G547" i="3"/>
  <c r="H547" i="3" s="1"/>
  <c r="E531" i="3"/>
  <c r="G531" i="3"/>
  <c r="H531" i="3" s="1"/>
  <c r="E515" i="3"/>
  <c r="G515" i="3"/>
  <c r="H515" i="3" s="1"/>
  <c r="E499" i="3"/>
  <c r="G499" i="3"/>
  <c r="H499" i="3" s="1"/>
  <c r="E483" i="3"/>
  <c r="G483" i="3"/>
  <c r="H483" i="3" s="1"/>
  <c r="E467" i="3"/>
  <c r="G467" i="3"/>
  <c r="H467" i="3" s="1"/>
  <c r="E451" i="3"/>
  <c r="G451" i="3"/>
  <c r="H451" i="3" s="1"/>
  <c r="E435" i="3"/>
  <c r="G435" i="3"/>
  <c r="H435" i="3" s="1"/>
  <c r="E419" i="3"/>
  <c r="G419" i="3"/>
  <c r="H419" i="3" s="1"/>
  <c r="E403" i="3"/>
  <c r="G403" i="3"/>
  <c r="H403" i="3" s="1"/>
  <c r="E387" i="3"/>
  <c r="G387" i="3"/>
  <c r="H387" i="3" s="1"/>
  <c r="E371" i="3"/>
  <c r="G371" i="3"/>
  <c r="H371" i="3" s="1"/>
  <c r="E355" i="3"/>
  <c r="G355" i="3"/>
  <c r="H355" i="3" s="1"/>
  <c r="E338" i="3"/>
  <c r="G338" i="3"/>
  <c r="H338" i="3" s="1"/>
  <c r="E317" i="3"/>
  <c r="G317" i="3"/>
  <c r="H317" i="3" s="1"/>
  <c r="E293" i="3"/>
  <c r="G293" i="3"/>
  <c r="H293" i="3" s="1"/>
  <c r="E261" i="3"/>
  <c r="G261" i="3"/>
  <c r="H261" i="3" s="1"/>
  <c r="E245" i="3"/>
  <c r="G245" i="3"/>
  <c r="H245" i="3" s="1"/>
  <c r="E229" i="3"/>
  <c r="G229" i="3"/>
  <c r="H229" i="3" s="1"/>
  <c r="E213" i="3"/>
  <c r="G213" i="3"/>
  <c r="H213" i="3" s="1"/>
  <c r="E197" i="3"/>
  <c r="G197" i="3"/>
  <c r="H197" i="3" s="1"/>
  <c r="E181" i="3"/>
  <c r="G181" i="3"/>
  <c r="H181" i="3" s="1"/>
  <c r="E165" i="3"/>
  <c r="G165" i="3"/>
  <c r="H165" i="3" s="1"/>
  <c r="E149" i="3"/>
  <c r="G149" i="3"/>
  <c r="H149" i="3" s="1"/>
  <c r="E133" i="3"/>
  <c r="G133" i="3"/>
  <c r="H133" i="3" s="1"/>
  <c r="E117" i="3"/>
  <c r="G117" i="3"/>
  <c r="H117" i="3" s="1"/>
  <c r="E101" i="3"/>
  <c r="G101" i="3"/>
  <c r="H101" i="3" s="1"/>
  <c r="E85" i="3"/>
  <c r="G85" i="3"/>
  <c r="H85" i="3" s="1"/>
  <c r="E69" i="3"/>
  <c r="G69" i="3"/>
  <c r="H69" i="3" s="1"/>
  <c r="E53" i="3"/>
  <c r="G53" i="3"/>
  <c r="H53" i="3" s="1"/>
  <c r="E37" i="3"/>
  <c r="G37" i="3"/>
  <c r="H37" i="3" s="1"/>
  <c r="E21" i="3"/>
  <c r="G21" i="3"/>
  <c r="H21" i="3" s="1"/>
  <c r="E5" i="3"/>
  <c r="G5" i="3"/>
  <c r="H5" i="3" s="1"/>
  <c r="E212" i="3"/>
  <c r="G212" i="3"/>
  <c r="H212" i="3" s="1"/>
  <c r="E196" i="3"/>
  <c r="G196" i="3"/>
  <c r="H196" i="3" s="1"/>
  <c r="E180" i="3"/>
  <c r="G180" i="3"/>
  <c r="H180" i="3" s="1"/>
  <c r="E164" i="3"/>
  <c r="G164" i="3"/>
  <c r="H164" i="3" s="1"/>
  <c r="E148" i="3"/>
  <c r="G148" i="3"/>
  <c r="H148" i="3" s="1"/>
  <c r="E132" i="3"/>
  <c r="G132" i="3"/>
  <c r="H132" i="3" s="1"/>
  <c r="E100" i="3"/>
  <c r="G100" i="3"/>
  <c r="H100" i="3" s="1"/>
  <c r="E84" i="3"/>
  <c r="G84" i="3"/>
  <c r="H84" i="3" s="1"/>
  <c r="E68" i="3"/>
  <c r="G68" i="3"/>
  <c r="H68" i="3" s="1"/>
  <c r="E36" i="3"/>
  <c r="G36" i="3"/>
  <c r="H36" i="3" s="1"/>
  <c r="E20" i="3"/>
  <c r="G20" i="3"/>
  <c r="H20" i="3" s="1"/>
  <c r="E4" i="3"/>
  <c r="G4" i="3"/>
  <c r="H4" i="3" s="1"/>
  <c r="E311" i="3"/>
  <c r="G311" i="3"/>
  <c r="H311" i="3" s="1"/>
  <c r="E295" i="3"/>
  <c r="G295" i="3"/>
  <c r="H295" i="3" s="1"/>
  <c r="E279" i="3"/>
  <c r="G279" i="3"/>
  <c r="H279" i="3" s="1"/>
  <c r="E247" i="3"/>
  <c r="G247" i="3"/>
  <c r="H247" i="3" s="1"/>
  <c r="E231" i="3"/>
  <c r="G231" i="3"/>
  <c r="H231" i="3" s="1"/>
  <c r="E215" i="3"/>
  <c r="G215" i="3"/>
  <c r="H215" i="3" s="1"/>
  <c r="E183" i="3"/>
  <c r="G183" i="3"/>
  <c r="H183" i="3" s="1"/>
  <c r="E167" i="3"/>
  <c r="G167" i="3"/>
  <c r="H167" i="3" s="1"/>
  <c r="E151" i="3"/>
  <c r="G151" i="3"/>
  <c r="H151" i="3" s="1"/>
  <c r="E119" i="3"/>
  <c r="G119" i="3"/>
  <c r="H119" i="3" s="1"/>
  <c r="E103" i="3"/>
  <c r="G103" i="3"/>
  <c r="H103" i="3" s="1"/>
  <c r="E87" i="3"/>
  <c r="G87" i="3"/>
  <c r="H87" i="3" s="1"/>
  <c r="E55" i="3"/>
  <c r="G55" i="3"/>
  <c r="H55" i="3" s="1"/>
  <c r="E39" i="3"/>
  <c r="G39" i="3"/>
  <c r="H39" i="3" s="1"/>
  <c r="E23" i="3"/>
  <c r="G23" i="3"/>
  <c r="H23" i="3" s="1"/>
  <c r="E290" i="3"/>
  <c r="G290" i="3"/>
  <c r="H290" i="3" s="1"/>
  <c r="E274" i="3"/>
  <c r="G274" i="3"/>
  <c r="H274" i="3" s="1"/>
  <c r="E258" i="3"/>
  <c r="G258" i="3"/>
  <c r="H258" i="3" s="1"/>
  <c r="E242" i="3"/>
  <c r="G242" i="3"/>
  <c r="H242" i="3" s="1"/>
  <c r="E226" i="3"/>
  <c r="G226" i="3"/>
  <c r="H226" i="3" s="1"/>
  <c r="E210" i="3"/>
  <c r="G210" i="3"/>
  <c r="H210" i="3" s="1"/>
  <c r="E194" i="3"/>
  <c r="G194" i="3"/>
  <c r="H194" i="3" s="1"/>
  <c r="E178" i="3"/>
  <c r="G178" i="3"/>
  <c r="H178" i="3" s="1"/>
  <c r="E162" i="3"/>
  <c r="G162" i="3"/>
  <c r="H162" i="3" s="1"/>
  <c r="E146" i="3"/>
  <c r="G146" i="3"/>
  <c r="H146" i="3" s="1"/>
  <c r="E130" i="3"/>
  <c r="G130" i="3"/>
  <c r="H130" i="3" s="1"/>
  <c r="E114" i="3"/>
  <c r="G114" i="3"/>
  <c r="H114" i="3" s="1"/>
  <c r="E98" i="3"/>
  <c r="G98" i="3"/>
  <c r="H98" i="3" s="1"/>
  <c r="E82" i="3"/>
  <c r="G82" i="3"/>
  <c r="H82" i="3" s="1"/>
  <c r="E66" i="3"/>
  <c r="G66" i="3"/>
  <c r="H66" i="3" s="1"/>
  <c r="E50" i="3"/>
  <c r="G50" i="3"/>
  <c r="H50" i="3" s="1"/>
  <c r="E34" i="3"/>
  <c r="G34" i="3"/>
  <c r="H34" i="3" s="1"/>
  <c r="E18" i="3"/>
  <c r="G18" i="3"/>
  <c r="H18" i="3" s="1"/>
  <c r="E199" i="3"/>
  <c r="E116" i="3"/>
  <c r="E861" i="3"/>
  <c r="G861" i="3"/>
  <c r="H861" i="3" s="1"/>
  <c r="E797" i="3"/>
  <c r="G797" i="3"/>
  <c r="H797" i="3" s="1"/>
  <c r="E717" i="3"/>
  <c r="G717" i="3"/>
  <c r="H717" i="3" s="1"/>
  <c r="E669" i="3"/>
  <c r="G669" i="3"/>
  <c r="H669" i="3" s="1"/>
  <c r="E582" i="3"/>
  <c r="G582" i="3"/>
  <c r="H582" i="3" s="1"/>
  <c r="E321" i="3"/>
  <c r="G321" i="3"/>
  <c r="H321" i="3" s="1"/>
  <c r="E836" i="3"/>
  <c r="G836" i="3"/>
  <c r="H836" i="3" s="1"/>
  <c r="E740" i="3"/>
  <c r="G740" i="3"/>
  <c r="H740" i="3" s="1"/>
  <c r="E809" i="3"/>
  <c r="G809" i="3"/>
  <c r="H809" i="3" s="1"/>
  <c r="E729" i="3"/>
  <c r="G729" i="3"/>
  <c r="H729" i="3" s="1"/>
  <c r="E649" i="3"/>
  <c r="G649" i="3"/>
  <c r="H649" i="3" s="1"/>
  <c r="E438" i="3"/>
  <c r="G438" i="3"/>
  <c r="H438" i="3" s="1"/>
  <c r="E880" i="3"/>
  <c r="G880" i="3"/>
  <c r="H880" i="3" s="1"/>
  <c r="E832" i="3"/>
  <c r="G832" i="3"/>
  <c r="H832" i="3" s="1"/>
  <c r="E768" i="3"/>
  <c r="G768" i="3"/>
  <c r="H768" i="3" s="1"/>
  <c r="E720" i="3"/>
  <c r="G720" i="3"/>
  <c r="H720" i="3" s="1"/>
  <c r="E672" i="3"/>
  <c r="G672" i="3"/>
  <c r="H672" i="3" s="1"/>
  <c r="E624" i="3"/>
  <c r="G624" i="3"/>
  <c r="H624" i="3" s="1"/>
  <c r="E530" i="3"/>
  <c r="G530" i="3"/>
  <c r="H530" i="3" s="1"/>
  <c r="E402" i="3"/>
  <c r="G402" i="3"/>
  <c r="H402" i="3" s="1"/>
  <c r="E337" i="3"/>
  <c r="G337" i="3"/>
  <c r="H337" i="3" s="1"/>
  <c r="E887" i="3"/>
  <c r="G887" i="3"/>
  <c r="H887" i="3" s="1"/>
  <c r="E839" i="3"/>
  <c r="G839" i="3"/>
  <c r="H839" i="3" s="1"/>
  <c r="E823" i="3"/>
  <c r="G823" i="3"/>
  <c r="H823" i="3" s="1"/>
  <c r="E807" i="3"/>
  <c r="G807" i="3"/>
  <c r="H807" i="3" s="1"/>
  <c r="E791" i="3"/>
  <c r="G791" i="3"/>
  <c r="H791" i="3" s="1"/>
  <c r="E775" i="3"/>
  <c r="G775" i="3"/>
  <c r="H775" i="3" s="1"/>
  <c r="E759" i="3"/>
  <c r="G759" i="3"/>
  <c r="H759" i="3" s="1"/>
  <c r="E743" i="3"/>
  <c r="G743" i="3"/>
  <c r="H743" i="3" s="1"/>
  <c r="E727" i="3"/>
  <c r="G727" i="3"/>
  <c r="H727" i="3" s="1"/>
  <c r="E711" i="3"/>
  <c r="G711" i="3"/>
  <c r="H711" i="3" s="1"/>
  <c r="E695" i="3"/>
  <c r="G695" i="3"/>
  <c r="H695" i="3" s="1"/>
  <c r="E679" i="3"/>
  <c r="G679" i="3"/>
  <c r="H679" i="3" s="1"/>
  <c r="E663" i="3"/>
  <c r="G663" i="3"/>
  <c r="H663" i="3" s="1"/>
  <c r="E647" i="3"/>
  <c r="G647" i="3"/>
  <c r="H647" i="3" s="1"/>
  <c r="E631" i="3"/>
  <c r="G631" i="3"/>
  <c r="H631" i="3" s="1"/>
  <c r="E612" i="3"/>
  <c r="G612" i="3"/>
  <c r="H612" i="3" s="1"/>
  <c r="E558" i="3"/>
  <c r="G558" i="3"/>
  <c r="H558" i="3" s="1"/>
  <c r="E494" i="3"/>
  <c r="G494" i="3"/>
  <c r="H494" i="3" s="1"/>
  <c r="E430" i="3"/>
  <c r="G430" i="3"/>
  <c r="H430" i="3" s="1"/>
  <c r="E366" i="3"/>
  <c r="G366" i="3"/>
  <c r="H366" i="3" s="1"/>
  <c r="E284" i="3"/>
  <c r="G284" i="3"/>
  <c r="H284" i="3" s="1"/>
  <c r="E878" i="3"/>
  <c r="G878" i="3"/>
  <c r="H878" i="3" s="1"/>
  <c r="E862" i="3"/>
  <c r="G862" i="3"/>
  <c r="H862" i="3" s="1"/>
  <c r="E846" i="3"/>
  <c r="G846" i="3"/>
  <c r="H846" i="3" s="1"/>
  <c r="E830" i="3"/>
  <c r="G830" i="3"/>
  <c r="H830" i="3" s="1"/>
  <c r="E814" i="3"/>
  <c r="G814" i="3"/>
  <c r="H814" i="3" s="1"/>
  <c r="E798" i="3"/>
  <c r="G798" i="3"/>
  <c r="H798" i="3" s="1"/>
  <c r="E782" i="3"/>
  <c r="G782" i="3"/>
  <c r="H782" i="3" s="1"/>
  <c r="E766" i="3"/>
  <c r="G766" i="3"/>
  <c r="H766" i="3" s="1"/>
  <c r="E750" i="3"/>
  <c r="G750" i="3"/>
  <c r="H750" i="3" s="1"/>
  <c r="E734" i="3"/>
  <c r="G734" i="3"/>
  <c r="H734" i="3" s="1"/>
  <c r="E718" i="3"/>
  <c r="G718" i="3"/>
  <c r="H718" i="3" s="1"/>
  <c r="E702" i="3"/>
  <c r="G702" i="3"/>
  <c r="H702" i="3" s="1"/>
  <c r="E686" i="3"/>
  <c r="G686" i="3"/>
  <c r="H686" i="3" s="1"/>
  <c r="E670" i="3"/>
  <c r="G670" i="3"/>
  <c r="H670" i="3" s="1"/>
  <c r="E654" i="3"/>
  <c r="G654" i="3"/>
  <c r="H654" i="3" s="1"/>
  <c r="E638" i="3"/>
  <c r="G638" i="3"/>
  <c r="H638" i="3" s="1"/>
  <c r="E622" i="3"/>
  <c r="G622" i="3"/>
  <c r="H622" i="3" s="1"/>
  <c r="E586" i="3"/>
  <c r="G586" i="3"/>
  <c r="H586" i="3" s="1"/>
  <c r="E522" i="3"/>
  <c r="G522" i="3"/>
  <c r="H522" i="3" s="1"/>
  <c r="E458" i="3"/>
  <c r="G458" i="3"/>
  <c r="H458" i="3" s="1"/>
  <c r="E394" i="3"/>
  <c r="G394" i="3"/>
  <c r="H394" i="3" s="1"/>
  <c r="E326" i="3"/>
  <c r="G326" i="3"/>
  <c r="H326" i="3" s="1"/>
  <c r="E617" i="3"/>
  <c r="G617" i="3"/>
  <c r="H617" i="3" s="1"/>
  <c r="E601" i="3"/>
  <c r="G601" i="3"/>
  <c r="H601" i="3" s="1"/>
  <c r="E585" i="3"/>
  <c r="G585" i="3"/>
  <c r="H585" i="3" s="1"/>
  <c r="E569" i="3"/>
  <c r="G569" i="3"/>
  <c r="H569" i="3" s="1"/>
  <c r="E553" i="3"/>
  <c r="G553" i="3"/>
  <c r="H553" i="3" s="1"/>
  <c r="E537" i="3"/>
  <c r="G537" i="3"/>
  <c r="H537" i="3" s="1"/>
  <c r="E521" i="3"/>
  <c r="G521" i="3"/>
  <c r="H521" i="3" s="1"/>
  <c r="E505" i="3"/>
  <c r="G505" i="3"/>
  <c r="H505" i="3" s="1"/>
  <c r="E489" i="3"/>
  <c r="G489" i="3"/>
  <c r="H489" i="3" s="1"/>
  <c r="E473" i="3"/>
  <c r="G473" i="3"/>
  <c r="H473" i="3" s="1"/>
  <c r="E457" i="3"/>
  <c r="G457" i="3"/>
  <c r="H457" i="3" s="1"/>
  <c r="E441" i="3"/>
  <c r="G441" i="3"/>
  <c r="H441" i="3" s="1"/>
  <c r="E425" i="3"/>
  <c r="G425" i="3"/>
  <c r="H425" i="3" s="1"/>
  <c r="E409" i="3"/>
  <c r="G409" i="3"/>
  <c r="H409" i="3" s="1"/>
  <c r="E393" i="3"/>
  <c r="G393" i="3"/>
  <c r="H393" i="3" s="1"/>
  <c r="E377" i="3"/>
  <c r="G377" i="3"/>
  <c r="H377" i="3" s="1"/>
  <c r="E361" i="3"/>
  <c r="G361" i="3"/>
  <c r="H361" i="3" s="1"/>
  <c r="E345" i="3"/>
  <c r="G345" i="3"/>
  <c r="H345" i="3" s="1"/>
  <c r="E325" i="3"/>
  <c r="G325" i="3"/>
  <c r="H325" i="3" s="1"/>
  <c r="E304" i="3"/>
  <c r="G304" i="3"/>
  <c r="H304" i="3" s="1"/>
  <c r="E273" i="3"/>
  <c r="G273" i="3"/>
  <c r="H273" i="3" s="1"/>
  <c r="E236" i="3"/>
  <c r="G236" i="3"/>
  <c r="H236" i="3" s="1"/>
  <c r="E588" i="3"/>
  <c r="G588" i="3"/>
  <c r="H588" i="3" s="1"/>
  <c r="E572" i="3"/>
  <c r="G572" i="3"/>
  <c r="H572" i="3" s="1"/>
  <c r="E556" i="3"/>
  <c r="G556" i="3"/>
  <c r="H556" i="3" s="1"/>
  <c r="E540" i="3"/>
  <c r="G540" i="3"/>
  <c r="H540" i="3" s="1"/>
  <c r="E524" i="3"/>
  <c r="G524" i="3"/>
  <c r="H524" i="3" s="1"/>
  <c r="E508" i="3"/>
  <c r="G508" i="3"/>
  <c r="H508" i="3" s="1"/>
  <c r="E492" i="3"/>
  <c r="G492" i="3"/>
  <c r="H492" i="3" s="1"/>
  <c r="E476" i="3"/>
  <c r="G476" i="3"/>
  <c r="H476" i="3" s="1"/>
  <c r="E460" i="3"/>
  <c r="G460" i="3"/>
  <c r="H460" i="3" s="1"/>
  <c r="E444" i="3"/>
  <c r="G444" i="3"/>
  <c r="H444" i="3" s="1"/>
  <c r="E428" i="3"/>
  <c r="G428" i="3"/>
  <c r="H428" i="3" s="1"/>
  <c r="E412" i="3"/>
  <c r="G412" i="3"/>
  <c r="H412" i="3" s="1"/>
  <c r="E396" i="3"/>
  <c r="G396" i="3"/>
  <c r="H396" i="3" s="1"/>
  <c r="E380" i="3"/>
  <c r="G380" i="3"/>
  <c r="H380" i="3" s="1"/>
  <c r="E364" i="3"/>
  <c r="G364" i="3"/>
  <c r="H364" i="3" s="1"/>
  <c r="E348" i="3"/>
  <c r="G348" i="3"/>
  <c r="H348" i="3" s="1"/>
  <c r="E329" i="3"/>
  <c r="G329" i="3"/>
  <c r="H329" i="3" s="1"/>
  <c r="E308" i="3"/>
  <c r="G308" i="3"/>
  <c r="H308" i="3" s="1"/>
  <c r="E280" i="3"/>
  <c r="G280" i="3"/>
  <c r="H280" i="3" s="1"/>
  <c r="E248" i="3"/>
  <c r="G248" i="3"/>
  <c r="H248" i="3" s="1"/>
  <c r="E607" i="3"/>
  <c r="G607" i="3"/>
  <c r="H607" i="3" s="1"/>
  <c r="E591" i="3"/>
  <c r="G591" i="3"/>
  <c r="H591" i="3" s="1"/>
  <c r="E575" i="3"/>
  <c r="G575" i="3"/>
  <c r="H575" i="3" s="1"/>
  <c r="E559" i="3"/>
  <c r="G559" i="3"/>
  <c r="H559" i="3" s="1"/>
  <c r="E543" i="3"/>
  <c r="G543" i="3"/>
  <c r="H543" i="3" s="1"/>
  <c r="E527" i="3"/>
  <c r="G527" i="3"/>
  <c r="H527" i="3" s="1"/>
  <c r="E511" i="3"/>
  <c r="G511" i="3"/>
  <c r="H511" i="3" s="1"/>
  <c r="E495" i="3"/>
  <c r="G495" i="3"/>
  <c r="H495" i="3" s="1"/>
  <c r="E479" i="3"/>
  <c r="G479" i="3"/>
  <c r="H479" i="3" s="1"/>
  <c r="E463" i="3"/>
  <c r="G463" i="3"/>
  <c r="H463" i="3" s="1"/>
  <c r="E447" i="3"/>
  <c r="G447" i="3"/>
  <c r="H447" i="3" s="1"/>
  <c r="E431" i="3"/>
  <c r="G431" i="3"/>
  <c r="H431" i="3" s="1"/>
  <c r="E415" i="3"/>
  <c r="G415" i="3"/>
  <c r="H415" i="3" s="1"/>
  <c r="E399" i="3"/>
  <c r="G399" i="3"/>
  <c r="H399" i="3" s="1"/>
  <c r="E383" i="3"/>
  <c r="G383" i="3"/>
  <c r="H383" i="3" s="1"/>
  <c r="E367" i="3"/>
  <c r="G367" i="3"/>
  <c r="H367" i="3" s="1"/>
  <c r="E351" i="3"/>
  <c r="G351" i="3"/>
  <c r="H351" i="3" s="1"/>
  <c r="E333" i="3"/>
  <c r="G333" i="3"/>
  <c r="H333" i="3" s="1"/>
  <c r="E312" i="3"/>
  <c r="G312" i="3"/>
  <c r="H312" i="3" s="1"/>
  <c r="E285" i="3"/>
  <c r="G285" i="3"/>
  <c r="H285" i="3" s="1"/>
  <c r="E253" i="3"/>
  <c r="G253" i="3"/>
  <c r="H253" i="3" s="1"/>
  <c r="E241" i="3"/>
  <c r="G241" i="3"/>
  <c r="H241" i="3" s="1"/>
  <c r="E225" i="3"/>
  <c r="G225" i="3"/>
  <c r="H225" i="3" s="1"/>
  <c r="E209" i="3"/>
  <c r="G209" i="3"/>
  <c r="H209" i="3" s="1"/>
  <c r="E193" i="3"/>
  <c r="G193" i="3"/>
  <c r="H193" i="3" s="1"/>
  <c r="E177" i="3"/>
  <c r="G177" i="3"/>
  <c r="H177" i="3" s="1"/>
  <c r="E161" i="3"/>
  <c r="G161" i="3"/>
  <c r="H161" i="3" s="1"/>
  <c r="E145" i="3"/>
  <c r="G145" i="3"/>
  <c r="H145" i="3" s="1"/>
  <c r="E129" i="3"/>
  <c r="G129" i="3"/>
  <c r="H129" i="3" s="1"/>
  <c r="E113" i="3"/>
  <c r="G113" i="3"/>
  <c r="H113" i="3" s="1"/>
  <c r="E97" i="3"/>
  <c r="G97" i="3"/>
  <c r="H97" i="3" s="1"/>
  <c r="E81" i="3"/>
  <c r="G81" i="3"/>
  <c r="H81" i="3" s="1"/>
  <c r="E65" i="3"/>
  <c r="G65" i="3"/>
  <c r="H65" i="3" s="1"/>
  <c r="E49" i="3"/>
  <c r="G49" i="3"/>
  <c r="H49" i="3" s="1"/>
  <c r="E33" i="3"/>
  <c r="G33" i="3"/>
  <c r="H33" i="3" s="1"/>
  <c r="E17" i="3"/>
  <c r="G17" i="3"/>
  <c r="H17" i="3" s="1"/>
  <c r="E224" i="3"/>
  <c r="G224" i="3"/>
  <c r="H224" i="3" s="1"/>
  <c r="E208" i="3"/>
  <c r="G208" i="3"/>
  <c r="H208" i="3" s="1"/>
  <c r="E192" i="3"/>
  <c r="G192" i="3"/>
  <c r="H192" i="3" s="1"/>
  <c r="E176" i="3"/>
  <c r="G176" i="3"/>
  <c r="H176" i="3" s="1"/>
  <c r="E160" i="3"/>
  <c r="G160" i="3"/>
  <c r="H160" i="3" s="1"/>
  <c r="E144" i="3"/>
  <c r="G144" i="3"/>
  <c r="H144" i="3" s="1"/>
  <c r="E128" i="3"/>
  <c r="G128" i="3"/>
  <c r="H128" i="3" s="1"/>
  <c r="E112" i="3"/>
  <c r="G112" i="3"/>
  <c r="H112" i="3" s="1"/>
  <c r="E96" i="3"/>
  <c r="G96" i="3"/>
  <c r="H96" i="3" s="1"/>
  <c r="E80" i="3"/>
  <c r="G80" i="3"/>
  <c r="H80" i="3" s="1"/>
  <c r="E64" i="3"/>
  <c r="G64" i="3"/>
  <c r="H64" i="3" s="1"/>
  <c r="E48" i="3"/>
  <c r="G48" i="3"/>
  <c r="H48" i="3" s="1"/>
  <c r="E32" i="3"/>
  <c r="G32" i="3"/>
  <c r="H32" i="3" s="1"/>
  <c r="E16" i="3"/>
  <c r="G16" i="3"/>
  <c r="H16" i="3" s="1"/>
  <c r="E339" i="3"/>
  <c r="G339" i="3"/>
  <c r="H339" i="3" s="1"/>
  <c r="E323" i="3"/>
  <c r="G323" i="3"/>
  <c r="H323" i="3" s="1"/>
  <c r="E307" i="3"/>
  <c r="G307" i="3"/>
  <c r="H307" i="3" s="1"/>
  <c r="E291" i="3"/>
  <c r="G291" i="3"/>
  <c r="H291" i="3" s="1"/>
  <c r="E275" i="3"/>
  <c r="G275" i="3"/>
  <c r="H275" i="3" s="1"/>
  <c r="E259" i="3"/>
  <c r="G259" i="3"/>
  <c r="H259" i="3" s="1"/>
  <c r="E243" i="3"/>
  <c r="G243" i="3"/>
  <c r="H243" i="3" s="1"/>
  <c r="E227" i="3"/>
  <c r="G227" i="3"/>
  <c r="H227" i="3" s="1"/>
  <c r="E211" i="3"/>
  <c r="G211" i="3"/>
  <c r="H211" i="3" s="1"/>
  <c r="E195" i="3"/>
  <c r="G195" i="3"/>
  <c r="H195" i="3" s="1"/>
  <c r="E179" i="3"/>
  <c r="G179" i="3"/>
  <c r="H179" i="3" s="1"/>
  <c r="E163" i="3"/>
  <c r="G163" i="3"/>
  <c r="H163" i="3" s="1"/>
  <c r="E147" i="3"/>
  <c r="G147" i="3"/>
  <c r="H147" i="3" s="1"/>
  <c r="E131" i="3"/>
  <c r="G131" i="3"/>
  <c r="H131" i="3" s="1"/>
  <c r="E115" i="3"/>
  <c r="G115" i="3"/>
  <c r="H115" i="3" s="1"/>
  <c r="E99" i="3"/>
  <c r="G99" i="3"/>
  <c r="H99" i="3" s="1"/>
  <c r="E83" i="3"/>
  <c r="G83" i="3"/>
  <c r="H83" i="3" s="1"/>
  <c r="E67" i="3"/>
  <c r="G67" i="3"/>
  <c r="H67" i="3" s="1"/>
  <c r="E51" i="3"/>
  <c r="G51" i="3"/>
  <c r="H51" i="3" s="1"/>
  <c r="E35" i="3"/>
  <c r="G35" i="3"/>
  <c r="H35" i="3" s="1"/>
  <c r="E19" i="3"/>
  <c r="G19" i="3"/>
  <c r="H19" i="3" s="1"/>
  <c r="E3" i="3"/>
  <c r="G3" i="3"/>
  <c r="H3" i="3" s="1"/>
  <c r="E286" i="3"/>
  <c r="G286" i="3"/>
  <c r="H286" i="3" s="1"/>
  <c r="E270" i="3"/>
  <c r="G270" i="3"/>
  <c r="H270" i="3" s="1"/>
  <c r="E254" i="3"/>
  <c r="G254" i="3"/>
  <c r="H254" i="3" s="1"/>
  <c r="E238" i="3"/>
  <c r="G238" i="3"/>
  <c r="H238" i="3" s="1"/>
  <c r="E222" i="3"/>
  <c r="G222" i="3"/>
  <c r="H222" i="3" s="1"/>
  <c r="E206" i="3"/>
  <c r="G206" i="3"/>
  <c r="H206" i="3" s="1"/>
  <c r="E190" i="3"/>
  <c r="G190" i="3"/>
  <c r="H190" i="3" s="1"/>
  <c r="E174" i="3"/>
  <c r="G174" i="3"/>
  <c r="H174" i="3" s="1"/>
  <c r="E158" i="3"/>
  <c r="G158" i="3"/>
  <c r="H158" i="3" s="1"/>
  <c r="E142" i="3"/>
  <c r="G142" i="3"/>
  <c r="H142" i="3" s="1"/>
  <c r="E126" i="3"/>
  <c r="G126" i="3"/>
  <c r="H126" i="3" s="1"/>
  <c r="E110" i="3"/>
  <c r="G110" i="3"/>
  <c r="H110" i="3" s="1"/>
  <c r="E94" i="3"/>
  <c r="G94" i="3"/>
  <c r="H94" i="3" s="1"/>
  <c r="E78" i="3"/>
  <c r="G78" i="3"/>
  <c r="H78" i="3" s="1"/>
  <c r="E62" i="3"/>
  <c r="G62" i="3"/>
  <c r="H62" i="3" s="1"/>
  <c r="E46" i="3"/>
  <c r="G46" i="3"/>
  <c r="H46" i="3" s="1"/>
  <c r="E30" i="3"/>
  <c r="G30" i="3"/>
  <c r="H30" i="3" s="1"/>
  <c r="E14" i="3"/>
  <c r="G14" i="3"/>
  <c r="H14" i="3" s="1"/>
  <c r="E885" i="3"/>
  <c r="G885" i="3"/>
  <c r="H885" i="3" s="1"/>
  <c r="E7" i="3"/>
  <c r="E263" i="3"/>
  <c r="E873" i="3"/>
  <c r="G873" i="3"/>
  <c r="H873" i="3" s="1"/>
  <c r="E813" i="3"/>
  <c r="G813" i="3"/>
  <c r="H813" i="3" s="1"/>
  <c r="E749" i="3"/>
  <c r="G749" i="3"/>
  <c r="H749" i="3" s="1"/>
  <c r="E685" i="3"/>
  <c r="G685" i="3"/>
  <c r="H685" i="3" s="1"/>
  <c r="E621" i="3"/>
  <c r="G621" i="3"/>
  <c r="H621" i="3" s="1"/>
  <c r="E390" i="3"/>
  <c r="G390" i="3"/>
  <c r="H390" i="3" s="1"/>
  <c r="E852" i="3"/>
  <c r="G852" i="3"/>
  <c r="H852" i="3" s="1"/>
  <c r="E788" i="3"/>
  <c r="G788" i="3"/>
  <c r="H788" i="3" s="1"/>
  <c r="E708" i="3"/>
  <c r="G708" i="3"/>
  <c r="H708" i="3" s="1"/>
  <c r="E857" i="3"/>
  <c r="G857" i="3"/>
  <c r="H857" i="3" s="1"/>
  <c r="E825" i="3"/>
  <c r="G825" i="3"/>
  <c r="H825" i="3" s="1"/>
  <c r="E777" i="3"/>
  <c r="G777" i="3"/>
  <c r="H777" i="3" s="1"/>
  <c r="E745" i="3"/>
  <c r="G745" i="3"/>
  <c r="H745" i="3" s="1"/>
  <c r="E697" i="3"/>
  <c r="G697" i="3"/>
  <c r="H697" i="3" s="1"/>
  <c r="E665" i="3"/>
  <c r="G665" i="3"/>
  <c r="H665" i="3" s="1"/>
  <c r="E616" i="3"/>
  <c r="G616" i="3"/>
  <c r="H616" i="3" s="1"/>
  <c r="E502" i="3"/>
  <c r="G502" i="3"/>
  <c r="H502" i="3" s="1"/>
  <c r="E300" i="3"/>
  <c r="G300" i="3"/>
  <c r="H300" i="3" s="1"/>
  <c r="E816" i="3"/>
  <c r="G816" i="3"/>
  <c r="H816" i="3" s="1"/>
  <c r="E784" i="3"/>
  <c r="G784" i="3"/>
  <c r="H784" i="3" s="1"/>
  <c r="E736" i="3"/>
  <c r="G736" i="3"/>
  <c r="H736" i="3" s="1"/>
  <c r="E704" i="3"/>
  <c r="G704" i="3"/>
  <c r="H704" i="3" s="1"/>
  <c r="E640" i="3"/>
  <c r="G640" i="3"/>
  <c r="H640" i="3" s="1"/>
  <c r="E871" i="3"/>
  <c r="G871" i="3"/>
  <c r="H871" i="3" s="1"/>
  <c r="E869" i="3"/>
  <c r="G869" i="3"/>
  <c r="H869" i="3" s="1"/>
  <c r="E853" i="3"/>
  <c r="G853" i="3"/>
  <c r="H853" i="3" s="1"/>
  <c r="E837" i="3"/>
  <c r="G837" i="3"/>
  <c r="H837" i="3" s="1"/>
  <c r="E821" i="3"/>
  <c r="G821" i="3"/>
  <c r="H821" i="3" s="1"/>
  <c r="E805" i="3"/>
  <c r="G805" i="3"/>
  <c r="H805" i="3" s="1"/>
  <c r="E789" i="3"/>
  <c r="G789" i="3"/>
  <c r="H789" i="3" s="1"/>
  <c r="E773" i="3"/>
  <c r="G773" i="3"/>
  <c r="H773" i="3" s="1"/>
  <c r="E757" i="3"/>
  <c r="G757" i="3"/>
  <c r="H757" i="3" s="1"/>
  <c r="E741" i="3"/>
  <c r="G741" i="3"/>
  <c r="H741" i="3" s="1"/>
  <c r="E725" i="3"/>
  <c r="G725" i="3"/>
  <c r="H725" i="3" s="1"/>
  <c r="E709" i="3"/>
  <c r="G709" i="3"/>
  <c r="H709" i="3" s="1"/>
  <c r="E693" i="3"/>
  <c r="G693" i="3"/>
  <c r="H693" i="3" s="1"/>
  <c r="E677" i="3"/>
  <c r="G677" i="3"/>
  <c r="H677" i="3" s="1"/>
  <c r="E661" i="3"/>
  <c r="G661" i="3"/>
  <c r="H661" i="3" s="1"/>
  <c r="E645" i="3"/>
  <c r="G645" i="3"/>
  <c r="H645" i="3" s="1"/>
  <c r="E629" i="3"/>
  <c r="G629" i="3"/>
  <c r="H629" i="3" s="1"/>
  <c r="E608" i="3"/>
  <c r="G608" i="3"/>
  <c r="H608" i="3" s="1"/>
  <c r="E550" i="3"/>
  <c r="G550" i="3"/>
  <c r="H550" i="3" s="1"/>
  <c r="E486" i="3"/>
  <c r="G486" i="3"/>
  <c r="H486" i="3" s="1"/>
  <c r="E422" i="3"/>
  <c r="G422" i="3"/>
  <c r="H422" i="3" s="1"/>
  <c r="E358" i="3"/>
  <c r="G358" i="3"/>
  <c r="H358" i="3" s="1"/>
  <c r="E268" i="3"/>
  <c r="G268" i="3"/>
  <c r="H268" i="3" s="1"/>
  <c r="E876" i="3"/>
  <c r="G876" i="3"/>
  <c r="H876" i="3" s="1"/>
  <c r="E860" i="3"/>
  <c r="G860" i="3"/>
  <c r="H860" i="3" s="1"/>
  <c r="E844" i="3"/>
  <c r="G844" i="3"/>
  <c r="H844" i="3" s="1"/>
  <c r="E828" i="3"/>
  <c r="G828" i="3"/>
  <c r="H828" i="3" s="1"/>
  <c r="E812" i="3"/>
  <c r="G812" i="3"/>
  <c r="H812" i="3" s="1"/>
  <c r="E796" i="3"/>
  <c r="G796" i="3"/>
  <c r="H796" i="3" s="1"/>
  <c r="E780" i="3"/>
  <c r="G780" i="3"/>
  <c r="H780" i="3" s="1"/>
  <c r="E764" i="3"/>
  <c r="G764" i="3"/>
  <c r="H764" i="3" s="1"/>
  <c r="E748" i="3"/>
  <c r="G748" i="3"/>
  <c r="H748" i="3" s="1"/>
  <c r="E732" i="3"/>
  <c r="G732" i="3"/>
  <c r="H732" i="3" s="1"/>
  <c r="E716" i="3"/>
  <c r="G716" i="3"/>
  <c r="H716" i="3" s="1"/>
  <c r="E700" i="3"/>
  <c r="G700" i="3"/>
  <c r="H700" i="3" s="1"/>
  <c r="E684" i="3"/>
  <c r="G684" i="3"/>
  <c r="H684" i="3" s="1"/>
  <c r="E668" i="3"/>
  <c r="G668" i="3"/>
  <c r="H668" i="3" s="1"/>
  <c r="E652" i="3"/>
  <c r="G652" i="3"/>
  <c r="H652" i="3" s="1"/>
  <c r="E636" i="3"/>
  <c r="G636" i="3"/>
  <c r="H636" i="3" s="1"/>
  <c r="E620" i="3"/>
  <c r="G620" i="3"/>
  <c r="H620" i="3" s="1"/>
  <c r="E578" i="3"/>
  <c r="G578" i="3"/>
  <c r="H578" i="3" s="1"/>
  <c r="E514" i="3"/>
  <c r="G514" i="3"/>
  <c r="H514" i="3" s="1"/>
  <c r="E450" i="3"/>
  <c r="G450" i="3"/>
  <c r="H450" i="3" s="1"/>
  <c r="E386" i="3"/>
  <c r="G386" i="3"/>
  <c r="H386" i="3" s="1"/>
  <c r="E316" i="3"/>
  <c r="G316" i="3"/>
  <c r="H316" i="3" s="1"/>
  <c r="E883" i="3"/>
  <c r="G883" i="3"/>
  <c r="H883" i="3" s="1"/>
  <c r="E867" i="3"/>
  <c r="G867" i="3"/>
  <c r="H867" i="3" s="1"/>
  <c r="E851" i="3"/>
  <c r="G851" i="3"/>
  <c r="H851" i="3" s="1"/>
  <c r="E835" i="3"/>
  <c r="G835" i="3"/>
  <c r="H835" i="3" s="1"/>
  <c r="E819" i="3"/>
  <c r="G819" i="3"/>
  <c r="H819" i="3" s="1"/>
  <c r="E803" i="3"/>
  <c r="G803" i="3"/>
  <c r="H803" i="3" s="1"/>
  <c r="E787" i="3"/>
  <c r="G787" i="3"/>
  <c r="H787" i="3" s="1"/>
  <c r="E771" i="3"/>
  <c r="G771" i="3"/>
  <c r="H771" i="3" s="1"/>
  <c r="E755" i="3"/>
  <c r="G755" i="3"/>
  <c r="H755" i="3" s="1"/>
  <c r="E739" i="3"/>
  <c r="G739" i="3"/>
  <c r="H739" i="3" s="1"/>
  <c r="E723" i="3"/>
  <c r="G723" i="3"/>
  <c r="H723" i="3" s="1"/>
  <c r="E707" i="3"/>
  <c r="G707" i="3"/>
  <c r="H707" i="3" s="1"/>
  <c r="E691" i="3"/>
  <c r="G691" i="3"/>
  <c r="H691" i="3" s="1"/>
  <c r="E675" i="3"/>
  <c r="G675" i="3"/>
  <c r="H675" i="3" s="1"/>
  <c r="E659" i="3"/>
  <c r="G659" i="3"/>
  <c r="H659" i="3" s="1"/>
  <c r="E643" i="3"/>
  <c r="G643" i="3"/>
  <c r="H643" i="3" s="1"/>
  <c r="E627" i="3"/>
  <c r="G627" i="3"/>
  <c r="H627" i="3" s="1"/>
  <c r="E604" i="3"/>
  <c r="G604" i="3"/>
  <c r="H604" i="3" s="1"/>
  <c r="E542" i="3"/>
  <c r="G542" i="3"/>
  <c r="H542" i="3" s="1"/>
  <c r="E478" i="3"/>
  <c r="G478" i="3"/>
  <c r="H478" i="3" s="1"/>
  <c r="E414" i="3"/>
  <c r="G414" i="3"/>
  <c r="H414" i="3" s="1"/>
  <c r="E350" i="3"/>
  <c r="G350" i="3"/>
  <c r="H350" i="3" s="1"/>
  <c r="E252" i="3"/>
  <c r="G252" i="3"/>
  <c r="H252" i="3" s="1"/>
  <c r="E874" i="3"/>
  <c r="G874" i="3"/>
  <c r="H874" i="3" s="1"/>
  <c r="E858" i="3"/>
  <c r="G858" i="3"/>
  <c r="H858" i="3" s="1"/>
  <c r="E842" i="3"/>
  <c r="G842" i="3"/>
  <c r="H842" i="3" s="1"/>
  <c r="E826" i="3"/>
  <c r="G826" i="3"/>
  <c r="H826" i="3" s="1"/>
  <c r="E810" i="3"/>
  <c r="G810" i="3"/>
  <c r="H810" i="3" s="1"/>
  <c r="E794" i="3"/>
  <c r="G794" i="3"/>
  <c r="H794" i="3" s="1"/>
  <c r="E778" i="3"/>
  <c r="G778" i="3"/>
  <c r="H778" i="3" s="1"/>
  <c r="E762" i="3"/>
  <c r="G762" i="3"/>
  <c r="H762" i="3" s="1"/>
  <c r="E746" i="3"/>
  <c r="G746" i="3"/>
  <c r="H746" i="3" s="1"/>
  <c r="E730" i="3"/>
  <c r="G730" i="3"/>
  <c r="H730" i="3" s="1"/>
  <c r="E714" i="3"/>
  <c r="G714" i="3"/>
  <c r="H714" i="3" s="1"/>
  <c r="E698" i="3"/>
  <c r="G698" i="3"/>
  <c r="H698" i="3" s="1"/>
  <c r="E682" i="3"/>
  <c r="G682" i="3"/>
  <c r="H682" i="3" s="1"/>
  <c r="E666" i="3"/>
  <c r="G666" i="3"/>
  <c r="H666" i="3" s="1"/>
  <c r="E650" i="3"/>
  <c r="G650" i="3"/>
  <c r="H650" i="3" s="1"/>
  <c r="E634" i="3"/>
  <c r="G634" i="3"/>
  <c r="H634" i="3" s="1"/>
  <c r="E618" i="3"/>
  <c r="G618" i="3"/>
  <c r="H618" i="3" s="1"/>
  <c r="E570" i="3"/>
  <c r="G570" i="3"/>
  <c r="H570" i="3" s="1"/>
  <c r="E506" i="3"/>
  <c r="G506" i="3"/>
  <c r="H506" i="3" s="1"/>
  <c r="E442" i="3"/>
  <c r="G442" i="3"/>
  <c r="H442" i="3" s="1"/>
  <c r="E378" i="3"/>
  <c r="G378" i="3"/>
  <c r="H378" i="3" s="1"/>
  <c r="E305" i="3"/>
  <c r="G305" i="3"/>
  <c r="H305" i="3" s="1"/>
  <c r="E613" i="3"/>
  <c r="G613" i="3"/>
  <c r="H613" i="3" s="1"/>
  <c r="E597" i="3"/>
  <c r="G597" i="3"/>
  <c r="H597" i="3" s="1"/>
  <c r="E581" i="3"/>
  <c r="G581" i="3"/>
  <c r="H581" i="3" s="1"/>
  <c r="E565" i="3"/>
  <c r="G565" i="3"/>
  <c r="H565" i="3" s="1"/>
  <c r="E549" i="3"/>
  <c r="G549" i="3"/>
  <c r="H549" i="3" s="1"/>
  <c r="E533" i="3"/>
  <c r="G533" i="3"/>
  <c r="H533" i="3" s="1"/>
  <c r="E517" i="3"/>
  <c r="G517" i="3"/>
  <c r="H517" i="3" s="1"/>
  <c r="E501" i="3"/>
  <c r="G501" i="3"/>
  <c r="H501" i="3" s="1"/>
  <c r="E485" i="3"/>
  <c r="G485" i="3"/>
  <c r="H485" i="3" s="1"/>
  <c r="E469" i="3"/>
  <c r="G469" i="3"/>
  <c r="H469" i="3" s="1"/>
  <c r="E453" i="3"/>
  <c r="G453" i="3"/>
  <c r="H453" i="3" s="1"/>
  <c r="E437" i="3"/>
  <c r="G437" i="3"/>
  <c r="H437" i="3" s="1"/>
  <c r="E421" i="3"/>
  <c r="G421" i="3"/>
  <c r="H421" i="3" s="1"/>
  <c r="E405" i="3"/>
  <c r="G405" i="3"/>
  <c r="H405" i="3" s="1"/>
  <c r="E389" i="3"/>
  <c r="G389" i="3"/>
  <c r="H389" i="3" s="1"/>
  <c r="E373" i="3"/>
  <c r="G373" i="3"/>
  <c r="H373" i="3" s="1"/>
  <c r="E357" i="3"/>
  <c r="G357" i="3"/>
  <c r="H357" i="3" s="1"/>
  <c r="E341" i="3"/>
  <c r="G341" i="3"/>
  <c r="H341" i="3" s="1"/>
  <c r="E320" i="3"/>
  <c r="G320" i="3"/>
  <c r="H320" i="3" s="1"/>
  <c r="E297" i="3"/>
  <c r="G297" i="3"/>
  <c r="H297" i="3" s="1"/>
  <c r="E265" i="3"/>
  <c r="G265" i="3"/>
  <c r="H265" i="3" s="1"/>
  <c r="E600" i="3"/>
  <c r="G600" i="3"/>
  <c r="H600" i="3" s="1"/>
  <c r="E584" i="3"/>
  <c r="G584" i="3"/>
  <c r="H584" i="3" s="1"/>
  <c r="E568" i="3"/>
  <c r="G568" i="3"/>
  <c r="H568" i="3" s="1"/>
  <c r="E552" i="3"/>
  <c r="G552" i="3"/>
  <c r="H552" i="3" s="1"/>
  <c r="E536" i="3"/>
  <c r="G536" i="3"/>
  <c r="H536" i="3" s="1"/>
  <c r="E520" i="3"/>
  <c r="G520" i="3"/>
  <c r="H520" i="3" s="1"/>
  <c r="E504" i="3"/>
  <c r="G504" i="3"/>
  <c r="H504" i="3" s="1"/>
  <c r="E488" i="3"/>
  <c r="G488" i="3"/>
  <c r="H488" i="3" s="1"/>
  <c r="E472" i="3"/>
  <c r="G472" i="3"/>
  <c r="H472" i="3" s="1"/>
  <c r="E456" i="3"/>
  <c r="G456" i="3"/>
  <c r="H456" i="3" s="1"/>
  <c r="E440" i="3"/>
  <c r="G440" i="3"/>
  <c r="H440" i="3" s="1"/>
  <c r="E424" i="3"/>
  <c r="G424" i="3"/>
  <c r="H424" i="3" s="1"/>
  <c r="E408" i="3"/>
  <c r="G408" i="3"/>
  <c r="H408" i="3" s="1"/>
  <c r="E392" i="3"/>
  <c r="G392" i="3"/>
  <c r="H392" i="3" s="1"/>
  <c r="E376" i="3"/>
  <c r="G376" i="3"/>
  <c r="H376" i="3" s="1"/>
  <c r="E360" i="3"/>
  <c r="G360" i="3"/>
  <c r="H360" i="3" s="1"/>
  <c r="E344" i="3"/>
  <c r="G344" i="3"/>
  <c r="H344" i="3" s="1"/>
  <c r="E324" i="3"/>
  <c r="G324" i="3"/>
  <c r="H324" i="3" s="1"/>
  <c r="E302" i="3"/>
  <c r="G302" i="3"/>
  <c r="H302" i="3" s="1"/>
  <c r="E272" i="3"/>
  <c r="G272" i="3"/>
  <c r="H272" i="3" s="1"/>
  <c r="E232" i="3"/>
  <c r="G232" i="3"/>
  <c r="H232" i="3" s="1"/>
  <c r="E603" i="3"/>
  <c r="G603" i="3"/>
  <c r="H603" i="3" s="1"/>
  <c r="E587" i="3"/>
  <c r="G587" i="3"/>
  <c r="H587" i="3" s="1"/>
  <c r="E571" i="3"/>
  <c r="G571" i="3"/>
  <c r="H571" i="3" s="1"/>
  <c r="E555" i="3"/>
  <c r="G555" i="3"/>
  <c r="H555" i="3" s="1"/>
  <c r="E539" i="3"/>
  <c r="G539" i="3"/>
  <c r="H539" i="3" s="1"/>
  <c r="E523" i="3"/>
  <c r="G523" i="3"/>
  <c r="H523" i="3" s="1"/>
  <c r="E507" i="3"/>
  <c r="G507" i="3"/>
  <c r="H507" i="3" s="1"/>
  <c r="E491" i="3"/>
  <c r="G491" i="3"/>
  <c r="H491" i="3" s="1"/>
  <c r="E475" i="3"/>
  <c r="G475" i="3"/>
  <c r="H475" i="3" s="1"/>
  <c r="E459" i="3"/>
  <c r="G459" i="3"/>
  <c r="H459" i="3" s="1"/>
  <c r="E443" i="3"/>
  <c r="G443" i="3"/>
  <c r="H443" i="3" s="1"/>
  <c r="E427" i="3"/>
  <c r="G427" i="3"/>
  <c r="H427" i="3" s="1"/>
  <c r="E411" i="3"/>
  <c r="G411" i="3"/>
  <c r="H411" i="3" s="1"/>
  <c r="E395" i="3"/>
  <c r="G395" i="3"/>
  <c r="H395" i="3" s="1"/>
  <c r="E379" i="3"/>
  <c r="G379" i="3"/>
  <c r="H379" i="3" s="1"/>
  <c r="E363" i="3"/>
  <c r="G363" i="3"/>
  <c r="H363" i="3" s="1"/>
  <c r="E347" i="3"/>
  <c r="G347" i="3"/>
  <c r="H347" i="3" s="1"/>
  <c r="E328" i="3"/>
  <c r="G328" i="3"/>
  <c r="H328" i="3" s="1"/>
  <c r="E306" i="3"/>
  <c r="G306" i="3"/>
  <c r="H306" i="3" s="1"/>
  <c r="E277" i="3"/>
  <c r="G277" i="3"/>
  <c r="H277" i="3" s="1"/>
  <c r="E244" i="3"/>
  <c r="G244" i="3"/>
  <c r="H244" i="3" s="1"/>
  <c r="E237" i="3"/>
  <c r="G237" i="3"/>
  <c r="H237" i="3" s="1"/>
  <c r="E221" i="3"/>
  <c r="G221" i="3"/>
  <c r="H221" i="3" s="1"/>
  <c r="E205" i="3"/>
  <c r="G205" i="3"/>
  <c r="H205" i="3" s="1"/>
  <c r="E189" i="3"/>
  <c r="G189" i="3"/>
  <c r="H189" i="3" s="1"/>
  <c r="E173" i="3"/>
  <c r="G173" i="3"/>
  <c r="H173" i="3" s="1"/>
  <c r="E157" i="3"/>
  <c r="G157" i="3"/>
  <c r="H157" i="3" s="1"/>
  <c r="E141" i="3"/>
  <c r="G141" i="3"/>
  <c r="H141" i="3" s="1"/>
  <c r="E125" i="3"/>
  <c r="G125" i="3"/>
  <c r="H125" i="3" s="1"/>
  <c r="E109" i="3"/>
  <c r="G109" i="3"/>
  <c r="H109" i="3" s="1"/>
  <c r="E93" i="3"/>
  <c r="G93" i="3"/>
  <c r="H93" i="3" s="1"/>
  <c r="E77" i="3"/>
  <c r="G77" i="3"/>
  <c r="H77" i="3" s="1"/>
  <c r="E61" i="3"/>
  <c r="G61" i="3"/>
  <c r="H61" i="3" s="1"/>
  <c r="E45" i="3"/>
  <c r="G45" i="3"/>
  <c r="H45" i="3" s="1"/>
  <c r="E29" i="3"/>
  <c r="G29" i="3"/>
  <c r="H29" i="3" s="1"/>
  <c r="E13" i="3"/>
  <c r="G13" i="3"/>
  <c r="H13" i="3" s="1"/>
  <c r="E220" i="3"/>
  <c r="G220" i="3"/>
  <c r="H220" i="3" s="1"/>
  <c r="E204" i="3"/>
  <c r="G204" i="3"/>
  <c r="H204" i="3" s="1"/>
  <c r="E188" i="3"/>
  <c r="G188" i="3"/>
  <c r="H188" i="3" s="1"/>
  <c r="E172" i="3"/>
  <c r="G172" i="3"/>
  <c r="H172" i="3" s="1"/>
  <c r="E156" i="3"/>
  <c r="G156" i="3"/>
  <c r="H156" i="3" s="1"/>
  <c r="E140" i="3"/>
  <c r="G140" i="3"/>
  <c r="H140" i="3" s="1"/>
  <c r="E124" i="3"/>
  <c r="G124" i="3"/>
  <c r="H124" i="3" s="1"/>
  <c r="E108" i="3"/>
  <c r="G108" i="3"/>
  <c r="H108" i="3" s="1"/>
  <c r="E92" i="3"/>
  <c r="G92" i="3"/>
  <c r="H92" i="3" s="1"/>
  <c r="E76" i="3"/>
  <c r="G76" i="3"/>
  <c r="H76" i="3" s="1"/>
  <c r="E60" i="3"/>
  <c r="G60" i="3"/>
  <c r="H60" i="3" s="1"/>
  <c r="E44" i="3"/>
  <c r="G44" i="3"/>
  <c r="H44" i="3" s="1"/>
  <c r="E28" i="3"/>
  <c r="G28" i="3"/>
  <c r="H28" i="3" s="1"/>
  <c r="E12" i="3"/>
  <c r="G12" i="3"/>
  <c r="H12" i="3" s="1"/>
  <c r="E335" i="3"/>
  <c r="G335" i="3"/>
  <c r="H335" i="3" s="1"/>
  <c r="E319" i="3"/>
  <c r="G319" i="3"/>
  <c r="H319" i="3" s="1"/>
  <c r="E303" i="3"/>
  <c r="G303" i="3"/>
  <c r="H303" i="3" s="1"/>
  <c r="E287" i="3"/>
  <c r="G287" i="3"/>
  <c r="H287" i="3" s="1"/>
  <c r="E271" i="3"/>
  <c r="G271" i="3"/>
  <c r="H271" i="3" s="1"/>
  <c r="E255" i="3"/>
  <c r="G255" i="3"/>
  <c r="H255" i="3" s="1"/>
  <c r="E239" i="3"/>
  <c r="G239" i="3"/>
  <c r="H239" i="3" s="1"/>
  <c r="E223" i="3"/>
  <c r="G223" i="3"/>
  <c r="H223" i="3" s="1"/>
  <c r="E207" i="3"/>
  <c r="G207" i="3"/>
  <c r="H207" i="3" s="1"/>
  <c r="E191" i="3"/>
  <c r="G191" i="3"/>
  <c r="H191" i="3" s="1"/>
  <c r="E175" i="3"/>
  <c r="G175" i="3"/>
  <c r="H175" i="3" s="1"/>
  <c r="E159" i="3"/>
  <c r="G159" i="3"/>
  <c r="H159" i="3" s="1"/>
  <c r="E143" i="3"/>
  <c r="G143" i="3"/>
  <c r="H143" i="3" s="1"/>
  <c r="E127" i="3"/>
  <c r="G127" i="3"/>
  <c r="H127" i="3" s="1"/>
  <c r="E111" i="3"/>
  <c r="G111" i="3"/>
  <c r="H111" i="3" s="1"/>
  <c r="E95" i="3"/>
  <c r="G95" i="3"/>
  <c r="H95" i="3" s="1"/>
  <c r="E79" i="3"/>
  <c r="G79" i="3"/>
  <c r="H79" i="3" s="1"/>
  <c r="E63" i="3"/>
  <c r="G63" i="3"/>
  <c r="H63" i="3" s="1"/>
  <c r="E47" i="3"/>
  <c r="G47" i="3"/>
  <c r="H47" i="3" s="1"/>
  <c r="E31" i="3"/>
  <c r="G31" i="3"/>
  <c r="H31" i="3" s="1"/>
  <c r="E15" i="3"/>
  <c r="G15" i="3"/>
  <c r="H15" i="3" s="1"/>
  <c r="E298" i="3"/>
  <c r="G298" i="3"/>
  <c r="H298" i="3" s="1"/>
  <c r="E282" i="3"/>
  <c r="G282" i="3"/>
  <c r="H282" i="3" s="1"/>
  <c r="E266" i="3"/>
  <c r="G266" i="3"/>
  <c r="H266" i="3" s="1"/>
  <c r="E250" i="3"/>
  <c r="G250" i="3"/>
  <c r="H250" i="3" s="1"/>
  <c r="E234" i="3"/>
  <c r="G234" i="3"/>
  <c r="H234" i="3" s="1"/>
  <c r="E218" i="3"/>
  <c r="G218" i="3"/>
  <c r="H218" i="3" s="1"/>
  <c r="E202" i="3"/>
  <c r="G202" i="3"/>
  <c r="H202" i="3" s="1"/>
  <c r="E186" i="3"/>
  <c r="G186" i="3"/>
  <c r="H186" i="3" s="1"/>
  <c r="E170" i="3"/>
  <c r="G170" i="3"/>
  <c r="H170" i="3" s="1"/>
  <c r="E138" i="3"/>
  <c r="G138" i="3"/>
  <c r="H138" i="3" s="1"/>
  <c r="E122" i="3"/>
  <c r="G122" i="3"/>
  <c r="H122" i="3" s="1"/>
  <c r="E106" i="3"/>
  <c r="G106" i="3"/>
  <c r="H106" i="3" s="1"/>
  <c r="E74" i="3"/>
  <c r="G74" i="3"/>
  <c r="H74" i="3" s="1"/>
  <c r="E58" i="3"/>
  <c r="G58" i="3"/>
  <c r="H58" i="3" s="1"/>
  <c r="E42" i="3"/>
  <c r="G42" i="3"/>
  <c r="H42" i="3" s="1"/>
  <c r="E10" i="3"/>
  <c r="G10" i="3"/>
  <c r="H10" i="3" s="1"/>
  <c r="E26" i="3"/>
  <c r="E71" i="3"/>
  <c r="E327" i="3"/>
  <c r="E829" i="3"/>
  <c r="G829" i="3"/>
  <c r="H829" i="3" s="1"/>
  <c r="E765" i="3"/>
  <c r="G765" i="3"/>
  <c r="H765" i="3" s="1"/>
  <c r="E701" i="3"/>
  <c r="G701" i="3"/>
  <c r="H701" i="3" s="1"/>
  <c r="E637" i="3"/>
  <c r="G637" i="3"/>
  <c r="H637" i="3" s="1"/>
  <c r="E454" i="3"/>
  <c r="G454" i="3"/>
  <c r="H454" i="3" s="1"/>
  <c r="E868" i="3"/>
  <c r="G868" i="3"/>
  <c r="H868" i="3" s="1"/>
  <c r="E804" i="3"/>
  <c r="G804" i="3"/>
  <c r="H804" i="3" s="1"/>
  <c r="E724" i="3"/>
  <c r="G724" i="3"/>
  <c r="H724" i="3" s="1"/>
  <c r="E877" i="3"/>
  <c r="G877" i="3"/>
  <c r="H877" i="3" s="1"/>
  <c r="E841" i="3"/>
  <c r="G841" i="3"/>
  <c r="H841" i="3" s="1"/>
  <c r="E793" i="3"/>
  <c r="G793" i="3"/>
  <c r="H793" i="3" s="1"/>
  <c r="E761" i="3"/>
  <c r="G761" i="3"/>
  <c r="H761" i="3" s="1"/>
  <c r="E713" i="3"/>
  <c r="G713" i="3"/>
  <c r="H713" i="3" s="1"/>
  <c r="E681" i="3"/>
  <c r="G681" i="3"/>
  <c r="H681" i="3" s="1"/>
  <c r="E633" i="3"/>
  <c r="G633" i="3"/>
  <c r="H633" i="3" s="1"/>
  <c r="E566" i="3"/>
  <c r="G566" i="3"/>
  <c r="H566" i="3" s="1"/>
  <c r="E374" i="3"/>
  <c r="G374" i="3"/>
  <c r="H374" i="3" s="1"/>
  <c r="E864" i="3"/>
  <c r="G864" i="3"/>
  <c r="H864" i="3" s="1"/>
  <c r="E848" i="3"/>
  <c r="G848" i="3"/>
  <c r="H848" i="3" s="1"/>
  <c r="E800" i="3"/>
  <c r="G800" i="3"/>
  <c r="H800" i="3" s="1"/>
  <c r="E752" i="3"/>
  <c r="G752" i="3"/>
  <c r="H752" i="3" s="1"/>
  <c r="E688" i="3"/>
  <c r="G688" i="3"/>
  <c r="H688" i="3" s="1"/>
  <c r="E656" i="3"/>
  <c r="G656" i="3"/>
  <c r="H656" i="3" s="1"/>
  <c r="E594" i="3"/>
  <c r="G594" i="3"/>
  <c r="H594" i="3" s="1"/>
  <c r="E466" i="3"/>
  <c r="G466" i="3"/>
  <c r="H466" i="3" s="1"/>
  <c r="E855" i="3"/>
  <c r="G855" i="3"/>
  <c r="H855" i="3" s="1"/>
  <c r="E865" i="3"/>
  <c r="G865" i="3"/>
  <c r="H865" i="3" s="1"/>
  <c r="E849" i="3"/>
  <c r="G849" i="3"/>
  <c r="H849" i="3" s="1"/>
  <c r="E833" i="3"/>
  <c r="G833" i="3"/>
  <c r="H833" i="3" s="1"/>
  <c r="E817" i="3"/>
  <c r="G817" i="3"/>
  <c r="H817" i="3" s="1"/>
  <c r="E801" i="3"/>
  <c r="G801" i="3"/>
  <c r="H801" i="3" s="1"/>
  <c r="E785" i="3"/>
  <c r="G785" i="3"/>
  <c r="H785" i="3" s="1"/>
  <c r="E769" i="3"/>
  <c r="G769" i="3"/>
  <c r="H769" i="3" s="1"/>
  <c r="E753" i="3"/>
  <c r="G753" i="3"/>
  <c r="H753" i="3" s="1"/>
  <c r="E737" i="3"/>
  <c r="G737" i="3"/>
  <c r="H737" i="3" s="1"/>
  <c r="E721" i="3"/>
  <c r="G721" i="3"/>
  <c r="H721" i="3" s="1"/>
  <c r="E705" i="3"/>
  <c r="G705" i="3"/>
  <c r="H705" i="3" s="1"/>
  <c r="E689" i="3"/>
  <c r="G689" i="3"/>
  <c r="H689" i="3" s="1"/>
  <c r="E673" i="3"/>
  <c r="G673" i="3"/>
  <c r="H673" i="3" s="1"/>
  <c r="E657" i="3"/>
  <c r="G657" i="3"/>
  <c r="H657" i="3" s="1"/>
  <c r="E641" i="3"/>
  <c r="G641" i="3"/>
  <c r="H641" i="3" s="1"/>
  <c r="E625" i="3"/>
  <c r="G625" i="3"/>
  <c r="H625" i="3" s="1"/>
  <c r="E598" i="3"/>
  <c r="G598" i="3"/>
  <c r="H598" i="3" s="1"/>
  <c r="E534" i="3"/>
  <c r="G534" i="3"/>
  <c r="H534" i="3" s="1"/>
  <c r="E470" i="3"/>
  <c r="G470" i="3"/>
  <c r="H470" i="3" s="1"/>
  <c r="E406" i="3"/>
  <c r="G406" i="3"/>
  <c r="H406" i="3" s="1"/>
  <c r="E342" i="3"/>
  <c r="G342" i="3"/>
  <c r="H342" i="3" s="1"/>
  <c r="E888" i="3"/>
  <c r="G888" i="3"/>
  <c r="H888" i="3" s="1"/>
  <c r="E872" i="3"/>
  <c r="G872" i="3"/>
  <c r="H872" i="3" s="1"/>
  <c r="E856" i="3"/>
  <c r="G856" i="3"/>
  <c r="H856" i="3" s="1"/>
  <c r="E840" i="3"/>
  <c r="G840" i="3"/>
  <c r="H840" i="3" s="1"/>
  <c r="E824" i="3"/>
  <c r="G824" i="3"/>
  <c r="H824" i="3" s="1"/>
  <c r="E808" i="3"/>
  <c r="G808" i="3"/>
  <c r="H808" i="3" s="1"/>
  <c r="E792" i="3"/>
  <c r="G792" i="3"/>
  <c r="H792" i="3" s="1"/>
  <c r="E776" i="3"/>
  <c r="G776" i="3"/>
  <c r="H776" i="3" s="1"/>
  <c r="E760" i="3"/>
  <c r="G760" i="3"/>
  <c r="H760" i="3" s="1"/>
  <c r="E744" i="3"/>
  <c r="G744" i="3"/>
  <c r="H744" i="3" s="1"/>
  <c r="E728" i="3"/>
  <c r="G728" i="3"/>
  <c r="H728" i="3" s="1"/>
  <c r="E712" i="3"/>
  <c r="G712" i="3"/>
  <c r="H712" i="3" s="1"/>
  <c r="E696" i="3"/>
  <c r="G696" i="3"/>
  <c r="H696" i="3" s="1"/>
  <c r="E680" i="3"/>
  <c r="G680" i="3"/>
  <c r="H680" i="3" s="1"/>
  <c r="E664" i="3"/>
  <c r="G664" i="3"/>
  <c r="H664" i="3" s="1"/>
  <c r="E648" i="3"/>
  <c r="G648" i="3"/>
  <c r="H648" i="3" s="1"/>
  <c r="E632" i="3"/>
  <c r="G632" i="3"/>
  <c r="H632" i="3" s="1"/>
  <c r="E614" i="3"/>
  <c r="G614" i="3"/>
  <c r="H614" i="3" s="1"/>
  <c r="E562" i="3"/>
  <c r="G562" i="3"/>
  <c r="H562" i="3" s="1"/>
  <c r="E498" i="3"/>
  <c r="G498" i="3"/>
  <c r="H498" i="3" s="1"/>
  <c r="E434" i="3"/>
  <c r="G434" i="3"/>
  <c r="H434" i="3" s="1"/>
  <c r="E370" i="3"/>
  <c r="G370" i="3"/>
  <c r="H370" i="3" s="1"/>
  <c r="E292" i="3"/>
  <c r="G292" i="3"/>
  <c r="H292" i="3" s="1"/>
  <c r="E879" i="3"/>
  <c r="G879" i="3"/>
  <c r="H879" i="3" s="1"/>
  <c r="E863" i="3"/>
  <c r="G863" i="3"/>
  <c r="H863" i="3" s="1"/>
  <c r="E847" i="3"/>
  <c r="G847" i="3"/>
  <c r="H847" i="3" s="1"/>
  <c r="E831" i="3"/>
  <c r="G831" i="3"/>
  <c r="H831" i="3" s="1"/>
  <c r="E815" i="3"/>
  <c r="G815" i="3"/>
  <c r="H815" i="3" s="1"/>
  <c r="E799" i="3"/>
  <c r="G799" i="3"/>
  <c r="H799" i="3" s="1"/>
  <c r="E783" i="3"/>
  <c r="G783" i="3"/>
  <c r="H783" i="3" s="1"/>
  <c r="E767" i="3"/>
  <c r="G767" i="3"/>
  <c r="H767" i="3" s="1"/>
  <c r="E751" i="3"/>
  <c r="G751" i="3"/>
  <c r="H751" i="3" s="1"/>
  <c r="E735" i="3"/>
  <c r="G735" i="3"/>
  <c r="H735" i="3" s="1"/>
  <c r="E719" i="3"/>
  <c r="G719" i="3"/>
  <c r="H719" i="3" s="1"/>
  <c r="E703" i="3"/>
  <c r="G703" i="3"/>
  <c r="H703" i="3" s="1"/>
  <c r="E687" i="3"/>
  <c r="G687" i="3"/>
  <c r="H687" i="3" s="1"/>
  <c r="E671" i="3"/>
  <c r="G671" i="3"/>
  <c r="H671" i="3" s="1"/>
  <c r="E655" i="3"/>
  <c r="G655" i="3"/>
  <c r="H655" i="3" s="1"/>
  <c r="E639" i="3"/>
  <c r="G639" i="3"/>
  <c r="H639" i="3" s="1"/>
  <c r="E623" i="3"/>
  <c r="G623" i="3"/>
  <c r="H623" i="3" s="1"/>
  <c r="E590" i="3"/>
  <c r="G590" i="3"/>
  <c r="H590" i="3" s="1"/>
  <c r="E526" i="3"/>
  <c r="G526" i="3"/>
  <c r="H526" i="3" s="1"/>
  <c r="E462" i="3"/>
  <c r="G462" i="3"/>
  <c r="H462" i="3" s="1"/>
  <c r="E398" i="3"/>
  <c r="G398" i="3"/>
  <c r="H398" i="3" s="1"/>
  <c r="E332" i="3"/>
  <c r="G332" i="3"/>
  <c r="H332" i="3" s="1"/>
  <c r="E886" i="3"/>
  <c r="G886" i="3"/>
  <c r="H886" i="3" s="1"/>
  <c r="E870" i="3"/>
  <c r="G870" i="3"/>
  <c r="H870" i="3" s="1"/>
  <c r="E854" i="3"/>
  <c r="G854" i="3"/>
  <c r="H854" i="3" s="1"/>
  <c r="E838" i="3"/>
  <c r="G838" i="3"/>
  <c r="H838" i="3" s="1"/>
  <c r="E822" i="3"/>
  <c r="G822" i="3"/>
  <c r="H822" i="3" s="1"/>
  <c r="E806" i="3"/>
  <c r="G806" i="3"/>
  <c r="H806" i="3" s="1"/>
  <c r="E790" i="3"/>
  <c r="G790" i="3"/>
  <c r="H790" i="3" s="1"/>
  <c r="E774" i="3"/>
  <c r="G774" i="3"/>
  <c r="H774" i="3" s="1"/>
  <c r="E758" i="3"/>
  <c r="G758" i="3"/>
  <c r="H758" i="3" s="1"/>
  <c r="E742" i="3"/>
  <c r="G742" i="3"/>
  <c r="H742" i="3" s="1"/>
  <c r="E726" i="3"/>
  <c r="G726" i="3"/>
  <c r="H726" i="3" s="1"/>
  <c r="E710" i="3"/>
  <c r="G710" i="3"/>
  <c r="H710" i="3" s="1"/>
  <c r="E694" i="3"/>
  <c r="G694" i="3"/>
  <c r="H694" i="3" s="1"/>
  <c r="E678" i="3"/>
  <c r="G678" i="3"/>
  <c r="H678" i="3" s="1"/>
  <c r="E662" i="3"/>
  <c r="G662" i="3"/>
  <c r="H662" i="3" s="1"/>
  <c r="E646" i="3"/>
  <c r="G646" i="3"/>
  <c r="H646" i="3" s="1"/>
  <c r="E630" i="3"/>
  <c r="G630" i="3"/>
  <c r="H630" i="3" s="1"/>
  <c r="E610" i="3"/>
  <c r="G610" i="3"/>
  <c r="H610" i="3" s="1"/>
  <c r="E554" i="3"/>
  <c r="G554" i="3"/>
  <c r="H554" i="3" s="1"/>
  <c r="E490" i="3"/>
  <c r="G490" i="3"/>
  <c r="H490" i="3" s="1"/>
  <c r="E426" i="3"/>
  <c r="G426" i="3"/>
  <c r="H426" i="3" s="1"/>
  <c r="E362" i="3"/>
  <c r="G362" i="3"/>
  <c r="H362" i="3" s="1"/>
  <c r="E276" i="3"/>
  <c r="G276" i="3"/>
  <c r="H276" i="3" s="1"/>
  <c r="E609" i="3"/>
  <c r="G609" i="3"/>
  <c r="H609" i="3" s="1"/>
  <c r="E593" i="3"/>
  <c r="G593" i="3"/>
  <c r="H593" i="3" s="1"/>
  <c r="E577" i="3"/>
  <c r="G577" i="3"/>
  <c r="H577" i="3" s="1"/>
  <c r="E561" i="3"/>
  <c r="G561" i="3"/>
  <c r="H561" i="3" s="1"/>
  <c r="E545" i="3"/>
  <c r="G545" i="3"/>
  <c r="H545" i="3" s="1"/>
  <c r="E529" i="3"/>
  <c r="G529" i="3"/>
  <c r="H529" i="3" s="1"/>
  <c r="E513" i="3"/>
  <c r="G513" i="3"/>
  <c r="H513" i="3" s="1"/>
  <c r="E497" i="3"/>
  <c r="G497" i="3"/>
  <c r="H497" i="3" s="1"/>
  <c r="E481" i="3"/>
  <c r="G481" i="3"/>
  <c r="H481" i="3" s="1"/>
  <c r="E465" i="3"/>
  <c r="G465" i="3"/>
  <c r="H465" i="3" s="1"/>
  <c r="E449" i="3"/>
  <c r="G449" i="3"/>
  <c r="H449" i="3" s="1"/>
  <c r="E433" i="3"/>
  <c r="G433" i="3"/>
  <c r="H433" i="3" s="1"/>
  <c r="E417" i="3"/>
  <c r="G417" i="3"/>
  <c r="H417" i="3" s="1"/>
  <c r="E401" i="3"/>
  <c r="G401" i="3"/>
  <c r="H401" i="3" s="1"/>
  <c r="E385" i="3"/>
  <c r="G385" i="3"/>
  <c r="H385" i="3" s="1"/>
  <c r="E369" i="3"/>
  <c r="G369" i="3"/>
  <c r="H369" i="3" s="1"/>
  <c r="E353" i="3"/>
  <c r="G353" i="3"/>
  <c r="H353" i="3" s="1"/>
  <c r="E336" i="3"/>
  <c r="G336" i="3"/>
  <c r="H336" i="3" s="1"/>
  <c r="E314" i="3"/>
  <c r="G314" i="3"/>
  <c r="H314" i="3" s="1"/>
  <c r="E289" i="3"/>
  <c r="G289" i="3"/>
  <c r="H289" i="3" s="1"/>
  <c r="E257" i="3"/>
  <c r="G257" i="3"/>
  <c r="H257" i="3" s="1"/>
  <c r="E596" i="3"/>
  <c r="G596" i="3"/>
  <c r="H596" i="3" s="1"/>
  <c r="E580" i="3"/>
  <c r="G580" i="3"/>
  <c r="H580" i="3" s="1"/>
  <c r="E564" i="3"/>
  <c r="G564" i="3"/>
  <c r="H564" i="3" s="1"/>
  <c r="E548" i="3"/>
  <c r="G548" i="3"/>
  <c r="H548" i="3" s="1"/>
  <c r="E532" i="3"/>
  <c r="G532" i="3"/>
  <c r="H532" i="3" s="1"/>
  <c r="E516" i="3"/>
  <c r="G516" i="3"/>
  <c r="H516" i="3" s="1"/>
  <c r="E500" i="3"/>
  <c r="G500" i="3"/>
  <c r="H500" i="3" s="1"/>
  <c r="E484" i="3"/>
  <c r="G484" i="3"/>
  <c r="H484" i="3" s="1"/>
  <c r="E468" i="3"/>
  <c r="G468" i="3"/>
  <c r="H468" i="3" s="1"/>
  <c r="E452" i="3"/>
  <c r="G452" i="3"/>
  <c r="H452" i="3" s="1"/>
  <c r="E436" i="3"/>
  <c r="G436" i="3"/>
  <c r="H436" i="3" s="1"/>
  <c r="E420" i="3"/>
  <c r="G420" i="3"/>
  <c r="H420" i="3" s="1"/>
  <c r="E404" i="3"/>
  <c r="G404" i="3"/>
  <c r="H404" i="3" s="1"/>
  <c r="E388" i="3"/>
  <c r="G388" i="3"/>
  <c r="H388" i="3" s="1"/>
  <c r="E372" i="3"/>
  <c r="G372" i="3"/>
  <c r="H372" i="3" s="1"/>
  <c r="E356" i="3"/>
  <c r="G356" i="3"/>
  <c r="H356" i="3" s="1"/>
  <c r="E340" i="3"/>
  <c r="G340" i="3"/>
  <c r="H340" i="3" s="1"/>
  <c r="E318" i="3"/>
  <c r="G318" i="3"/>
  <c r="H318" i="3" s="1"/>
  <c r="E296" i="3"/>
  <c r="G296" i="3"/>
  <c r="H296" i="3" s="1"/>
  <c r="E264" i="3"/>
  <c r="G264" i="3"/>
  <c r="H264" i="3" s="1"/>
  <c r="E615" i="3"/>
  <c r="G615" i="3"/>
  <c r="H615" i="3" s="1"/>
  <c r="E599" i="3"/>
  <c r="G599" i="3"/>
  <c r="H599" i="3" s="1"/>
  <c r="E583" i="3"/>
  <c r="G583" i="3"/>
  <c r="H583" i="3" s="1"/>
  <c r="E567" i="3"/>
  <c r="G567" i="3"/>
  <c r="H567" i="3" s="1"/>
  <c r="E551" i="3"/>
  <c r="G551" i="3"/>
  <c r="H551" i="3" s="1"/>
  <c r="E535" i="3"/>
  <c r="G535" i="3"/>
  <c r="H535" i="3" s="1"/>
  <c r="E519" i="3"/>
  <c r="G519" i="3"/>
  <c r="H519" i="3" s="1"/>
  <c r="E503" i="3"/>
  <c r="G503" i="3"/>
  <c r="H503" i="3" s="1"/>
  <c r="E487" i="3"/>
  <c r="G487" i="3"/>
  <c r="H487" i="3" s="1"/>
  <c r="E471" i="3"/>
  <c r="G471" i="3"/>
  <c r="H471" i="3" s="1"/>
  <c r="E455" i="3"/>
  <c r="G455" i="3"/>
  <c r="H455" i="3" s="1"/>
  <c r="E439" i="3"/>
  <c r="G439" i="3"/>
  <c r="H439" i="3" s="1"/>
  <c r="E423" i="3"/>
  <c r="G423" i="3"/>
  <c r="H423" i="3" s="1"/>
  <c r="E407" i="3"/>
  <c r="G407" i="3"/>
  <c r="H407" i="3" s="1"/>
  <c r="E391" i="3"/>
  <c r="G391" i="3"/>
  <c r="H391" i="3" s="1"/>
  <c r="E375" i="3"/>
  <c r="G375" i="3"/>
  <c r="H375" i="3" s="1"/>
  <c r="E359" i="3"/>
  <c r="G359" i="3"/>
  <c r="H359" i="3" s="1"/>
  <c r="E343" i="3"/>
  <c r="G343" i="3"/>
  <c r="H343" i="3" s="1"/>
  <c r="E322" i="3"/>
  <c r="G322" i="3"/>
  <c r="H322" i="3" s="1"/>
  <c r="E301" i="3"/>
  <c r="G301" i="3"/>
  <c r="H301" i="3" s="1"/>
  <c r="E269" i="3"/>
  <c r="G269" i="3"/>
  <c r="H269" i="3" s="1"/>
  <c r="E228" i="3"/>
  <c r="G228" i="3"/>
  <c r="H228" i="3" s="1"/>
  <c r="E233" i="3"/>
  <c r="G233" i="3"/>
  <c r="H233" i="3" s="1"/>
  <c r="E217" i="3"/>
  <c r="G217" i="3"/>
  <c r="H217" i="3" s="1"/>
  <c r="E201" i="3"/>
  <c r="G201" i="3"/>
  <c r="H201" i="3" s="1"/>
  <c r="E185" i="3"/>
  <c r="G185" i="3"/>
  <c r="H185" i="3" s="1"/>
  <c r="E169" i="3"/>
  <c r="G169" i="3"/>
  <c r="H169" i="3" s="1"/>
  <c r="E153" i="3"/>
  <c r="G153" i="3"/>
  <c r="H153" i="3" s="1"/>
  <c r="E137" i="3"/>
  <c r="G137" i="3"/>
  <c r="H137" i="3" s="1"/>
  <c r="E121" i="3"/>
  <c r="G121" i="3"/>
  <c r="H121" i="3" s="1"/>
  <c r="E105" i="3"/>
  <c r="G105" i="3"/>
  <c r="H105" i="3" s="1"/>
  <c r="E89" i="3"/>
  <c r="G89" i="3"/>
  <c r="H89" i="3" s="1"/>
  <c r="E73" i="3"/>
  <c r="G73" i="3"/>
  <c r="H73" i="3" s="1"/>
  <c r="E57" i="3"/>
  <c r="G57" i="3"/>
  <c r="H57" i="3" s="1"/>
  <c r="E41" i="3"/>
  <c r="G41" i="3"/>
  <c r="H41" i="3" s="1"/>
  <c r="E25" i="3"/>
  <c r="G25" i="3"/>
  <c r="H25" i="3" s="1"/>
  <c r="E9" i="3"/>
  <c r="G9" i="3"/>
  <c r="H9" i="3" s="1"/>
  <c r="E216" i="3"/>
  <c r="G216" i="3"/>
  <c r="H216" i="3" s="1"/>
  <c r="E200" i="3"/>
  <c r="G200" i="3"/>
  <c r="H200" i="3" s="1"/>
  <c r="E184" i="3"/>
  <c r="G184" i="3"/>
  <c r="H184" i="3" s="1"/>
  <c r="E168" i="3"/>
  <c r="G168" i="3"/>
  <c r="H168" i="3" s="1"/>
  <c r="E152" i="3"/>
  <c r="G152" i="3"/>
  <c r="H152" i="3" s="1"/>
  <c r="E136" i="3"/>
  <c r="G136" i="3"/>
  <c r="H136" i="3" s="1"/>
  <c r="E120" i="3"/>
  <c r="G120" i="3"/>
  <c r="H120" i="3" s="1"/>
  <c r="E104" i="3"/>
  <c r="G104" i="3"/>
  <c r="H104" i="3" s="1"/>
  <c r="E88" i="3"/>
  <c r="G88" i="3"/>
  <c r="H88" i="3" s="1"/>
  <c r="E72" i="3"/>
  <c r="G72" i="3"/>
  <c r="H72" i="3" s="1"/>
  <c r="E56" i="3"/>
  <c r="G56" i="3"/>
  <c r="H56" i="3" s="1"/>
  <c r="E40" i="3"/>
  <c r="G40" i="3"/>
  <c r="H40" i="3" s="1"/>
  <c r="E24" i="3"/>
  <c r="G24" i="3"/>
  <c r="H24" i="3" s="1"/>
  <c r="E8" i="3"/>
  <c r="G8" i="3"/>
  <c r="H8" i="3" s="1"/>
  <c r="E331" i="3"/>
  <c r="G331" i="3"/>
  <c r="H331" i="3" s="1"/>
  <c r="E315" i="3"/>
  <c r="G315" i="3"/>
  <c r="H315" i="3" s="1"/>
  <c r="E299" i="3"/>
  <c r="G299" i="3"/>
  <c r="H299" i="3" s="1"/>
  <c r="E283" i="3"/>
  <c r="G283" i="3"/>
  <c r="H283" i="3" s="1"/>
  <c r="E267" i="3"/>
  <c r="G267" i="3"/>
  <c r="H267" i="3" s="1"/>
  <c r="E251" i="3"/>
  <c r="G251" i="3"/>
  <c r="H251" i="3" s="1"/>
  <c r="E235" i="3"/>
  <c r="G235" i="3"/>
  <c r="H235" i="3" s="1"/>
  <c r="E219" i="3"/>
  <c r="G219" i="3"/>
  <c r="H219" i="3" s="1"/>
  <c r="E203" i="3"/>
  <c r="G203" i="3"/>
  <c r="H203" i="3" s="1"/>
  <c r="E187" i="3"/>
  <c r="G187" i="3"/>
  <c r="H187" i="3" s="1"/>
  <c r="E171" i="3"/>
  <c r="G171" i="3"/>
  <c r="H171" i="3" s="1"/>
  <c r="E155" i="3"/>
  <c r="G155" i="3"/>
  <c r="H155" i="3" s="1"/>
  <c r="E139" i="3"/>
  <c r="G139" i="3"/>
  <c r="H139" i="3" s="1"/>
  <c r="E123" i="3"/>
  <c r="G123" i="3"/>
  <c r="H123" i="3" s="1"/>
  <c r="E107" i="3"/>
  <c r="G107" i="3"/>
  <c r="H107" i="3" s="1"/>
  <c r="E91" i="3"/>
  <c r="G91" i="3"/>
  <c r="H91" i="3" s="1"/>
  <c r="E75" i="3"/>
  <c r="G75" i="3"/>
  <c r="H75" i="3" s="1"/>
  <c r="E59" i="3"/>
  <c r="G59" i="3"/>
  <c r="H59" i="3" s="1"/>
  <c r="E43" i="3"/>
  <c r="G43" i="3"/>
  <c r="H43" i="3" s="1"/>
  <c r="E27" i="3"/>
  <c r="G27" i="3"/>
  <c r="H27" i="3" s="1"/>
  <c r="E11" i="3"/>
  <c r="G11" i="3"/>
  <c r="H11" i="3" s="1"/>
  <c r="E294" i="3"/>
  <c r="G294" i="3"/>
  <c r="H294" i="3" s="1"/>
  <c r="E278" i="3"/>
  <c r="G278" i="3"/>
  <c r="H278" i="3" s="1"/>
  <c r="E262" i="3"/>
  <c r="G262" i="3"/>
  <c r="H262" i="3" s="1"/>
  <c r="E246" i="3"/>
  <c r="G246" i="3"/>
  <c r="H246" i="3" s="1"/>
  <c r="E230" i="3"/>
  <c r="G230" i="3"/>
  <c r="H230" i="3" s="1"/>
  <c r="E214" i="3"/>
  <c r="G214" i="3"/>
  <c r="H214" i="3" s="1"/>
  <c r="E198" i="3"/>
  <c r="G198" i="3"/>
  <c r="H198" i="3" s="1"/>
  <c r="E182" i="3"/>
  <c r="G182" i="3"/>
  <c r="H182" i="3" s="1"/>
  <c r="E166" i="3"/>
  <c r="G166" i="3"/>
  <c r="H166" i="3" s="1"/>
  <c r="E150" i="3"/>
  <c r="G150" i="3"/>
  <c r="H150" i="3" s="1"/>
  <c r="E134" i="3"/>
  <c r="G134" i="3"/>
  <c r="H134" i="3" s="1"/>
  <c r="E118" i="3"/>
  <c r="G118" i="3"/>
  <c r="H118" i="3" s="1"/>
  <c r="E102" i="3"/>
  <c r="G102" i="3"/>
  <c r="H102" i="3" s="1"/>
  <c r="E86" i="3"/>
  <c r="G86" i="3"/>
  <c r="H86" i="3" s="1"/>
  <c r="E70" i="3"/>
  <c r="G70" i="3"/>
  <c r="H70" i="3" s="1"/>
  <c r="E54" i="3"/>
  <c r="G54" i="3"/>
  <c r="H54" i="3" s="1"/>
  <c r="E38" i="3"/>
  <c r="G38" i="3"/>
  <c r="H38" i="3" s="1"/>
  <c r="E22" i="3"/>
  <c r="G22" i="3"/>
  <c r="H22" i="3" s="1"/>
  <c r="E6" i="3"/>
  <c r="G6" i="3"/>
  <c r="H6" i="3" s="1"/>
  <c r="E90" i="3"/>
  <c r="E135" i="3"/>
  <c r="E52" i="3"/>
</calcChain>
</file>

<file path=xl/sharedStrings.xml><?xml version="1.0" encoding="utf-8"?>
<sst xmlns="http://schemas.openxmlformats.org/spreadsheetml/2006/main" count="25" uniqueCount="24">
  <si>
    <t>observation_date</t>
  </si>
  <si>
    <t>CPIAUCSL</t>
  </si>
  <si>
    <t>FEDMINNFRWG</t>
  </si>
  <si>
    <t>Date</t>
  </si>
  <si>
    <t>CPI</t>
  </si>
  <si>
    <t>minwage</t>
  </si>
  <si>
    <t>CPI Adjustment</t>
  </si>
  <si>
    <t>Year</t>
  </si>
  <si>
    <t>Threshold</t>
  </si>
  <si>
    <t>*no info for 1979, used 1978 data</t>
  </si>
  <si>
    <t>Column1</t>
  </si>
  <si>
    <t>poverty threshold adj</t>
  </si>
  <si>
    <t>https://www.census.gov/data/tables/time-series/demo/income-poverty/historical-poverty-thresholds.html</t>
  </si>
  <si>
    <t>poverty threshold abs</t>
  </si>
  <si>
    <t>Min. Wage</t>
  </si>
  <si>
    <r>
      <t xml:space="preserve">Living wage: only </t>
    </r>
    <r>
      <rPr>
        <i/>
        <sz val="11"/>
        <color theme="1"/>
        <rFont val="Calibri"/>
        <family val="2"/>
        <scheme val="minor"/>
      </rPr>
      <t xml:space="preserve">one </t>
    </r>
    <r>
      <rPr>
        <sz val="11"/>
        <color theme="1"/>
        <rFont val="Calibri"/>
        <family val="2"/>
        <scheme val="minor"/>
      </rPr>
      <t>datapoint, just adjusting for inflation:</t>
    </r>
  </si>
  <si>
    <t>https://livingwage.mit.edu/articles/37-new-data-up-calculation-of-the-living-wage</t>
  </si>
  <si>
    <t>Using value for family of 4, two children</t>
  </si>
  <si>
    <t>Min. Wage needed to meet Poverty Threshold</t>
  </si>
  <si>
    <t>Family of 4, 2 working adults: $16.14 /hr per adult in 2018</t>
  </si>
  <si>
    <t>Living Wage Nominal</t>
  </si>
  <si>
    <t>Living Wage</t>
  </si>
  <si>
    <t>https://fred.stlouisfed.org/series/FEDMINNFRWG</t>
  </si>
  <si>
    <t>https://fred.stlouisfed.org/series/CPIAUCSL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</si>
</sst>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yyyy\-mm\-dd"/>
    <numFmt numFmtId="165" formatCode="0.000"/>
    <numFmt numFmtId="166" formatCode="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9" fontId="0" fillId="0" borderId="0" xfId="2" applyFont="1"/>
    <xf numFmtId="44" fontId="0" fillId="0" borderId="0" xfId="1" applyFont="1"/>
    <xf numFmtId="166" fontId="0" fillId="0" borderId="0" xfId="0" applyNumberFormat="1"/>
    <xf numFmtId="0" fontId="0" fillId="2" borderId="0" xfId="0" applyFill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0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164" formatCode="yyyy\-mm\-dd"/>
    </dxf>
    <dxf>
      <numFmt numFmtId="165" formatCode="0.000"/>
    </dxf>
    <dxf>
      <numFmt numFmtId="164" formatCode="yyyy\-mm\-dd"/>
    </dxf>
    <dxf>
      <numFmt numFmtId="0" formatCode="General"/>
    </dxf>
    <dxf>
      <numFmt numFmtId="0" formatCode="General"/>
    </dxf>
    <dxf>
      <numFmt numFmtId="166" formatCode="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19225721784777"/>
          <c:y val="3.4810126582278479E-2"/>
          <c:w val="0.82191885389326336"/>
          <c:h val="0.73710953852287464"/>
        </c:manualLayout>
      </c:layout>
      <c:areaChart>
        <c:grouping val="standard"/>
        <c:varyColors val="0"/>
        <c:ser>
          <c:idx val="2"/>
          <c:order val="0"/>
          <c:tx>
            <c:strRef>
              <c:f>data_format!$J$1</c:f>
              <c:strCache>
                <c:ptCount val="1"/>
                <c:pt idx="0">
                  <c:v>Living Wage</c:v>
                </c:pt>
              </c:strCache>
            </c:strRef>
          </c:tx>
          <c:spPr>
            <a:gradFill>
              <a:gsLst>
                <a:gs pos="0">
                  <a:schemeClr val="bg1">
                    <a:alpha val="25000"/>
                  </a:schemeClr>
                </a:gs>
                <a:gs pos="77000">
                  <a:schemeClr val="accent6">
                    <a:alpha val="25000"/>
                  </a:schemeClr>
                </a:gs>
              </a:gsLst>
              <a:lin ang="16200000" scaled="0"/>
            </a:gradFill>
            <a:ln>
              <a:solidFill>
                <a:schemeClr val="accent6"/>
              </a:solidFill>
            </a:ln>
            <a:effectLst/>
          </c:spPr>
          <c:cat>
            <c:numRef>
              <c:f>data_format!$A$2:$A$888</c:f>
              <c:numCache>
                <c:formatCode>yyyy</c:formatCode>
                <c:ptCount val="887"/>
                <c:pt idx="0">
                  <c:v>17168</c:v>
                </c:pt>
                <c:pt idx="1">
                  <c:v>17199</c:v>
                </c:pt>
                <c:pt idx="2">
                  <c:v>17227</c:v>
                </c:pt>
                <c:pt idx="3">
                  <c:v>17258</c:v>
                </c:pt>
                <c:pt idx="4">
                  <c:v>17288</c:v>
                </c:pt>
                <c:pt idx="5">
                  <c:v>17319</c:v>
                </c:pt>
                <c:pt idx="6">
                  <c:v>17349</c:v>
                </c:pt>
                <c:pt idx="7">
                  <c:v>17380</c:v>
                </c:pt>
                <c:pt idx="8">
                  <c:v>17411</c:v>
                </c:pt>
                <c:pt idx="9">
                  <c:v>17441</c:v>
                </c:pt>
                <c:pt idx="10">
                  <c:v>17472</c:v>
                </c:pt>
                <c:pt idx="11">
                  <c:v>17502</c:v>
                </c:pt>
                <c:pt idx="12">
                  <c:v>17533</c:v>
                </c:pt>
                <c:pt idx="13">
                  <c:v>17564</c:v>
                </c:pt>
                <c:pt idx="14">
                  <c:v>17593</c:v>
                </c:pt>
                <c:pt idx="15">
                  <c:v>17624</c:v>
                </c:pt>
                <c:pt idx="16">
                  <c:v>17654</c:v>
                </c:pt>
                <c:pt idx="17">
                  <c:v>17685</c:v>
                </c:pt>
                <c:pt idx="18">
                  <c:v>17715</c:v>
                </c:pt>
                <c:pt idx="19">
                  <c:v>17746</c:v>
                </c:pt>
                <c:pt idx="20">
                  <c:v>17777</c:v>
                </c:pt>
                <c:pt idx="21">
                  <c:v>17807</c:v>
                </c:pt>
                <c:pt idx="22">
                  <c:v>17838</c:v>
                </c:pt>
                <c:pt idx="23">
                  <c:v>17868</c:v>
                </c:pt>
                <c:pt idx="24">
                  <c:v>17899</c:v>
                </c:pt>
                <c:pt idx="25">
                  <c:v>17930</c:v>
                </c:pt>
                <c:pt idx="26">
                  <c:v>17958</c:v>
                </c:pt>
                <c:pt idx="27">
                  <c:v>17989</c:v>
                </c:pt>
                <c:pt idx="28">
                  <c:v>18019</c:v>
                </c:pt>
                <c:pt idx="29">
                  <c:v>18050</c:v>
                </c:pt>
                <c:pt idx="30">
                  <c:v>18080</c:v>
                </c:pt>
                <c:pt idx="31">
                  <c:v>18111</c:v>
                </c:pt>
                <c:pt idx="32">
                  <c:v>18142</c:v>
                </c:pt>
                <c:pt idx="33">
                  <c:v>18172</c:v>
                </c:pt>
                <c:pt idx="34">
                  <c:v>18203</c:v>
                </c:pt>
                <c:pt idx="35">
                  <c:v>18233</c:v>
                </c:pt>
                <c:pt idx="36">
                  <c:v>18264</c:v>
                </c:pt>
                <c:pt idx="37">
                  <c:v>18295</c:v>
                </c:pt>
                <c:pt idx="38">
                  <c:v>18323</c:v>
                </c:pt>
                <c:pt idx="39">
                  <c:v>18354</c:v>
                </c:pt>
                <c:pt idx="40">
                  <c:v>18384</c:v>
                </c:pt>
                <c:pt idx="41">
                  <c:v>18415</c:v>
                </c:pt>
                <c:pt idx="42">
                  <c:v>18445</c:v>
                </c:pt>
                <c:pt idx="43">
                  <c:v>18476</c:v>
                </c:pt>
                <c:pt idx="44">
                  <c:v>18507</c:v>
                </c:pt>
                <c:pt idx="45">
                  <c:v>18537</c:v>
                </c:pt>
                <c:pt idx="46">
                  <c:v>18568</c:v>
                </c:pt>
                <c:pt idx="47">
                  <c:v>18598</c:v>
                </c:pt>
                <c:pt idx="48">
                  <c:v>18629</c:v>
                </c:pt>
                <c:pt idx="49">
                  <c:v>18660</c:v>
                </c:pt>
                <c:pt idx="50">
                  <c:v>18688</c:v>
                </c:pt>
                <c:pt idx="51">
                  <c:v>18719</c:v>
                </c:pt>
                <c:pt idx="52">
                  <c:v>18749</c:v>
                </c:pt>
                <c:pt idx="53">
                  <c:v>18780</c:v>
                </c:pt>
                <c:pt idx="54">
                  <c:v>18810</c:v>
                </c:pt>
                <c:pt idx="55">
                  <c:v>18841</c:v>
                </c:pt>
                <c:pt idx="56">
                  <c:v>18872</c:v>
                </c:pt>
                <c:pt idx="57">
                  <c:v>18902</c:v>
                </c:pt>
                <c:pt idx="58">
                  <c:v>18933</c:v>
                </c:pt>
                <c:pt idx="59">
                  <c:v>18963</c:v>
                </c:pt>
                <c:pt idx="60">
                  <c:v>18994</c:v>
                </c:pt>
                <c:pt idx="61">
                  <c:v>19025</c:v>
                </c:pt>
                <c:pt idx="62">
                  <c:v>19054</c:v>
                </c:pt>
                <c:pt idx="63">
                  <c:v>19085</c:v>
                </c:pt>
                <c:pt idx="64">
                  <c:v>19115</c:v>
                </c:pt>
                <c:pt idx="65">
                  <c:v>19146</c:v>
                </c:pt>
                <c:pt idx="66">
                  <c:v>19176</c:v>
                </c:pt>
                <c:pt idx="67">
                  <c:v>19207</c:v>
                </c:pt>
                <c:pt idx="68">
                  <c:v>19238</c:v>
                </c:pt>
                <c:pt idx="69">
                  <c:v>19268</c:v>
                </c:pt>
                <c:pt idx="70">
                  <c:v>19299</c:v>
                </c:pt>
                <c:pt idx="71">
                  <c:v>19329</c:v>
                </c:pt>
                <c:pt idx="72">
                  <c:v>19360</c:v>
                </c:pt>
                <c:pt idx="73">
                  <c:v>19391</c:v>
                </c:pt>
                <c:pt idx="74">
                  <c:v>19419</c:v>
                </c:pt>
                <c:pt idx="75">
                  <c:v>19450</c:v>
                </c:pt>
                <c:pt idx="76">
                  <c:v>19480</c:v>
                </c:pt>
                <c:pt idx="77">
                  <c:v>19511</c:v>
                </c:pt>
                <c:pt idx="78">
                  <c:v>19541</c:v>
                </c:pt>
                <c:pt idx="79">
                  <c:v>19572</c:v>
                </c:pt>
                <c:pt idx="80">
                  <c:v>19603</c:v>
                </c:pt>
                <c:pt idx="81">
                  <c:v>19633</c:v>
                </c:pt>
                <c:pt idx="82">
                  <c:v>19664</c:v>
                </c:pt>
                <c:pt idx="83">
                  <c:v>19694</c:v>
                </c:pt>
                <c:pt idx="84">
                  <c:v>19725</c:v>
                </c:pt>
                <c:pt idx="85">
                  <c:v>19756</c:v>
                </c:pt>
                <c:pt idx="86">
                  <c:v>19784</c:v>
                </c:pt>
                <c:pt idx="87">
                  <c:v>19815</c:v>
                </c:pt>
                <c:pt idx="88">
                  <c:v>19845</c:v>
                </c:pt>
                <c:pt idx="89">
                  <c:v>19876</c:v>
                </c:pt>
                <c:pt idx="90">
                  <c:v>19906</c:v>
                </c:pt>
                <c:pt idx="91">
                  <c:v>19937</c:v>
                </c:pt>
                <c:pt idx="92">
                  <c:v>19968</c:v>
                </c:pt>
                <c:pt idx="93">
                  <c:v>19998</c:v>
                </c:pt>
                <c:pt idx="94">
                  <c:v>20029</c:v>
                </c:pt>
                <c:pt idx="95">
                  <c:v>20059</c:v>
                </c:pt>
                <c:pt idx="96">
                  <c:v>20090</c:v>
                </c:pt>
                <c:pt idx="97">
                  <c:v>20121</c:v>
                </c:pt>
                <c:pt idx="98">
                  <c:v>20149</c:v>
                </c:pt>
                <c:pt idx="99">
                  <c:v>20180</c:v>
                </c:pt>
                <c:pt idx="100">
                  <c:v>20210</c:v>
                </c:pt>
                <c:pt idx="101">
                  <c:v>20241</c:v>
                </c:pt>
                <c:pt idx="102">
                  <c:v>20271</c:v>
                </c:pt>
                <c:pt idx="103">
                  <c:v>20302</c:v>
                </c:pt>
                <c:pt idx="104">
                  <c:v>20333</c:v>
                </c:pt>
                <c:pt idx="105">
                  <c:v>20363</c:v>
                </c:pt>
                <c:pt idx="106">
                  <c:v>20394</c:v>
                </c:pt>
                <c:pt idx="107">
                  <c:v>20424</c:v>
                </c:pt>
                <c:pt idx="108">
                  <c:v>20455</c:v>
                </c:pt>
                <c:pt idx="109">
                  <c:v>20486</c:v>
                </c:pt>
                <c:pt idx="110">
                  <c:v>20515</c:v>
                </c:pt>
                <c:pt idx="111">
                  <c:v>20546</c:v>
                </c:pt>
                <c:pt idx="112">
                  <c:v>20576</c:v>
                </c:pt>
                <c:pt idx="113">
                  <c:v>20607</c:v>
                </c:pt>
                <c:pt idx="114">
                  <c:v>20637</c:v>
                </c:pt>
                <c:pt idx="115">
                  <c:v>20668</c:v>
                </c:pt>
                <c:pt idx="116">
                  <c:v>20699</c:v>
                </c:pt>
                <c:pt idx="117">
                  <c:v>20729</c:v>
                </c:pt>
                <c:pt idx="118">
                  <c:v>20760</c:v>
                </c:pt>
                <c:pt idx="119">
                  <c:v>20790</c:v>
                </c:pt>
                <c:pt idx="120">
                  <c:v>20821</c:v>
                </c:pt>
                <c:pt idx="121">
                  <c:v>20852</c:v>
                </c:pt>
                <c:pt idx="122">
                  <c:v>20880</c:v>
                </c:pt>
                <c:pt idx="123">
                  <c:v>20911</c:v>
                </c:pt>
                <c:pt idx="124">
                  <c:v>20941</c:v>
                </c:pt>
                <c:pt idx="125">
                  <c:v>20972</c:v>
                </c:pt>
                <c:pt idx="126">
                  <c:v>21002</c:v>
                </c:pt>
                <c:pt idx="127">
                  <c:v>21033</c:v>
                </c:pt>
                <c:pt idx="128">
                  <c:v>21064</c:v>
                </c:pt>
                <c:pt idx="129">
                  <c:v>21094</c:v>
                </c:pt>
                <c:pt idx="130">
                  <c:v>21125</c:v>
                </c:pt>
                <c:pt idx="131">
                  <c:v>21155</c:v>
                </c:pt>
                <c:pt idx="132">
                  <c:v>21186</c:v>
                </c:pt>
                <c:pt idx="133">
                  <c:v>21217</c:v>
                </c:pt>
                <c:pt idx="134">
                  <c:v>21245</c:v>
                </c:pt>
                <c:pt idx="135">
                  <c:v>21276</c:v>
                </c:pt>
                <c:pt idx="136">
                  <c:v>21306</c:v>
                </c:pt>
                <c:pt idx="137">
                  <c:v>21337</c:v>
                </c:pt>
                <c:pt idx="138">
                  <c:v>21367</c:v>
                </c:pt>
                <c:pt idx="139">
                  <c:v>21398</c:v>
                </c:pt>
                <c:pt idx="140">
                  <c:v>21429</c:v>
                </c:pt>
                <c:pt idx="141">
                  <c:v>21459</c:v>
                </c:pt>
                <c:pt idx="142">
                  <c:v>21490</c:v>
                </c:pt>
                <c:pt idx="143">
                  <c:v>21520</c:v>
                </c:pt>
                <c:pt idx="144">
                  <c:v>21551</c:v>
                </c:pt>
                <c:pt idx="145">
                  <c:v>21582</c:v>
                </c:pt>
                <c:pt idx="146">
                  <c:v>21610</c:v>
                </c:pt>
                <c:pt idx="147">
                  <c:v>21641</c:v>
                </c:pt>
                <c:pt idx="148">
                  <c:v>21671</c:v>
                </c:pt>
                <c:pt idx="149">
                  <c:v>21702</c:v>
                </c:pt>
                <c:pt idx="150">
                  <c:v>21732</c:v>
                </c:pt>
                <c:pt idx="151">
                  <c:v>21763</c:v>
                </c:pt>
                <c:pt idx="152">
                  <c:v>21794</c:v>
                </c:pt>
                <c:pt idx="153">
                  <c:v>21824</c:v>
                </c:pt>
                <c:pt idx="154">
                  <c:v>21855</c:v>
                </c:pt>
                <c:pt idx="155">
                  <c:v>21885</c:v>
                </c:pt>
                <c:pt idx="156">
                  <c:v>21916</c:v>
                </c:pt>
                <c:pt idx="157">
                  <c:v>21947</c:v>
                </c:pt>
                <c:pt idx="158">
                  <c:v>21976</c:v>
                </c:pt>
                <c:pt idx="159">
                  <c:v>22007</c:v>
                </c:pt>
                <c:pt idx="160">
                  <c:v>22037</c:v>
                </c:pt>
                <c:pt idx="161">
                  <c:v>22068</c:v>
                </c:pt>
                <c:pt idx="162">
                  <c:v>22098</c:v>
                </c:pt>
                <c:pt idx="163">
                  <c:v>22129</c:v>
                </c:pt>
                <c:pt idx="164">
                  <c:v>22160</c:v>
                </c:pt>
                <c:pt idx="165">
                  <c:v>22190</c:v>
                </c:pt>
                <c:pt idx="166">
                  <c:v>22221</c:v>
                </c:pt>
                <c:pt idx="167">
                  <c:v>22251</c:v>
                </c:pt>
                <c:pt idx="168">
                  <c:v>22282</c:v>
                </c:pt>
                <c:pt idx="169">
                  <c:v>22313</c:v>
                </c:pt>
                <c:pt idx="170">
                  <c:v>22341</c:v>
                </c:pt>
                <c:pt idx="171">
                  <c:v>22372</c:v>
                </c:pt>
                <c:pt idx="172">
                  <c:v>22402</c:v>
                </c:pt>
                <c:pt idx="173">
                  <c:v>22433</c:v>
                </c:pt>
                <c:pt idx="174">
                  <c:v>22463</c:v>
                </c:pt>
                <c:pt idx="175">
                  <c:v>22494</c:v>
                </c:pt>
                <c:pt idx="176">
                  <c:v>22525</c:v>
                </c:pt>
                <c:pt idx="177">
                  <c:v>22555</c:v>
                </c:pt>
                <c:pt idx="178">
                  <c:v>22586</c:v>
                </c:pt>
                <c:pt idx="179">
                  <c:v>22616</c:v>
                </c:pt>
                <c:pt idx="180">
                  <c:v>22647</c:v>
                </c:pt>
                <c:pt idx="181">
                  <c:v>22678</c:v>
                </c:pt>
                <c:pt idx="182">
                  <c:v>22706</c:v>
                </c:pt>
                <c:pt idx="183">
                  <c:v>22737</c:v>
                </c:pt>
                <c:pt idx="184">
                  <c:v>22767</c:v>
                </c:pt>
                <c:pt idx="185">
                  <c:v>22798</c:v>
                </c:pt>
                <c:pt idx="186">
                  <c:v>22828</c:v>
                </c:pt>
                <c:pt idx="187">
                  <c:v>22859</c:v>
                </c:pt>
                <c:pt idx="188">
                  <c:v>22890</c:v>
                </c:pt>
                <c:pt idx="189">
                  <c:v>22920</c:v>
                </c:pt>
                <c:pt idx="190">
                  <c:v>22951</c:v>
                </c:pt>
                <c:pt idx="191">
                  <c:v>22981</c:v>
                </c:pt>
                <c:pt idx="192">
                  <c:v>23012</c:v>
                </c:pt>
                <c:pt idx="193">
                  <c:v>23043</c:v>
                </c:pt>
                <c:pt idx="194">
                  <c:v>23071</c:v>
                </c:pt>
                <c:pt idx="195">
                  <c:v>23102</c:v>
                </c:pt>
                <c:pt idx="196">
                  <c:v>23132</c:v>
                </c:pt>
                <c:pt idx="197">
                  <c:v>23163</c:v>
                </c:pt>
                <c:pt idx="198">
                  <c:v>23193</c:v>
                </c:pt>
                <c:pt idx="199">
                  <c:v>23224</c:v>
                </c:pt>
                <c:pt idx="200">
                  <c:v>23255</c:v>
                </c:pt>
                <c:pt idx="201">
                  <c:v>23285</c:v>
                </c:pt>
                <c:pt idx="202">
                  <c:v>23316</c:v>
                </c:pt>
                <c:pt idx="203">
                  <c:v>23346</c:v>
                </c:pt>
                <c:pt idx="204">
                  <c:v>23377</c:v>
                </c:pt>
                <c:pt idx="205">
                  <c:v>23408</c:v>
                </c:pt>
                <c:pt idx="206">
                  <c:v>23437</c:v>
                </c:pt>
                <c:pt idx="207">
                  <c:v>23468</c:v>
                </c:pt>
                <c:pt idx="208">
                  <c:v>23498</c:v>
                </c:pt>
                <c:pt idx="209">
                  <c:v>23529</c:v>
                </c:pt>
                <c:pt idx="210">
                  <c:v>23559</c:v>
                </c:pt>
                <c:pt idx="211">
                  <c:v>23590</c:v>
                </c:pt>
                <c:pt idx="212">
                  <c:v>23621</c:v>
                </c:pt>
                <c:pt idx="213">
                  <c:v>23651</c:v>
                </c:pt>
                <c:pt idx="214">
                  <c:v>23682</c:v>
                </c:pt>
                <c:pt idx="215">
                  <c:v>23712</c:v>
                </c:pt>
                <c:pt idx="216">
                  <c:v>23743</c:v>
                </c:pt>
                <c:pt idx="217">
                  <c:v>23774</c:v>
                </c:pt>
                <c:pt idx="218">
                  <c:v>23802</c:v>
                </c:pt>
                <c:pt idx="219">
                  <c:v>23833</c:v>
                </c:pt>
                <c:pt idx="220">
                  <c:v>23863</c:v>
                </c:pt>
                <c:pt idx="221">
                  <c:v>23894</c:v>
                </c:pt>
                <c:pt idx="222">
                  <c:v>23924</c:v>
                </c:pt>
                <c:pt idx="223">
                  <c:v>23955</c:v>
                </c:pt>
                <c:pt idx="224">
                  <c:v>23986</c:v>
                </c:pt>
                <c:pt idx="225">
                  <c:v>24016</c:v>
                </c:pt>
                <c:pt idx="226">
                  <c:v>24047</c:v>
                </c:pt>
                <c:pt idx="227">
                  <c:v>24077</c:v>
                </c:pt>
                <c:pt idx="228">
                  <c:v>24108</c:v>
                </c:pt>
                <c:pt idx="229">
                  <c:v>24139</c:v>
                </c:pt>
                <c:pt idx="230">
                  <c:v>24167</c:v>
                </c:pt>
                <c:pt idx="231">
                  <c:v>24198</c:v>
                </c:pt>
                <c:pt idx="232">
                  <c:v>24228</c:v>
                </c:pt>
                <c:pt idx="233">
                  <c:v>24259</c:v>
                </c:pt>
                <c:pt idx="234">
                  <c:v>24289</c:v>
                </c:pt>
                <c:pt idx="235">
                  <c:v>24320</c:v>
                </c:pt>
                <c:pt idx="236">
                  <c:v>24351</c:v>
                </c:pt>
                <c:pt idx="237">
                  <c:v>24381</c:v>
                </c:pt>
                <c:pt idx="238">
                  <c:v>24412</c:v>
                </c:pt>
                <c:pt idx="239">
                  <c:v>24442</c:v>
                </c:pt>
                <c:pt idx="240">
                  <c:v>24473</c:v>
                </c:pt>
                <c:pt idx="241">
                  <c:v>24504</c:v>
                </c:pt>
                <c:pt idx="242">
                  <c:v>24532</c:v>
                </c:pt>
                <c:pt idx="243">
                  <c:v>24563</c:v>
                </c:pt>
                <c:pt idx="244">
                  <c:v>24593</c:v>
                </c:pt>
                <c:pt idx="245">
                  <c:v>24624</c:v>
                </c:pt>
                <c:pt idx="246">
                  <c:v>24654</c:v>
                </c:pt>
                <c:pt idx="247">
                  <c:v>24685</c:v>
                </c:pt>
                <c:pt idx="248">
                  <c:v>24716</c:v>
                </c:pt>
                <c:pt idx="249">
                  <c:v>24746</c:v>
                </c:pt>
                <c:pt idx="250">
                  <c:v>24777</c:v>
                </c:pt>
                <c:pt idx="251">
                  <c:v>24807</c:v>
                </c:pt>
                <c:pt idx="252">
                  <c:v>24838</c:v>
                </c:pt>
                <c:pt idx="253">
                  <c:v>24869</c:v>
                </c:pt>
                <c:pt idx="254">
                  <c:v>24898</c:v>
                </c:pt>
                <c:pt idx="255">
                  <c:v>24929</c:v>
                </c:pt>
                <c:pt idx="256">
                  <c:v>24959</c:v>
                </c:pt>
                <c:pt idx="257">
                  <c:v>24990</c:v>
                </c:pt>
                <c:pt idx="258">
                  <c:v>25020</c:v>
                </c:pt>
                <c:pt idx="259">
                  <c:v>25051</c:v>
                </c:pt>
                <c:pt idx="260">
                  <c:v>25082</c:v>
                </c:pt>
                <c:pt idx="261">
                  <c:v>25112</c:v>
                </c:pt>
                <c:pt idx="262">
                  <c:v>25143</c:v>
                </c:pt>
                <c:pt idx="263">
                  <c:v>25173</c:v>
                </c:pt>
                <c:pt idx="264">
                  <c:v>25204</c:v>
                </c:pt>
                <c:pt idx="265">
                  <c:v>25235</c:v>
                </c:pt>
                <c:pt idx="266">
                  <c:v>25263</c:v>
                </c:pt>
                <c:pt idx="267">
                  <c:v>25294</c:v>
                </c:pt>
                <c:pt idx="268">
                  <c:v>25324</c:v>
                </c:pt>
                <c:pt idx="269">
                  <c:v>25355</c:v>
                </c:pt>
                <c:pt idx="270">
                  <c:v>25385</c:v>
                </c:pt>
                <c:pt idx="271">
                  <c:v>25416</c:v>
                </c:pt>
                <c:pt idx="272">
                  <c:v>25447</c:v>
                </c:pt>
                <c:pt idx="273">
                  <c:v>25477</c:v>
                </c:pt>
                <c:pt idx="274">
                  <c:v>25508</c:v>
                </c:pt>
                <c:pt idx="275">
                  <c:v>25538</c:v>
                </c:pt>
                <c:pt idx="276">
                  <c:v>25569</c:v>
                </c:pt>
                <c:pt idx="277">
                  <c:v>25600</c:v>
                </c:pt>
                <c:pt idx="278">
                  <c:v>25628</c:v>
                </c:pt>
                <c:pt idx="279">
                  <c:v>25659</c:v>
                </c:pt>
                <c:pt idx="280">
                  <c:v>25689</c:v>
                </c:pt>
                <c:pt idx="281">
                  <c:v>25720</c:v>
                </c:pt>
                <c:pt idx="282">
                  <c:v>25750</c:v>
                </c:pt>
                <c:pt idx="283">
                  <c:v>25781</c:v>
                </c:pt>
                <c:pt idx="284">
                  <c:v>25812</c:v>
                </c:pt>
                <c:pt idx="285">
                  <c:v>25842</c:v>
                </c:pt>
                <c:pt idx="286">
                  <c:v>25873</c:v>
                </c:pt>
                <c:pt idx="287">
                  <c:v>25903</c:v>
                </c:pt>
                <c:pt idx="288">
                  <c:v>25934</c:v>
                </c:pt>
                <c:pt idx="289">
                  <c:v>25965</c:v>
                </c:pt>
                <c:pt idx="290">
                  <c:v>25993</c:v>
                </c:pt>
                <c:pt idx="291">
                  <c:v>26024</c:v>
                </c:pt>
                <c:pt idx="292">
                  <c:v>26054</c:v>
                </c:pt>
                <c:pt idx="293">
                  <c:v>26085</c:v>
                </c:pt>
                <c:pt idx="294">
                  <c:v>26115</c:v>
                </c:pt>
                <c:pt idx="295">
                  <c:v>26146</c:v>
                </c:pt>
                <c:pt idx="296">
                  <c:v>26177</c:v>
                </c:pt>
                <c:pt idx="297">
                  <c:v>26207</c:v>
                </c:pt>
                <c:pt idx="298">
                  <c:v>26238</c:v>
                </c:pt>
                <c:pt idx="299">
                  <c:v>26268</c:v>
                </c:pt>
                <c:pt idx="300">
                  <c:v>26299</c:v>
                </c:pt>
                <c:pt idx="301">
                  <c:v>26330</c:v>
                </c:pt>
                <c:pt idx="302">
                  <c:v>26359</c:v>
                </c:pt>
                <c:pt idx="303">
                  <c:v>26390</c:v>
                </c:pt>
                <c:pt idx="304">
                  <c:v>26420</c:v>
                </c:pt>
                <c:pt idx="305">
                  <c:v>26451</c:v>
                </c:pt>
                <c:pt idx="306">
                  <c:v>26481</c:v>
                </c:pt>
                <c:pt idx="307">
                  <c:v>26512</c:v>
                </c:pt>
                <c:pt idx="308">
                  <c:v>26543</c:v>
                </c:pt>
                <c:pt idx="309">
                  <c:v>26573</c:v>
                </c:pt>
                <c:pt idx="310">
                  <c:v>26604</c:v>
                </c:pt>
                <c:pt idx="311">
                  <c:v>26634</c:v>
                </c:pt>
                <c:pt idx="312">
                  <c:v>26665</c:v>
                </c:pt>
                <c:pt idx="313">
                  <c:v>26696</c:v>
                </c:pt>
                <c:pt idx="314">
                  <c:v>26724</c:v>
                </c:pt>
                <c:pt idx="315">
                  <c:v>26755</c:v>
                </c:pt>
                <c:pt idx="316">
                  <c:v>26785</c:v>
                </c:pt>
                <c:pt idx="317">
                  <c:v>26816</c:v>
                </c:pt>
                <c:pt idx="318">
                  <c:v>26846</c:v>
                </c:pt>
                <c:pt idx="319">
                  <c:v>26877</c:v>
                </c:pt>
                <c:pt idx="320">
                  <c:v>26908</c:v>
                </c:pt>
                <c:pt idx="321">
                  <c:v>26938</c:v>
                </c:pt>
                <c:pt idx="322">
                  <c:v>26969</c:v>
                </c:pt>
                <c:pt idx="323">
                  <c:v>26999</c:v>
                </c:pt>
                <c:pt idx="324">
                  <c:v>27030</c:v>
                </c:pt>
                <c:pt idx="325">
                  <c:v>27061</c:v>
                </c:pt>
                <c:pt idx="326">
                  <c:v>27089</c:v>
                </c:pt>
                <c:pt idx="327">
                  <c:v>27120</c:v>
                </c:pt>
                <c:pt idx="328">
                  <c:v>27150</c:v>
                </c:pt>
                <c:pt idx="329">
                  <c:v>27181</c:v>
                </c:pt>
                <c:pt idx="330">
                  <c:v>27211</c:v>
                </c:pt>
                <c:pt idx="331">
                  <c:v>27242</c:v>
                </c:pt>
                <c:pt idx="332">
                  <c:v>27273</c:v>
                </c:pt>
                <c:pt idx="333">
                  <c:v>27303</c:v>
                </c:pt>
                <c:pt idx="334">
                  <c:v>27334</c:v>
                </c:pt>
                <c:pt idx="335">
                  <c:v>27364</c:v>
                </c:pt>
                <c:pt idx="336">
                  <c:v>27395</c:v>
                </c:pt>
                <c:pt idx="337">
                  <c:v>27426</c:v>
                </c:pt>
                <c:pt idx="338">
                  <c:v>27454</c:v>
                </c:pt>
                <c:pt idx="339">
                  <c:v>27485</c:v>
                </c:pt>
                <c:pt idx="340">
                  <c:v>27515</c:v>
                </c:pt>
                <c:pt idx="341">
                  <c:v>27546</c:v>
                </c:pt>
                <c:pt idx="342">
                  <c:v>27576</c:v>
                </c:pt>
                <c:pt idx="343">
                  <c:v>27607</c:v>
                </c:pt>
                <c:pt idx="344">
                  <c:v>27638</c:v>
                </c:pt>
                <c:pt idx="345">
                  <c:v>27668</c:v>
                </c:pt>
                <c:pt idx="346">
                  <c:v>27699</c:v>
                </c:pt>
                <c:pt idx="347">
                  <c:v>27729</c:v>
                </c:pt>
                <c:pt idx="348">
                  <c:v>27760</c:v>
                </c:pt>
                <c:pt idx="349">
                  <c:v>27791</c:v>
                </c:pt>
                <c:pt idx="350">
                  <c:v>27820</c:v>
                </c:pt>
                <c:pt idx="351">
                  <c:v>27851</c:v>
                </c:pt>
                <c:pt idx="352">
                  <c:v>27881</c:v>
                </c:pt>
                <c:pt idx="353">
                  <c:v>27912</c:v>
                </c:pt>
                <c:pt idx="354">
                  <c:v>27942</c:v>
                </c:pt>
                <c:pt idx="355">
                  <c:v>27973</c:v>
                </c:pt>
                <c:pt idx="356">
                  <c:v>28004</c:v>
                </c:pt>
                <c:pt idx="357">
                  <c:v>28034</c:v>
                </c:pt>
                <c:pt idx="358">
                  <c:v>28065</c:v>
                </c:pt>
                <c:pt idx="359">
                  <c:v>28095</c:v>
                </c:pt>
                <c:pt idx="360">
                  <c:v>28126</c:v>
                </c:pt>
                <c:pt idx="361">
                  <c:v>28157</c:v>
                </c:pt>
                <c:pt idx="362">
                  <c:v>28185</c:v>
                </c:pt>
                <c:pt idx="363">
                  <c:v>28216</c:v>
                </c:pt>
                <c:pt idx="364">
                  <c:v>28246</c:v>
                </c:pt>
                <c:pt idx="365">
                  <c:v>28277</c:v>
                </c:pt>
                <c:pt idx="366">
                  <c:v>28307</c:v>
                </c:pt>
                <c:pt idx="367">
                  <c:v>28338</c:v>
                </c:pt>
                <c:pt idx="368">
                  <c:v>28369</c:v>
                </c:pt>
                <c:pt idx="369">
                  <c:v>28399</c:v>
                </c:pt>
                <c:pt idx="370">
                  <c:v>28430</c:v>
                </c:pt>
                <c:pt idx="371">
                  <c:v>28460</c:v>
                </c:pt>
                <c:pt idx="372">
                  <c:v>28491</c:v>
                </c:pt>
                <c:pt idx="373">
                  <c:v>28522</c:v>
                </c:pt>
                <c:pt idx="374">
                  <c:v>28550</c:v>
                </c:pt>
                <c:pt idx="375">
                  <c:v>28581</c:v>
                </c:pt>
                <c:pt idx="376">
                  <c:v>28611</c:v>
                </c:pt>
                <c:pt idx="377">
                  <c:v>28642</c:v>
                </c:pt>
                <c:pt idx="378">
                  <c:v>28672</c:v>
                </c:pt>
                <c:pt idx="379">
                  <c:v>28703</c:v>
                </c:pt>
                <c:pt idx="380">
                  <c:v>28734</c:v>
                </c:pt>
                <c:pt idx="381">
                  <c:v>28764</c:v>
                </c:pt>
                <c:pt idx="382">
                  <c:v>28795</c:v>
                </c:pt>
                <c:pt idx="383">
                  <c:v>28825</c:v>
                </c:pt>
                <c:pt idx="384">
                  <c:v>28856</c:v>
                </c:pt>
                <c:pt idx="385">
                  <c:v>28887</c:v>
                </c:pt>
                <c:pt idx="386">
                  <c:v>28915</c:v>
                </c:pt>
                <c:pt idx="387">
                  <c:v>28946</c:v>
                </c:pt>
                <c:pt idx="388">
                  <c:v>28976</c:v>
                </c:pt>
                <c:pt idx="389">
                  <c:v>29007</c:v>
                </c:pt>
                <c:pt idx="390">
                  <c:v>29037</c:v>
                </c:pt>
                <c:pt idx="391">
                  <c:v>29068</c:v>
                </c:pt>
                <c:pt idx="392">
                  <c:v>29099</c:v>
                </c:pt>
                <c:pt idx="393">
                  <c:v>29129</c:v>
                </c:pt>
                <c:pt idx="394">
                  <c:v>29160</c:v>
                </c:pt>
                <c:pt idx="395">
                  <c:v>29190</c:v>
                </c:pt>
                <c:pt idx="396">
                  <c:v>29221</c:v>
                </c:pt>
                <c:pt idx="397">
                  <c:v>29252</c:v>
                </c:pt>
                <c:pt idx="398">
                  <c:v>29281</c:v>
                </c:pt>
                <c:pt idx="399">
                  <c:v>29312</c:v>
                </c:pt>
                <c:pt idx="400">
                  <c:v>29342</c:v>
                </c:pt>
                <c:pt idx="401">
                  <c:v>29373</c:v>
                </c:pt>
                <c:pt idx="402">
                  <c:v>29403</c:v>
                </c:pt>
                <c:pt idx="403">
                  <c:v>29434</c:v>
                </c:pt>
                <c:pt idx="404">
                  <c:v>29465</c:v>
                </c:pt>
                <c:pt idx="405">
                  <c:v>29495</c:v>
                </c:pt>
                <c:pt idx="406">
                  <c:v>29526</c:v>
                </c:pt>
                <c:pt idx="407">
                  <c:v>29556</c:v>
                </c:pt>
                <c:pt idx="408">
                  <c:v>29587</c:v>
                </c:pt>
                <c:pt idx="409">
                  <c:v>29618</c:v>
                </c:pt>
                <c:pt idx="410">
                  <c:v>29646</c:v>
                </c:pt>
                <c:pt idx="411">
                  <c:v>29677</c:v>
                </c:pt>
                <c:pt idx="412">
                  <c:v>29707</c:v>
                </c:pt>
                <c:pt idx="413">
                  <c:v>29738</c:v>
                </c:pt>
                <c:pt idx="414">
                  <c:v>29768</c:v>
                </c:pt>
                <c:pt idx="415">
                  <c:v>29799</c:v>
                </c:pt>
                <c:pt idx="416">
                  <c:v>29830</c:v>
                </c:pt>
                <c:pt idx="417">
                  <c:v>29860</c:v>
                </c:pt>
                <c:pt idx="418">
                  <c:v>29891</c:v>
                </c:pt>
                <c:pt idx="419">
                  <c:v>29921</c:v>
                </c:pt>
                <c:pt idx="420">
                  <c:v>29952</c:v>
                </c:pt>
                <c:pt idx="421">
                  <c:v>29983</c:v>
                </c:pt>
                <c:pt idx="422">
                  <c:v>30011</c:v>
                </c:pt>
                <c:pt idx="423">
                  <c:v>30042</c:v>
                </c:pt>
                <c:pt idx="424">
                  <c:v>30072</c:v>
                </c:pt>
                <c:pt idx="425">
                  <c:v>30103</c:v>
                </c:pt>
                <c:pt idx="426">
                  <c:v>30133</c:v>
                </c:pt>
                <c:pt idx="427">
                  <c:v>30164</c:v>
                </c:pt>
                <c:pt idx="428">
                  <c:v>30195</c:v>
                </c:pt>
                <c:pt idx="429">
                  <c:v>30225</c:v>
                </c:pt>
                <c:pt idx="430">
                  <c:v>30256</c:v>
                </c:pt>
                <c:pt idx="431">
                  <c:v>30286</c:v>
                </c:pt>
                <c:pt idx="432">
                  <c:v>30317</c:v>
                </c:pt>
                <c:pt idx="433">
                  <c:v>30348</c:v>
                </c:pt>
                <c:pt idx="434">
                  <c:v>30376</c:v>
                </c:pt>
                <c:pt idx="435">
                  <c:v>30407</c:v>
                </c:pt>
                <c:pt idx="436">
                  <c:v>30437</c:v>
                </c:pt>
                <c:pt idx="437">
                  <c:v>30468</c:v>
                </c:pt>
                <c:pt idx="438">
                  <c:v>30498</c:v>
                </c:pt>
                <c:pt idx="439">
                  <c:v>30529</c:v>
                </c:pt>
                <c:pt idx="440">
                  <c:v>30560</c:v>
                </c:pt>
                <c:pt idx="441">
                  <c:v>30590</c:v>
                </c:pt>
                <c:pt idx="442">
                  <c:v>30621</c:v>
                </c:pt>
                <c:pt idx="443">
                  <c:v>30651</c:v>
                </c:pt>
                <c:pt idx="444">
                  <c:v>30682</c:v>
                </c:pt>
                <c:pt idx="445">
                  <c:v>30713</c:v>
                </c:pt>
                <c:pt idx="446">
                  <c:v>30742</c:v>
                </c:pt>
                <c:pt idx="447">
                  <c:v>30773</c:v>
                </c:pt>
                <c:pt idx="448">
                  <c:v>30803</c:v>
                </c:pt>
                <c:pt idx="449">
                  <c:v>30834</c:v>
                </c:pt>
                <c:pt idx="450">
                  <c:v>30864</c:v>
                </c:pt>
                <c:pt idx="451">
                  <c:v>30895</c:v>
                </c:pt>
                <c:pt idx="452">
                  <c:v>30926</c:v>
                </c:pt>
                <c:pt idx="453">
                  <c:v>30956</c:v>
                </c:pt>
                <c:pt idx="454">
                  <c:v>30987</c:v>
                </c:pt>
                <c:pt idx="455">
                  <c:v>31017</c:v>
                </c:pt>
                <c:pt idx="456">
                  <c:v>31048</c:v>
                </c:pt>
                <c:pt idx="457">
                  <c:v>31079</c:v>
                </c:pt>
                <c:pt idx="458">
                  <c:v>31107</c:v>
                </c:pt>
                <c:pt idx="459">
                  <c:v>31138</c:v>
                </c:pt>
                <c:pt idx="460">
                  <c:v>31168</c:v>
                </c:pt>
                <c:pt idx="461">
                  <c:v>31199</c:v>
                </c:pt>
                <c:pt idx="462">
                  <c:v>31229</c:v>
                </c:pt>
                <c:pt idx="463">
                  <c:v>31260</c:v>
                </c:pt>
                <c:pt idx="464">
                  <c:v>31291</c:v>
                </c:pt>
                <c:pt idx="465">
                  <c:v>31321</c:v>
                </c:pt>
                <c:pt idx="466">
                  <c:v>31352</c:v>
                </c:pt>
                <c:pt idx="467">
                  <c:v>31382</c:v>
                </c:pt>
                <c:pt idx="468">
                  <c:v>31413</c:v>
                </c:pt>
                <c:pt idx="469">
                  <c:v>31444</c:v>
                </c:pt>
                <c:pt idx="470">
                  <c:v>31472</c:v>
                </c:pt>
                <c:pt idx="471">
                  <c:v>31503</c:v>
                </c:pt>
                <c:pt idx="472">
                  <c:v>31533</c:v>
                </c:pt>
                <c:pt idx="473">
                  <c:v>31564</c:v>
                </c:pt>
                <c:pt idx="474">
                  <c:v>31594</c:v>
                </c:pt>
                <c:pt idx="475">
                  <c:v>31625</c:v>
                </c:pt>
                <c:pt idx="476">
                  <c:v>31656</c:v>
                </c:pt>
                <c:pt idx="477">
                  <c:v>31686</c:v>
                </c:pt>
                <c:pt idx="478">
                  <c:v>31717</c:v>
                </c:pt>
                <c:pt idx="479">
                  <c:v>31747</c:v>
                </c:pt>
                <c:pt idx="480">
                  <c:v>31778</c:v>
                </c:pt>
                <c:pt idx="481">
                  <c:v>31809</c:v>
                </c:pt>
                <c:pt idx="482">
                  <c:v>31837</c:v>
                </c:pt>
                <c:pt idx="483">
                  <c:v>31868</c:v>
                </c:pt>
                <c:pt idx="484">
                  <c:v>31898</c:v>
                </c:pt>
                <c:pt idx="485">
                  <c:v>31929</c:v>
                </c:pt>
                <c:pt idx="486">
                  <c:v>31959</c:v>
                </c:pt>
                <c:pt idx="487">
                  <c:v>31990</c:v>
                </c:pt>
                <c:pt idx="488">
                  <c:v>32021</c:v>
                </c:pt>
                <c:pt idx="489">
                  <c:v>32051</c:v>
                </c:pt>
                <c:pt idx="490">
                  <c:v>32082</c:v>
                </c:pt>
                <c:pt idx="491">
                  <c:v>32112</c:v>
                </c:pt>
                <c:pt idx="492">
                  <c:v>32143</c:v>
                </c:pt>
                <c:pt idx="493">
                  <c:v>32174</c:v>
                </c:pt>
                <c:pt idx="494">
                  <c:v>32203</c:v>
                </c:pt>
                <c:pt idx="495">
                  <c:v>32234</c:v>
                </c:pt>
                <c:pt idx="496">
                  <c:v>32264</c:v>
                </c:pt>
                <c:pt idx="497">
                  <c:v>32295</c:v>
                </c:pt>
                <c:pt idx="498">
                  <c:v>32325</c:v>
                </c:pt>
                <c:pt idx="499">
                  <c:v>32356</c:v>
                </c:pt>
                <c:pt idx="500">
                  <c:v>32387</c:v>
                </c:pt>
                <c:pt idx="501">
                  <c:v>32417</c:v>
                </c:pt>
                <c:pt idx="502">
                  <c:v>32448</c:v>
                </c:pt>
                <c:pt idx="503">
                  <c:v>32478</c:v>
                </c:pt>
                <c:pt idx="504">
                  <c:v>32509</c:v>
                </c:pt>
                <c:pt idx="505">
                  <c:v>32540</c:v>
                </c:pt>
                <c:pt idx="506">
                  <c:v>32568</c:v>
                </c:pt>
                <c:pt idx="507">
                  <c:v>32599</c:v>
                </c:pt>
                <c:pt idx="508">
                  <c:v>32629</c:v>
                </c:pt>
                <c:pt idx="509">
                  <c:v>32660</c:v>
                </c:pt>
                <c:pt idx="510">
                  <c:v>32690</c:v>
                </c:pt>
                <c:pt idx="511">
                  <c:v>32721</c:v>
                </c:pt>
                <c:pt idx="512">
                  <c:v>32752</c:v>
                </c:pt>
                <c:pt idx="513">
                  <c:v>32782</c:v>
                </c:pt>
                <c:pt idx="514">
                  <c:v>32813</c:v>
                </c:pt>
                <c:pt idx="515">
                  <c:v>32843</c:v>
                </c:pt>
                <c:pt idx="516">
                  <c:v>32874</c:v>
                </c:pt>
                <c:pt idx="517">
                  <c:v>32905</c:v>
                </c:pt>
                <c:pt idx="518">
                  <c:v>32933</c:v>
                </c:pt>
                <c:pt idx="519">
                  <c:v>32964</c:v>
                </c:pt>
                <c:pt idx="520">
                  <c:v>32994</c:v>
                </c:pt>
                <c:pt idx="521">
                  <c:v>33025</c:v>
                </c:pt>
                <c:pt idx="522">
                  <c:v>33055</c:v>
                </c:pt>
                <c:pt idx="523">
                  <c:v>33086</c:v>
                </c:pt>
                <c:pt idx="524">
                  <c:v>33117</c:v>
                </c:pt>
                <c:pt idx="525">
                  <c:v>33147</c:v>
                </c:pt>
                <c:pt idx="526">
                  <c:v>33178</c:v>
                </c:pt>
                <c:pt idx="527">
                  <c:v>33208</c:v>
                </c:pt>
                <c:pt idx="528">
                  <c:v>33239</c:v>
                </c:pt>
                <c:pt idx="529">
                  <c:v>33270</c:v>
                </c:pt>
                <c:pt idx="530">
                  <c:v>33298</c:v>
                </c:pt>
                <c:pt idx="531">
                  <c:v>33329</c:v>
                </c:pt>
                <c:pt idx="532">
                  <c:v>33359</c:v>
                </c:pt>
                <c:pt idx="533">
                  <c:v>33390</c:v>
                </c:pt>
                <c:pt idx="534">
                  <c:v>33420</c:v>
                </c:pt>
                <c:pt idx="535">
                  <c:v>33451</c:v>
                </c:pt>
                <c:pt idx="536">
                  <c:v>33482</c:v>
                </c:pt>
                <c:pt idx="537">
                  <c:v>33512</c:v>
                </c:pt>
                <c:pt idx="538">
                  <c:v>33543</c:v>
                </c:pt>
                <c:pt idx="539">
                  <c:v>33573</c:v>
                </c:pt>
                <c:pt idx="540">
                  <c:v>33604</c:v>
                </c:pt>
                <c:pt idx="541">
                  <c:v>33635</c:v>
                </c:pt>
                <c:pt idx="542">
                  <c:v>33664</c:v>
                </c:pt>
                <c:pt idx="543">
                  <c:v>33695</c:v>
                </c:pt>
                <c:pt idx="544">
                  <c:v>33725</c:v>
                </c:pt>
                <c:pt idx="545">
                  <c:v>33756</c:v>
                </c:pt>
                <c:pt idx="546">
                  <c:v>33786</c:v>
                </c:pt>
                <c:pt idx="547">
                  <c:v>33817</c:v>
                </c:pt>
                <c:pt idx="548">
                  <c:v>33848</c:v>
                </c:pt>
                <c:pt idx="549">
                  <c:v>33878</c:v>
                </c:pt>
                <c:pt idx="550">
                  <c:v>33909</c:v>
                </c:pt>
                <c:pt idx="551">
                  <c:v>33939</c:v>
                </c:pt>
                <c:pt idx="552">
                  <c:v>33970</c:v>
                </c:pt>
                <c:pt idx="553">
                  <c:v>34001</c:v>
                </c:pt>
                <c:pt idx="554">
                  <c:v>34029</c:v>
                </c:pt>
                <c:pt idx="555">
                  <c:v>34060</c:v>
                </c:pt>
                <c:pt idx="556">
                  <c:v>34090</c:v>
                </c:pt>
                <c:pt idx="557">
                  <c:v>34121</c:v>
                </c:pt>
                <c:pt idx="558">
                  <c:v>34151</c:v>
                </c:pt>
                <c:pt idx="559">
                  <c:v>34182</c:v>
                </c:pt>
                <c:pt idx="560">
                  <c:v>34213</c:v>
                </c:pt>
                <c:pt idx="561">
                  <c:v>34243</c:v>
                </c:pt>
                <c:pt idx="562">
                  <c:v>34274</c:v>
                </c:pt>
                <c:pt idx="563">
                  <c:v>34304</c:v>
                </c:pt>
                <c:pt idx="564">
                  <c:v>34335</c:v>
                </c:pt>
                <c:pt idx="565">
                  <c:v>34366</c:v>
                </c:pt>
                <c:pt idx="566">
                  <c:v>34394</c:v>
                </c:pt>
                <c:pt idx="567">
                  <c:v>34425</c:v>
                </c:pt>
                <c:pt idx="568">
                  <c:v>34455</c:v>
                </c:pt>
                <c:pt idx="569">
                  <c:v>34486</c:v>
                </c:pt>
                <c:pt idx="570">
                  <c:v>34516</c:v>
                </c:pt>
                <c:pt idx="571">
                  <c:v>34547</c:v>
                </c:pt>
                <c:pt idx="572">
                  <c:v>34578</c:v>
                </c:pt>
                <c:pt idx="573">
                  <c:v>34608</c:v>
                </c:pt>
                <c:pt idx="574">
                  <c:v>34639</c:v>
                </c:pt>
                <c:pt idx="575">
                  <c:v>34669</c:v>
                </c:pt>
                <c:pt idx="576">
                  <c:v>34700</c:v>
                </c:pt>
                <c:pt idx="577">
                  <c:v>34731</c:v>
                </c:pt>
                <c:pt idx="578">
                  <c:v>34759</c:v>
                </c:pt>
                <c:pt idx="579">
                  <c:v>34790</c:v>
                </c:pt>
                <c:pt idx="580">
                  <c:v>34820</c:v>
                </c:pt>
                <c:pt idx="581">
                  <c:v>34851</c:v>
                </c:pt>
                <c:pt idx="582">
                  <c:v>34881</c:v>
                </c:pt>
                <c:pt idx="583">
                  <c:v>34912</c:v>
                </c:pt>
                <c:pt idx="584">
                  <c:v>34943</c:v>
                </c:pt>
                <c:pt idx="585">
                  <c:v>34973</c:v>
                </c:pt>
                <c:pt idx="586">
                  <c:v>35004</c:v>
                </c:pt>
                <c:pt idx="587">
                  <c:v>35034</c:v>
                </c:pt>
                <c:pt idx="588">
                  <c:v>35065</c:v>
                </c:pt>
                <c:pt idx="589">
                  <c:v>35096</c:v>
                </c:pt>
                <c:pt idx="590">
                  <c:v>35125</c:v>
                </c:pt>
                <c:pt idx="591">
                  <c:v>35156</c:v>
                </c:pt>
                <c:pt idx="592">
                  <c:v>35186</c:v>
                </c:pt>
                <c:pt idx="593">
                  <c:v>35217</c:v>
                </c:pt>
                <c:pt idx="594">
                  <c:v>35247</c:v>
                </c:pt>
                <c:pt idx="595">
                  <c:v>35278</c:v>
                </c:pt>
                <c:pt idx="596">
                  <c:v>35309</c:v>
                </c:pt>
                <c:pt idx="597">
                  <c:v>35339</c:v>
                </c:pt>
                <c:pt idx="598">
                  <c:v>35370</c:v>
                </c:pt>
                <c:pt idx="599">
                  <c:v>35400</c:v>
                </c:pt>
                <c:pt idx="600">
                  <c:v>35431</c:v>
                </c:pt>
                <c:pt idx="601">
                  <c:v>35462</c:v>
                </c:pt>
                <c:pt idx="602">
                  <c:v>35490</c:v>
                </c:pt>
                <c:pt idx="603">
                  <c:v>35521</c:v>
                </c:pt>
                <c:pt idx="604">
                  <c:v>35551</c:v>
                </c:pt>
                <c:pt idx="605">
                  <c:v>35582</c:v>
                </c:pt>
                <c:pt idx="606">
                  <c:v>35612</c:v>
                </c:pt>
                <c:pt idx="607">
                  <c:v>35643</c:v>
                </c:pt>
                <c:pt idx="608">
                  <c:v>35674</c:v>
                </c:pt>
                <c:pt idx="609">
                  <c:v>35704</c:v>
                </c:pt>
                <c:pt idx="610">
                  <c:v>35735</c:v>
                </c:pt>
                <c:pt idx="611">
                  <c:v>35765</c:v>
                </c:pt>
                <c:pt idx="612">
                  <c:v>35796</c:v>
                </c:pt>
                <c:pt idx="613">
                  <c:v>35827</c:v>
                </c:pt>
                <c:pt idx="614">
                  <c:v>35855</c:v>
                </c:pt>
                <c:pt idx="615">
                  <c:v>35886</c:v>
                </c:pt>
                <c:pt idx="616">
                  <c:v>35916</c:v>
                </c:pt>
                <c:pt idx="617">
                  <c:v>35947</c:v>
                </c:pt>
                <c:pt idx="618">
                  <c:v>35977</c:v>
                </c:pt>
                <c:pt idx="619">
                  <c:v>36008</c:v>
                </c:pt>
                <c:pt idx="620">
                  <c:v>36039</c:v>
                </c:pt>
                <c:pt idx="621">
                  <c:v>36069</c:v>
                </c:pt>
                <c:pt idx="622">
                  <c:v>36100</c:v>
                </c:pt>
                <c:pt idx="623">
                  <c:v>36130</c:v>
                </c:pt>
                <c:pt idx="624">
                  <c:v>36161</c:v>
                </c:pt>
                <c:pt idx="625">
                  <c:v>36192</c:v>
                </c:pt>
                <c:pt idx="626">
                  <c:v>36220</c:v>
                </c:pt>
                <c:pt idx="627">
                  <c:v>36251</c:v>
                </c:pt>
                <c:pt idx="628">
                  <c:v>36281</c:v>
                </c:pt>
                <c:pt idx="629">
                  <c:v>36312</c:v>
                </c:pt>
                <c:pt idx="630">
                  <c:v>36342</c:v>
                </c:pt>
                <c:pt idx="631">
                  <c:v>36373</c:v>
                </c:pt>
                <c:pt idx="632">
                  <c:v>36404</c:v>
                </c:pt>
                <c:pt idx="633">
                  <c:v>36434</c:v>
                </c:pt>
                <c:pt idx="634">
                  <c:v>36465</c:v>
                </c:pt>
                <c:pt idx="635">
                  <c:v>36495</c:v>
                </c:pt>
                <c:pt idx="636">
                  <c:v>36526</c:v>
                </c:pt>
                <c:pt idx="637">
                  <c:v>36557</c:v>
                </c:pt>
                <c:pt idx="638">
                  <c:v>36586</c:v>
                </c:pt>
                <c:pt idx="639">
                  <c:v>36617</c:v>
                </c:pt>
                <c:pt idx="640">
                  <c:v>36647</c:v>
                </c:pt>
                <c:pt idx="641">
                  <c:v>36678</c:v>
                </c:pt>
                <c:pt idx="642">
                  <c:v>36708</c:v>
                </c:pt>
                <c:pt idx="643">
                  <c:v>36739</c:v>
                </c:pt>
                <c:pt idx="644">
                  <c:v>36770</c:v>
                </c:pt>
                <c:pt idx="645">
                  <c:v>36800</c:v>
                </c:pt>
                <c:pt idx="646">
                  <c:v>36831</c:v>
                </c:pt>
                <c:pt idx="647">
                  <c:v>36861</c:v>
                </c:pt>
                <c:pt idx="648">
                  <c:v>36892</c:v>
                </c:pt>
                <c:pt idx="649">
                  <c:v>36923</c:v>
                </c:pt>
                <c:pt idx="650">
                  <c:v>36951</c:v>
                </c:pt>
                <c:pt idx="651">
                  <c:v>36982</c:v>
                </c:pt>
                <c:pt idx="652">
                  <c:v>37012</c:v>
                </c:pt>
                <c:pt idx="653">
                  <c:v>37043</c:v>
                </c:pt>
                <c:pt idx="654">
                  <c:v>37073</c:v>
                </c:pt>
                <c:pt idx="655">
                  <c:v>37104</c:v>
                </c:pt>
                <c:pt idx="656">
                  <c:v>37135</c:v>
                </c:pt>
                <c:pt idx="657">
                  <c:v>37165</c:v>
                </c:pt>
                <c:pt idx="658">
                  <c:v>37196</c:v>
                </c:pt>
                <c:pt idx="659">
                  <c:v>37226</c:v>
                </c:pt>
                <c:pt idx="660">
                  <c:v>37257</c:v>
                </c:pt>
                <c:pt idx="661">
                  <c:v>37288</c:v>
                </c:pt>
                <c:pt idx="662">
                  <c:v>37316</c:v>
                </c:pt>
                <c:pt idx="663">
                  <c:v>37347</c:v>
                </c:pt>
                <c:pt idx="664">
                  <c:v>37377</c:v>
                </c:pt>
                <c:pt idx="665">
                  <c:v>37408</c:v>
                </c:pt>
                <c:pt idx="666">
                  <c:v>37438</c:v>
                </c:pt>
                <c:pt idx="667">
                  <c:v>37469</c:v>
                </c:pt>
                <c:pt idx="668">
                  <c:v>37500</c:v>
                </c:pt>
                <c:pt idx="669">
                  <c:v>37530</c:v>
                </c:pt>
                <c:pt idx="670">
                  <c:v>37561</c:v>
                </c:pt>
                <c:pt idx="671">
                  <c:v>37591</c:v>
                </c:pt>
                <c:pt idx="672">
                  <c:v>37622</c:v>
                </c:pt>
                <c:pt idx="673">
                  <c:v>37653</c:v>
                </c:pt>
                <c:pt idx="674">
                  <c:v>37681</c:v>
                </c:pt>
                <c:pt idx="675">
                  <c:v>37712</c:v>
                </c:pt>
                <c:pt idx="676">
                  <c:v>37742</c:v>
                </c:pt>
                <c:pt idx="677">
                  <c:v>37773</c:v>
                </c:pt>
                <c:pt idx="678">
                  <c:v>37803</c:v>
                </c:pt>
                <c:pt idx="679">
                  <c:v>37834</c:v>
                </c:pt>
                <c:pt idx="680">
                  <c:v>37865</c:v>
                </c:pt>
                <c:pt idx="681">
                  <c:v>37895</c:v>
                </c:pt>
                <c:pt idx="682">
                  <c:v>37926</c:v>
                </c:pt>
                <c:pt idx="683">
                  <c:v>37956</c:v>
                </c:pt>
                <c:pt idx="684">
                  <c:v>37987</c:v>
                </c:pt>
                <c:pt idx="685">
                  <c:v>38018</c:v>
                </c:pt>
                <c:pt idx="686">
                  <c:v>38047</c:v>
                </c:pt>
                <c:pt idx="687">
                  <c:v>38078</c:v>
                </c:pt>
                <c:pt idx="688">
                  <c:v>38108</c:v>
                </c:pt>
                <c:pt idx="689">
                  <c:v>38139</c:v>
                </c:pt>
                <c:pt idx="690">
                  <c:v>38169</c:v>
                </c:pt>
                <c:pt idx="691">
                  <c:v>38200</c:v>
                </c:pt>
                <c:pt idx="692">
                  <c:v>38231</c:v>
                </c:pt>
                <c:pt idx="693">
                  <c:v>38261</c:v>
                </c:pt>
                <c:pt idx="694">
                  <c:v>38292</c:v>
                </c:pt>
                <c:pt idx="695">
                  <c:v>38322</c:v>
                </c:pt>
                <c:pt idx="696">
                  <c:v>38353</c:v>
                </c:pt>
                <c:pt idx="697">
                  <c:v>38384</c:v>
                </c:pt>
                <c:pt idx="698">
                  <c:v>38412</c:v>
                </c:pt>
                <c:pt idx="699">
                  <c:v>38443</c:v>
                </c:pt>
                <c:pt idx="700">
                  <c:v>38473</c:v>
                </c:pt>
                <c:pt idx="701">
                  <c:v>38504</c:v>
                </c:pt>
                <c:pt idx="702">
                  <c:v>38534</c:v>
                </c:pt>
                <c:pt idx="703">
                  <c:v>38565</c:v>
                </c:pt>
                <c:pt idx="704">
                  <c:v>38596</c:v>
                </c:pt>
                <c:pt idx="705">
                  <c:v>38626</c:v>
                </c:pt>
                <c:pt idx="706">
                  <c:v>38657</c:v>
                </c:pt>
                <c:pt idx="707">
                  <c:v>38687</c:v>
                </c:pt>
                <c:pt idx="708">
                  <c:v>38718</c:v>
                </c:pt>
                <c:pt idx="709">
                  <c:v>38749</c:v>
                </c:pt>
                <c:pt idx="710">
                  <c:v>38777</c:v>
                </c:pt>
                <c:pt idx="711">
                  <c:v>38808</c:v>
                </c:pt>
                <c:pt idx="712">
                  <c:v>38838</c:v>
                </c:pt>
                <c:pt idx="713">
                  <c:v>38869</c:v>
                </c:pt>
                <c:pt idx="714">
                  <c:v>38899</c:v>
                </c:pt>
                <c:pt idx="715">
                  <c:v>38930</c:v>
                </c:pt>
                <c:pt idx="716">
                  <c:v>38961</c:v>
                </c:pt>
                <c:pt idx="717">
                  <c:v>38991</c:v>
                </c:pt>
                <c:pt idx="718">
                  <c:v>39022</c:v>
                </c:pt>
                <c:pt idx="719">
                  <c:v>39052</c:v>
                </c:pt>
                <c:pt idx="720">
                  <c:v>39083</c:v>
                </c:pt>
                <c:pt idx="721">
                  <c:v>39114</c:v>
                </c:pt>
                <c:pt idx="722">
                  <c:v>39142</c:v>
                </c:pt>
                <c:pt idx="723">
                  <c:v>39173</c:v>
                </c:pt>
                <c:pt idx="724">
                  <c:v>39203</c:v>
                </c:pt>
                <c:pt idx="725">
                  <c:v>39234</c:v>
                </c:pt>
                <c:pt idx="726">
                  <c:v>39264</c:v>
                </c:pt>
                <c:pt idx="727">
                  <c:v>39295</c:v>
                </c:pt>
                <c:pt idx="728">
                  <c:v>39326</c:v>
                </c:pt>
                <c:pt idx="729">
                  <c:v>39356</c:v>
                </c:pt>
                <c:pt idx="730">
                  <c:v>39387</c:v>
                </c:pt>
                <c:pt idx="731">
                  <c:v>39417</c:v>
                </c:pt>
                <c:pt idx="732">
                  <c:v>39448</c:v>
                </c:pt>
                <c:pt idx="733">
                  <c:v>39479</c:v>
                </c:pt>
                <c:pt idx="734">
                  <c:v>39508</c:v>
                </c:pt>
                <c:pt idx="735">
                  <c:v>39539</c:v>
                </c:pt>
                <c:pt idx="736">
                  <c:v>39569</c:v>
                </c:pt>
                <c:pt idx="737">
                  <c:v>39600</c:v>
                </c:pt>
                <c:pt idx="738">
                  <c:v>39630</c:v>
                </c:pt>
                <c:pt idx="739">
                  <c:v>39661</c:v>
                </c:pt>
                <c:pt idx="740">
                  <c:v>39692</c:v>
                </c:pt>
                <c:pt idx="741">
                  <c:v>39722</c:v>
                </c:pt>
                <c:pt idx="742">
                  <c:v>39753</c:v>
                </c:pt>
                <c:pt idx="743">
                  <c:v>39783</c:v>
                </c:pt>
                <c:pt idx="744">
                  <c:v>39814</c:v>
                </c:pt>
                <c:pt idx="745">
                  <c:v>39845</c:v>
                </c:pt>
                <c:pt idx="746">
                  <c:v>39873</c:v>
                </c:pt>
                <c:pt idx="747">
                  <c:v>39904</c:v>
                </c:pt>
                <c:pt idx="748">
                  <c:v>39934</c:v>
                </c:pt>
                <c:pt idx="749">
                  <c:v>39965</c:v>
                </c:pt>
                <c:pt idx="750">
                  <c:v>39995</c:v>
                </c:pt>
                <c:pt idx="751">
                  <c:v>40026</c:v>
                </c:pt>
                <c:pt idx="752">
                  <c:v>40057</c:v>
                </c:pt>
                <c:pt idx="753">
                  <c:v>40087</c:v>
                </c:pt>
                <c:pt idx="754">
                  <c:v>40118</c:v>
                </c:pt>
                <c:pt idx="755">
                  <c:v>40148</c:v>
                </c:pt>
                <c:pt idx="756">
                  <c:v>40179</c:v>
                </c:pt>
                <c:pt idx="757">
                  <c:v>40210</c:v>
                </c:pt>
                <c:pt idx="758">
                  <c:v>40238</c:v>
                </c:pt>
                <c:pt idx="759">
                  <c:v>40269</c:v>
                </c:pt>
                <c:pt idx="760">
                  <c:v>40299</c:v>
                </c:pt>
                <c:pt idx="761">
                  <c:v>40330</c:v>
                </c:pt>
                <c:pt idx="762">
                  <c:v>40360</c:v>
                </c:pt>
                <c:pt idx="763">
                  <c:v>40391</c:v>
                </c:pt>
                <c:pt idx="764">
                  <c:v>40422</c:v>
                </c:pt>
                <c:pt idx="765">
                  <c:v>40452</c:v>
                </c:pt>
                <c:pt idx="766">
                  <c:v>40483</c:v>
                </c:pt>
                <c:pt idx="767">
                  <c:v>40513</c:v>
                </c:pt>
                <c:pt idx="768">
                  <c:v>40544</c:v>
                </c:pt>
                <c:pt idx="769">
                  <c:v>40575</c:v>
                </c:pt>
                <c:pt idx="770">
                  <c:v>40603</c:v>
                </c:pt>
                <c:pt idx="771">
                  <c:v>40634</c:v>
                </c:pt>
                <c:pt idx="772">
                  <c:v>40664</c:v>
                </c:pt>
                <c:pt idx="773">
                  <c:v>40695</c:v>
                </c:pt>
                <c:pt idx="774">
                  <c:v>40725</c:v>
                </c:pt>
                <c:pt idx="775">
                  <c:v>40756</c:v>
                </c:pt>
                <c:pt idx="776">
                  <c:v>40787</c:v>
                </c:pt>
                <c:pt idx="777">
                  <c:v>40817</c:v>
                </c:pt>
                <c:pt idx="778">
                  <c:v>40848</c:v>
                </c:pt>
                <c:pt idx="779">
                  <c:v>40878</c:v>
                </c:pt>
                <c:pt idx="780">
                  <c:v>40909</c:v>
                </c:pt>
                <c:pt idx="781">
                  <c:v>40940</c:v>
                </c:pt>
                <c:pt idx="782">
                  <c:v>40969</c:v>
                </c:pt>
                <c:pt idx="783">
                  <c:v>41000</c:v>
                </c:pt>
                <c:pt idx="784">
                  <c:v>41030</c:v>
                </c:pt>
                <c:pt idx="785">
                  <c:v>41061</c:v>
                </c:pt>
                <c:pt idx="786">
                  <c:v>41091</c:v>
                </c:pt>
                <c:pt idx="787">
                  <c:v>41122</c:v>
                </c:pt>
                <c:pt idx="788">
                  <c:v>41153</c:v>
                </c:pt>
                <c:pt idx="789">
                  <c:v>41183</c:v>
                </c:pt>
                <c:pt idx="790">
                  <c:v>41214</c:v>
                </c:pt>
                <c:pt idx="791">
                  <c:v>41244</c:v>
                </c:pt>
                <c:pt idx="792">
                  <c:v>41275</c:v>
                </c:pt>
                <c:pt idx="793">
                  <c:v>41306</c:v>
                </c:pt>
                <c:pt idx="794">
                  <c:v>41334</c:v>
                </c:pt>
                <c:pt idx="795">
                  <c:v>41365</c:v>
                </c:pt>
                <c:pt idx="796">
                  <c:v>41395</c:v>
                </c:pt>
                <c:pt idx="797">
                  <c:v>41426</c:v>
                </c:pt>
                <c:pt idx="798">
                  <c:v>41456</c:v>
                </c:pt>
                <c:pt idx="799">
                  <c:v>41487</c:v>
                </c:pt>
                <c:pt idx="800">
                  <c:v>41518</c:v>
                </c:pt>
                <c:pt idx="801">
                  <c:v>41548</c:v>
                </c:pt>
                <c:pt idx="802">
                  <c:v>41579</c:v>
                </c:pt>
                <c:pt idx="803">
                  <c:v>41609</c:v>
                </c:pt>
                <c:pt idx="804">
                  <c:v>41640</c:v>
                </c:pt>
                <c:pt idx="805">
                  <c:v>41671</c:v>
                </c:pt>
                <c:pt idx="806">
                  <c:v>41699</c:v>
                </c:pt>
                <c:pt idx="807">
                  <c:v>41730</c:v>
                </c:pt>
                <c:pt idx="808">
                  <c:v>41760</c:v>
                </c:pt>
                <c:pt idx="809">
                  <c:v>41791</c:v>
                </c:pt>
                <c:pt idx="810">
                  <c:v>41821</c:v>
                </c:pt>
                <c:pt idx="811">
                  <c:v>41852</c:v>
                </c:pt>
                <c:pt idx="812">
                  <c:v>41883</c:v>
                </c:pt>
                <c:pt idx="813">
                  <c:v>41913</c:v>
                </c:pt>
                <c:pt idx="814">
                  <c:v>41944</c:v>
                </c:pt>
                <c:pt idx="815">
                  <c:v>41974</c:v>
                </c:pt>
                <c:pt idx="816">
                  <c:v>42005</c:v>
                </c:pt>
                <c:pt idx="817">
                  <c:v>42036</c:v>
                </c:pt>
                <c:pt idx="818">
                  <c:v>42064</c:v>
                </c:pt>
                <c:pt idx="819">
                  <c:v>42095</c:v>
                </c:pt>
                <c:pt idx="820">
                  <c:v>42125</c:v>
                </c:pt>
                <c:pt idx="821">
                  <c:v>42156</c:v>
                </c:pt>
                <c:pt idx="822">
                  <c:v>42186</c:v>
                </c:pt>
                <c:pt idx="823">
                  <c:v>42217</c:v>
                </c:pt>
                <c:pt idx="824">
                  <c:v>42248</c:v>
                </c:pt>
                <c:pt idx="825">
                  <c:v>42278</c:v>
                </c:pt>
                <c:pt idx="826">
                  <c:v>42309</c:v>
                </c:pt>
                <c:pt idx="827">
                  <c:v>42339</c:v>
                </c:pt>
                <c:pt idx="828">
                  <c:v>42370</c:v>
                </c:pt>
                <c:pt idx="829">
                  <c:v>42401</c:v>
                </c:pt>
                <c:pt idx="830">
                  <c:v>42430</c:v>
                </c:pt>
                <c:pt idx="831">
                  <c:v>42461</c:v>
                </c:pt>
                <c:pt idx="832">
                  <c:v>42491</c:v>
                </c:pt>
                <c:pt idx="833">
                  <c:v>42522</c:v>
                </c:pt>
                <c:pt idx="834">
                  <c:v>42552</c:v>
                </c:pt>
                <c:pt idx="835">
                  <c:v>42583</c:v>
                </c:pt>
                <c:pt idx="836">
                  <c:v>42614</c:v>
                </c:pt>
                <c:pt idx="837">
                  <c:v>42644</c:v>
                </c:pt>
                <c:pt idx="838">
                  <c:v>42675</c:v>
                </c:pt>
                <c:pt idx="839">
                  <c:v>42705</c:v>
                </c:pt>
                <c:pt idx="840">
                  <c:v>42736</c:v>
                </c:pt>
                <c:pt idx="841">
                  <c:v>42767</c:v>
                </c:pt>
                <c:pt idx="842">
                  <c:v>42795</c:v>
                </c:pt>
                <c:pt idx="843">
                  <c:v>42826</c:v>
                </c:pt>
                <c:pt idx="844">
                  <c:v>42856</c:v>
                </c:pt>
                <c:pt idx="845">
                  <c:v>42887</c:v>
                </c:pt>
                <c:pt idx="846">
                  <c:v>42917</c:v>
                </c:pt>
                <c:pt idx="847">
                  <c:v>42948</c:v>
                </c:pt>
                <c:pt idx="848">
                  <c:v>42979</c:v>
                </c:pt>
                <c:pt idx="849">
                  <c:v>43009</c:v>
                </c:pt>
                <c:pt idx="850">
                  <c:v>43040</c:v>
                </c:pt>
                <c:pt idx="851">
                  <c:v>43070</c:v>
                </c:pt>
                <c:pt idx="852">
                  <c:v>43101</c:v>
                </c:pt>
                <c:pt idx="853">
                  <c:v>43132</c:v>
                </c:pt>
                <c:pt idx="854">
                  <c:v>43160</c:v>
                </c:pt>
                <c:pt idx="855">
                  <c:v>43191</c:v>
                </c:pt>
                <c:pt idx="856">
                  <c:v>43221</c:v>
                </c:pt>
                <c:pt idx="857">
                  <c:v>43252</c:v>
                </c:pt>
                <c:pt idx="858">
                  <c:v>43282</c:v>
                </c:pt>
                <c:pt idx="859">
                  <c:v>43313</c:v>
                </c:pt>
                <c:pt idx="860">
                  <c:v>43344</c:v>
                </c:pt>
                <c:pt idx="861">
                  <c:v>43374</c:v>
                </c:pt>
                <c:pt idx="862">
                  <c:v>43405</c:v>
                </c:pt>
                <c:pt idx="863">
                  <c:v>43435</c:v>
                </c:pt>
                <c:pt idx="864">
                  <c:v>43466</c:v>
                </c:pt>
                <c:pt idx="865">
                  <c:v>43497</c:v>
                </c:pt>
                <c:pt idx="866">
                  <c:v>43525</c:v>
                </c:pt>
                <c:pt idx="867">
                  <c:v>43556</c:v>
                </c:pt>
                <c:pt idx="868">
                  <c:v>43586</c:v>
                </c:pt>
                <c:pt idx="869">
                  <c:v>43617</c:v>
                </c:pt>
                <c:pt idx="870">
                  <c:v>43647</c:v>
                </c:pt>
                <c:pt idx="871">
                  <c:v>43678</c:v>
                </c:pt>
                <c:pt idx="872">
                  <c:v>43709</c:v>
                </c:pt>
                <c:pt idx="873">
                  <c:v>43739</c:v>
                </c:pt>
                <c:pt idx="874">
                  <c:v>43770</c:v>
                </c:pt>
                <c:pt idx="875">
                  <c:v>43800</c:v>
                </c:pt>
                <c:pt idx="876">
                  <c:v>43831</c:v>
                </c:pt>
                <c:pt idx="877">
                  <c:v>43862</c:v>
                </c:pt>
                <c:pt idx="878">
                  <c:v>43891</c:v>
                </c:pt>
                <c:pt idx="879">
                  <c:v>43922</c:v>
                </c:pt>
                <c:pt idx="880">
                  <c:v>43952</c:v>
                </c:pt>
                <c:pt idx="881">
                  <c:v>43983</c:v>
                </c:pt>
                <c:pt idx="882">
                  <c:v>44013</c:v>
                </c:pt>
                <c:pt idx="883">
                  <c:v>44044</c:v>
                </c:pt>
                <c:pt idx="884">
                  <c:v>44075</c:v>
                </c:pt>
                <c:pt idx="885">
                  <c:v>44105</c:v>
                </c:pt>
                <c:pt idx="886">
                  <c:v>44136</c:v>
                </c:pt>
              </c:numCache>
            </c:numRef>
          </c:cat>
          <c:val>
            <c:numRef>
              <c:f>data_format!$J$2:$J$888</c:f>
              <c:numCache>
                <c:formatCode>_("$"* #,##0.00_);_("$"* \(#,##0.00\);_("$"* "-"??_);_(@_)</c:formatCode>
                <c:ptCount val="887"/>
                <c:pt idx="0">
                  <c:v>16.91847140055302</c:v>
                </c:pt>
                <c:pt idx="1">
                  <c:v>16.91847140055302</c:v>
                </c:pt>
                <c:pt idx="2">
                  <c:v>16.91847140055302</c:v>
                </c:pt>
                <c:pt idx="3">
                  <c:v>16.91847140055302</c:v>
                </c:pt>
                <c:pt idx="4">
                  <c:v>16.91847140055302</c:v>
                </c:pt>
                <c:pt idx="5">
                  <c:v>16.91847140055302</c:v>
                </c:pt>
                <c:pt idx="6">
                  <c:v>16.91847140055302</c:v>
                </c:pt>
                <c:pt idx="7">
                  <c:v>16.91847140055302</c:v>
                </c:pt>
                <c:pt idx="8">
                  <c:v>16.91847140055302</c:v>
                </c:pt>
                <c:pt idx="9">
                  <c:v>16.91847140055302</c:v>
                </c:pt>
                <c:pt idx="10">
                  <c:v>16.91847140055302</c:v>
                </c:pt>
                <c:pt idx="11">
                  <c:v>16.91847140055302</c:v>
                </c:pt>
                <c:pt idx="12">
                  <c:v>16.91847140055302</c:v>
                </c:pt>
                <c:pt idx="13">
                  <c:v>16.91847140055302</c:v>
                </c:pt>
                <c:pt idx="14">
                  <c:v>16.91847140055302</c:v>
                </c:pt>
                <c:pt idx="15">
                  <c:v>16.91847140055302</c:v>
                </c:pt>
                <c:pt idx="16">
                  <c:v>16.91847140055302</c:v>
                </c:pt>
                <c:pt idx="17">
                  <c:v>16.91847140055302</c:v>
                </c:pt>
                <c:pt idx="18">
                  <c:v>16.91847140055302</c:v>
                </c:pt>
                <c:pt idx="19">
                  <c:v>16.91847140055302</c:v>
                </c:pt>
                <c:pt idx="20">
                  <c:v>16.91847140055302</c:v>
                </c:pt>
                <c:pt idx="21">
                  <c:v>16.91847140055302</c:v>
                </c:pt>
                <c:pt idx="22">
                  <c:v>16.91847140055302</c:v>
                </c:pt>
                <c:pt idx="23">
                  <c:v>16.91847140055302</c:v>
                </c:pt>
                <c:pt idx="24">
                  <c:v>16.91847140055302</c:v>
                </c:pt>
                <c:pt idx="25">
                  <c:v>16.91847140055302</c:v>
                </c:pt>
                <c:pt idx="26">
                  <c:v>16.91847140055302</c:v>
                </c:pt>
                <c:pt idx="27">
                  <c:v>16.91847140055302</c:v>
                </c:pt>
                <c:pt idx="28">
                  <c:v>16.91847140055302</c:v>
                </c:pt>
                <c:pt idx="29">
                  <c:v>16.91847140055302</c:v>
                </c:pt>
                <c:pt idx="30">
                  <c:v>16.91847140055302</c:v>
                </c:pt>
                <c:pt idx="31">
                  <c:v>16.91847140055302</c:v>
                </c:pt>
                <c:pt idx="32">
                  <c:v>16.91847140055302</c:v>
                </c:pt>
                <c:pt idx="33">
                  <c:v>16.91847140055302</c:v>
                </c:pt>
                <c:pt idx="34">
                  <c:v>16.91847140055302</c:v>
                </c:pt>
                <c:pt idx="35">
                  <c:v>16.91847140055302</c:v>
                </c:pt>
                <c:pt idx="36">
                  <c:v>16.91847140055302</c:v>
                </c:pt>
                <c:pt idx="37">
                  <c:v>16.91847140055302</c:v>
                </c:pt>
                <c:pt idx="38">
                  <c:v>16.91847140055302</c:v>
                </c:pt>
                <c:pt idx="39">
                  <c:v>16.91847140055302</c:v>
                </c:pt>
                <c:pt idx="40">
                  <c:v>16.91847140055302</c:v>
                </c:pt>
                <c:pt idx="41">
                  <c:v>16.91847140055302</c:v>
                </c:pt>
                <c:pt idx="42">
                  <c:v>16.91847140055302</c:v>
                </c:pt>
                <c:pt idx="43">
                  <c:v>16.91847140055302</c:v>
                </c:pt>
                <c:pt idx="44">
                  <c:v>16.91847140055302</c:v>
                </c:pt>
                <c:pt idx="45">
                  <c:v>16.91847140055302</c:v>
                </c:pt>
                <c:pt idx="46">
                  <c:v>16.91847140055302</c:v>
                </c:pt>
                <c:pt idx="47">
                  <c:v>16.91847140055302</c:v>
                </c:pt>
                <c:pt idx="48">
                  <c:v>16.91847140055302</c:v>
                </c:pt>
                <c:pt idx="49">
                  <c:v>16.91847140055302</c:v>
                </c:pt>
                <c:pt idx="50">
                  <c:v>16.91847140055302</c:v>
                </c:pt>
                <c:pt idx="51">
                  <c:v>16.91847140055302</c:v>
                </c:pt>
                <c:pt idx="52">
                  <c:v>16.91847140055302</c:v>
                </c:pt>
                <c:pt idx="53">
                  <c:v>16.91847140055302</c:v>
                </c:pt>
                <c:pt idx="54">
                  <c:v>16.91847140055302</c:v>
                </c:pt>
                <c:pt idx="55">
                  <c:v>16.91847140055302</c:v>
                </c:pt>
                <c:pt idx="56">
                  <c:v>16.91847140055302</c:v>
                </c:pt>
                <c:pt idx="57">
                  <c:v>16.91847140055302</c:v>
                </c:pt>
                <c:pt idx="58">
                  <c:v>16.91847140055302</c:v>
                </c:pt>
                <c:pt idx="59">
                  <c:v>16.91847140055302</c:v>
                </c:pt>
                <c:pt idx="60">
                  <c:v>16.91847140055302</c:v>
                </c:pt>
                <c:pt idx="61">
                  <c:v>16.91847140055302</c:v>
                </c:pt>
                <c:pt idx="62">
                  <c:v>16.91847140055302</c:v>
                </c:pt>
                <c:pt idx="63">
                  <c:v>16.91847140055302</c:v>
                </c:pt>
                <c:pt idx="64">
                  <c:v>16.91847140055302</c:v>
                </c:pt>
                <c:pt idx="65">
                  <c:v>16.91847140055302</c:v>
                </c:pt>
                <c:pt idx="66">
                  <c:v>16.91847140055302</c:v>
                </c:pt>
                <c:pt idx="67">
                  <c:v>16.91847140055302</c:v>
                </c:pt>
                <c:pt idx="68">
                  <c:v>16.91847140055302</c:v>
                </c:pt>
                <c:pt idx="69">
                  <c:v>16.91847140055302</c:v>
                </c:pt>
                <c:pt idx="70">
                  <c:v>16.91847140055302</c:v>
                </c:pt>
                <c:pt idx="71">
                  <c:v>16.91847140055302</c:v>
                </c:pt>
                <c:pt idx="72">
                  <c:v>16.91847140055302</c:v>
                </c:pt>
                <c:pt idx="73">
                  <c:v>16.91847140055302</c:v>
                </c:pt>
                <c:pt idx="74">
                  <c:v>16.91847140055302</c:v>
                </c:pt>
                <c:pt idx="75">
                  <c:v>16.91847140055302</c:v>
                </c:pt>
                <c:pt idx="76">
                  <c:v>16.91847140055302</c:v>
                </c:pt>
                <c:pt idx="77">
                  <c:v>16.91847140055302</c:v>
                </c:pt>
                <c:pt idx="78">
                  <c:v>16.91847140055302</c:v>
                </c:pt>
                <c:pt idx="79">
                  <c:v>16.91847140055302</c:v>
                </c:pt>
                <c:pt idx="80">
                  <c:v>16.91847140055302</c:v>
                </c:pt>
                <c:pt idx="81">
                  <c:v>16.91847140055302</c:v>
                </c:pt>
                <c:pt idx="82">
                  <c:v>16.91847140055302</c:v>
                </c:pt>
                <c:pt idx="83">
                  <c:v>16.91847140055302</c:v>
                </c:pt>
                <c:pt idx="84">
                  <c:v>16.91847140055302</c:v>
                </c:pt>
                <c:pt idx="85">
                  <c:v>16.91847140055302</c:v>
                </c:pt>
                <c:pt idx="86">
                  <c:v>16.91847140055302</c:v>
                </c:pt>
                <c:pt idx="87">
                  <c:v>16.91847140055302</c:v>
                </c:pt>
                <c:pt idx="88">
                  <c:v>16.91847140055302</c:v>
                </c:pt>
                <c:pt idx="89">
                  <c:v>16.91847140055302</c:v>
                </c:pt>
                <c:pt idx="90">
                  <c:v>16.91847140055302</c:v>
                </c:pt>
                <c:pt idx="91">
                  <c:v>16.91847140055302</c:v>
                </c:pt>
                <c:pt idx="92">
                  <c:v>16.91847140055302</c:v>
                </c:pt>
                <c:pt idx="93">
                  <c:v>16.91847140055302</c:v>
                </c:pt>
                <c:pt idx="94">
                  <c:v>16.91847140055302</c:v>
                </c:pt>
                <c:pt idx="95">
                  <c:v>16.91847140055302</c:v>
                </c:pt>
                <c:pt idx="96">
                  <c:v>16.91847140055302</c:v>
                </c:pt>
                <c:pt idx="97">
                  <c:v>16.91847140055302</c:v>
                </c:pt>
                <c:pt idx="98">
                  <c:v>16.91847140055302</c:v>
                </c:pt>
                <c:pt idx="99">
                  <c:v>16.91847140055302</c:v>
                </c:pt>
                <c:pt idx="100">
                  <c:v>16.91847140055302</c:v>
                </c:pt>
                <c:pt idx="101">
                  <c:v>16.91847140055302</c:v>
                </c:pt>
                <c:pt idx="102">
                  <c:v>16.91847140055302</c:v>
                </c:pt>
                <c:pt idx="103">
                  <c:v>16.91847140055302</c:v>
                </c:pt>
                <c:pt idx="104">
                  <c:v>16.91847140055302</c:v>
                </c:pt>
                <c:pt idx="105">
                  <c:v>16.91847140055302</c:v>
                </c:pt>
                <c:pt idx="106">
                  <c:v>16.91847140055302</c:v>
                </c:pt>
                <c:pt idx="107">
                  <c:v>16.91847140055302</c:v>
                </c:pt>
                <c:pt idx="108">
                  <c:v>16.91847140055302</c:v>
                </c:pt>
                <c:pt idx="109">
                  <c:v>16.91847140055302</c:v>
                </c:pt>
                <c:pt idx="110">
                  <c:v>16.91847140055302</c:v>
                </c:pt>
                <c:pt idx="111">
                  <c:v>16.91847140055302</c:v>
                </c:pt>
                <c:pt idx="112">
                  <c:v>16.91847140055302</c:v>
                </c:pt>
                <c:pt idx="113">
                  <c:v>16.91847140055302</c:v>
                </c:pt>
                <c:pt idx="114">
                  <c:v>16.91847140055302</c:v>
                </c:pt>
                <c:pt idx="115">
                  <c:v>16.91847140055302</c:v>
                </c:pt>
                <c:pt idx="116">
                  <c:v>16.91847140055302</c:v>
                </c:pt>
                <c:pt idx="117">
                  <c:v>16.91847140055302</c:v>
                </c:pt>
                <c:pt idx="118">
                  <c:v>16.91847140055302</c:v>
                </c:pt>
                <c:pt idx="119">
                  <c:v>16.91847140055302</c:v>
                </c:pt>
                <c:pt idx="120">
                  <c:v>16.91847140055302</c:v>
                </c:pt>
                <c:pt idx="121">
                  <c:v>16.91847140055302</c:v>
                </c:pt>
                <c:pt idx="122">
                  <c:v>16.91847140055302</c:v>
                </c:pt>
                <c:pt idx="123">
                  <c:v>16.91847140055302</c:v>
                </c:pt>
                <c:pt idx="124">
                  <c:v>16.91847140055302</c:v>
                </c:pt>
                <c:pt idx="125">
                  <c:v>16.91847140055302</c:v>
                </c:pt>
                <c:pt idx="126">
                  <c:v>16.91847140055302</c:v>
                </c:pt>
                <c:pt idx="127">
                  <c:v>16.91847140055302</c:v>
                </c:pt>
                <c:pt idx="128">
                  <c:v>16.91847140055302</c:v>
                </c:pt>
                <c:pt idx="129">
                  <c:v>16.91847140055302</c:v>
                </c:pt>
                <c:pt idx="130">
                  <c:v>16.91847140055302</c:v>
                </c:pt>
                <c:pt idx="131">
                  <c:v>16.91847140055302</c:v>
                </c:pt>
                <c:pt idx="132">
                  <c:v>16.91847140055302</c:v>
                </c:pt>
                <c:pt idx="133">
                  <c:v>16.91847140055302</c:v>
                </c:pt>
                <c:pt idx="134">
                  <c:v>16.91847140055302</c:v>
                </c:pt>
                <c:pt idx="135">
                  <c:v>16.91847140055302</c:v>
                </c:pt>
                <c:pt idx="136">
                  <c:v>16.91847140055302</c:v>
                </c:pt>
                <c:pt idx="137">
                  <c:v>16.91847140055302</c:v>
                </c:pt>
                <c:pt idx="138">
                  <c:v>16.91847140055302</c:v>
                </c:pt>
                <c:pt idx="139">
                  <c:v>16.91847140055302</c:v>
                </c:pt>
                <c:pt idx="140">
                  <c:v>16.91847140055302</c:v>
                </c:pt>
                <c:pt idx="141">
                  <c:v>16.91847140055302</c:v>
                </c:pt>
                <c:pt idx="142">
                  <c:v>16.91847140055302</c:v>
                </c:pt>
                <c:pt idx="143">
                  <c:v>16.91847140055302</c:v>
                </c:pt>
                <c:pt idx="144">
                  <c:v>16.91847140055302</c:v>
                </c:pt>
                <c:pt idx="145">
                  <c:v>16.91847140055302</c:v>
                </c:pt>
                <c:pt idx="146">
                  <c:v>16.91847140055302</c:v>
                </c:pt>
                <c:pt idx="147">
                  <c:v>16.91847140055302</c:v>
                </c:pt>
                <c:pt idx="148">
                  <c:v>16.91847140055302</c:v>
                </c:pt>
                <c:pt idx="149">
                  <c:v>16.91847140055302</c:v>
                </c:pt>
                <c:pt idx="150">
                  <c:v>16.91847140055302</c:v>
                </c:pt>
                <c:pt idx="151">
                  <c:v>16.91847140055302</c:v>
                </c:pt>
                <c:pt idx="152">
                  <c:v>16.91847140055302</c:v>
                </c:pt>
                <c:pt idx="153">
                  <c:v>16.91847140055302</c:v>
                </c:pt>
                <c:pt idx="154">
                  <c:v>16.91847140055302</c:v>
                </c:pt>
                <c:pt idx="155">
                  <c:v>16.91847140055302</c:v>
                </c:pt>
                <c:pt idx="156">
                  <c:v>16.91847140055302</c:v>
                </c:pt>
                <c:pt idx="157">
                  <c:v>16.91847140055302</c:v>
                </c:pt>
                <c:pt idx="158">
                  <c:v>16.91847140055302</c:v>
                </c:pt>
                <c:pt idx="159">
                  <c:v>16.91847140055302</c:v>
                </c:pt>
                <c:pt idx="160">
                  <c:v>16.91847140055302</c:v>
                </c:pt>
                <c:pt idx="161">
                  <c:v>16.91847140055302</c:v>
                </c:pt>
                <c:pt idx="162">
                  <c:v>16.91847140055302</c:v>
                </c:pt>
                <c:pt idx="163">
                  <c:v>16.91847140055302</c:v>
                </c:pt>
                <c:pt idx="164">
                  <c:v>16.91847140055302</c:v>
                </c:pt>
                <c:pt idx="165">
                  <c:v>16.91847140055302</c:v>
                </c:pt>
                <c:pt idx="166">
                  <c:v>16.91847140055302</c:v>
                </c:pt>
                <c:pt idx="167">
                  <c:v>16.91847140055302</c:v>
                </c:pt>
                <c:pt idx="168">
                  <c:v>16.91847140055302</c:v>
                </c:pt>
                <c:pt idx="169">
                  <c:v>16.91847140055302</c:v>
                </c:pt>
                <c:pt idx="170">
                  <c:v>16.91847140055302</c:v>
                </c:pt>
                <c:pt idx="171">
                  <c:v>16.91847140055302</c:v>
                </c:pt>
                <c:pt idx="172">
                  <c:v>16.91847140055302</c:v>
                </c:pt>
                <c:pt idx="173">
                  <c:v>16.91847140055302</c:v>
                </c:pt>
                <c:pt idx="174">
                  <c:v>16.91847140055302</c:v>
                </c:pt>
                <c:pt idx="175">
                  <c:v>16.91847140055302</c:v>
                </c:pt>
                <c:pt idx="176">
                  <c:v>16.91847140055302</c:v>
                </c:pt>
                <c:pt idx="177">
                  <c:v>16.91847140055302</c:v>
                </c:pt>
                <c:pt idx="178">
                  <c:v>16.91847140055302</c:v>
                </c:pt>
                <c:pt idx="179">
                  <c:v>16.91847140055302</c:v>
                </c:pt>
                <c:pt idx="180">
                  <c:v>16.91847140055302</c:v>
                </c:pt>
                <c:pt idx="181">
                  <c:v>16.91847140055302</c:v>
                </c:pt>
                <c:pt idx="182">
                  <c:v>16.91847140055302</c:v>
                </c:pt>
                <c:pt idx="183">
                  <c:v>16.91847140055302</c:v>
                </c:pt>
                <c:pt idx="184">
                  <c:v>16.91847140055302</c:v>
                </c:pt>
                <c:pt idx="185">
                  <c:v>16.91847140055302</c:v>
                </c:pt>
                <c:pt idx="186">
                  <c:v>16.91847140055302</c:v>
                </c:pt>
                <c:pt idx="187">
                  <c:v>16.91847140055302</c:v>
                </c:pt>
                <c:pt idx="188">
                  <c:v>16.91847140055302</c:v>
                </c:pt>
                <c:pt idx="189">
                  <c:v>16.91847140055302</c:v>
                </c:pt>
                <c:pt idx="190">
                  <c:v>16.91847140055302</c:v>
                </c:pt>
                <c:pt idx="191">
                  <c:v>16.91847140055302</c:v>
                </c:pt>
                <c:pt idx="192">
                  <c:v>16.91847140055302</c:v>
                </c:pt>
                <c:pt idx="193">
                  <c:v>16.91847140055302</c:v>
                </c:pt>
                <c:pt idx="194">
                  <c:v>16.91847140055302</c:v>
                </c:pt>
                <c:pt idx="195">
                  <c:v>16.91847140055302</c:v>
                </c:pt>
                <c:pt idx="196">
                  <c:v>16.91847140055302</c:v>
                </c:pt>
                <c:pt idx="197">
                  <c:v>16.91847140055302</c:v>
                </c:pt>
                <c:pt idx="198">
                  <c:v>16.91847140055302</c:v>
                </c:pt>
                <c:pt idx="199">
                  <c:v>16.91847140055302</c:v>
                </c:pt>
                <c:pt idx="200">
                  <c:v>16.91847140055302</c:v>
                </c:pt>
                <c:pt idx="201">
                  <c:v>16.91847140055302</c:v>
                </c:pt>
                <c:pt idx="202">
                  <c:v>16.91847140055302</c:v>
                </c:pt>
                <c:pt idx="203">
                  <c:v>16.91847140055302</c:v>
                </c:pt>
                <c:pt idx="204">
                  <c:v>16.91847140055302</c:v>
                </c:pt>
                <c:pt idx="205">
                  <c:v>16.91847140055302</c:v>
                </c:pt>
                <c:pt idx="206">
                  <c:v>16.91847140055302</c:v>
                </c:pt>
                <c:pt idx="207">
                  <c:v>16.91847140055302</c:v>
                </c:pt>
                <c:pt idx="208">
                  <c:v>16.91847140055302</c:v>
                </c:pt>
                <c:pt idx="209">
                  <c:v>16.91847140055302</c:v>
                </c:pt>
                <c:pt idx="210">
                  <c:v>16.91847140055302</c:v>
                </c:pt>
                <c:pt idx="211">
                  <c:v>16.91847140055302</c:v>
                </c:pt>
                <c:pt idx="212">
                  <c:v>16.91847140055302</c:v>
                </c:pt>
                <c:pt idx="213">
                  <c:v>16.91847140055302</c:v>
                </c:pt>
                <c:pt idx="214">
                  <c:v>16.91847140055302</c:v>
                </c:pt>
                <c:pt idx="215">
                  <c:v>16.91847140055302</c:v>
                </c:pt>
                <c:pt idx="216">
                  <c:v>16.91847140055302</c:v>
                </c:pt>
                <c:pt idx="217">
                  <c:v>16.91847140055302</c:v>
                </c:pt>
                <c:pt idx="218">
                  <c:v>16.91847140055302</c:v>
                </c:pt>
                <c:pt idx="219">
                  <c:v>16.91847140055302</c:v>
                </c:pt>
                <c:pt idx="220">
                  <c:v>16.91847140055302</c:v>
                </c:pt>
                <c:pt idx="221">
                  <c:v>16.91847140055302</c:v>
                </c:pt>
                <c:pt idx="222">
                  <c:v>16.91847140055302</c:v>
                </c:pt>
                <c:pt idx="223">
                  <c:v>16.91847140055302</c:v>
                </c:pt>
                <c:pt idx="224">
                  <c:v>16.91847140055302</c:v>
                </c:pt>
                <c:pt idx="225">
                  <c:v>16.91847140055302</c:v>
                </c:pt>
                <c:pt idx="226">
                  <c:v>16.91847140055302</c:v>
                </c:pt>
                <c:pt idx="227">
                  <c:v>16.91847140055302</c:v>
                </c:pt>
                <c:pt idx="228">
                  <c:v>16.91847140055302</c:v>
                </c:pt>
                <c:pt idx="229">
                  <c:v>16.91847140055302</c:v>
                </c:pt>
                <c:pt idx="230">
                  <c:v>16.91847140055302</c:v>
                </c:pt>
                <c:pt idx="231">
                  <c:v>16.91847140055302</c:v>
                </c:pt>
                <c:pt idx="232">
                  <c:v>16.91847140055302</c:v>
                </c:pt>
                <c:pt idx="233">
                  <c:v>16.91847140055302</c:v>
                </c:pt>
                <c:pt idx="234">
                  <c:v>16.91847140055302</c:v>
                </c:pt>
                <c:pt idx="235">
                  <c:v>16.91847140055302</c:v>
                </c:pt>
                <c:pt idx="236">
                  <c:v>16.91847140055302</c:v>
                </c:pt>
                <c:pt idx="237">
                  <c:v>16.91847140055302</c:v>
                </c:pt>
                <c:pt idx="238">
                  <c:v>16.91847140055302</c:v>
                </c:pt>
                <c:pt idx="239">
                  <c:v>16.91847140055302</c:v>
                </c:pt>
                <c:pt idx="240">
                  <c:v>16.91847140055302</c:v>
                </c:pt>
                <c:pt idx="241">
                  <c:v>16.91847140055302</c:v>
                </c:pt>
                <c:pt idx="242">
                  <c:v>16.91847140055302</c:v>
                </c:pt>
                <c:pt idx="243">
                  <c:v>16.91847140055302</c:v>
                </c:pt>
                <c:pt idx="244">
                  <c:v>16.91847140055302</c:v>
                </c:pt>
                <c:pt idx="245">
                  <c:v>16.91847140055302</c:v>
                </c:pt>
                <c:pt idx="246">
                  <c:v>16.91847140055302</c:v>
                </c:pt>
                <c:pt idx="247">
                  <c:v>16.91847140055302</c:v>
                </c:pt>
                <c:pt idx="248">
                  <c:v>16.91847140055302</c:v>
                </c:pt>
                <c:pt idx="249">
                  <c:v>16.91847140055302</c:v>
                </c:pt>
                <c:pt idx="250">
                  <c:v>16.91847140055302</c:v>
                </c:pt>
                <c:pt idx="251">
                  <c:v>16.91847140055302</c:v>
                </c:pt>
                <c:pt idx="252">
                  <c:v>16.91847140055302</c:v>
                </c:pt>
                <c:pt idx="253">
                  <c:v>16.91847140055302</c:v>
                </c:pt>
                <c:pt idx="254">
                  <c:v>16.91847140055302</c:v>
                </c:pt>
                <c:pt idx="255">
                  <c:v>16.91847140055302</c:v>
                </c:pt>
                <c:pt idx="256">
                  <c:v>16.91847140055302</c:v>
                </c:pt>
                <c:pt idx="257">
                  <c:v>16.91847140055302</c:v>
                </c:pt>
                <c:pt idx="258">
                  <c:v>16.91847140055302</c:v>
                </c:pt>
                <c:pt idx="259">
                  <c:v>16.91847140055302</c:v>
                </c:pt>
                <c:pt idx="260">
                  <c:v>16.91847140055302</c:v>
                </c:pt>
                <c:pt idx="261">
                  <c:v>16.91847140055302</c:v>
                </c:pt>
                <c:pt idx="262">
                  <c:v>16.91847140055302</c:v>
                </c:pt>
                <c:pt idx="263">
                  <c:v>16.91847140055302</c:v>
                </c:pt>
                <c:pt idx="264">
                  <c:v>16.91847140055302</c:v>
                </c:pt>
                <c:pt idx="265">
                  <c:v>16.91847140055302</c:v>
                </c:pt>
                <c:pt idx="266">
                  <c:v>16.91847140055302</c:v>
                </c:pt>
                <c:pt idx="267">
                  <c:v>16.91847140055302</c:v>
                </c:pt>
                <c:pt idx="268">
                  <c:v>16.91847140055302</c:v>
                </c:pt>
                <c:pt idx="269">
                  <c:v>16.91847140055302</c:v>
                </c:pt>
                <c:pt idx="270">
                  <c:v>16.91847140055302</c:v>
                </c:pt>
                <c:pt idx="271">
                  <c:v>16.91847140055302</c:v>
                </c:pt>
                <c:pt idx="272">
                  <c:v>16.91847140055302</c:v>
                </c:pt>
                <c:pt idx="273">
                  <c:v>16.91847140055302</c:v>
                </c:pt>
                <c:pt idx="274">
                  <c:v>16.91847140055302</c:v>
                </c:pt>
                <c:pt idx="275">
                  <c:v>16.91847140055302</c:v>
                </c:pt>
                <c:pt idx="276">
                  <c:v>16.91847140055302</c:v>
                </c:pt>
                <c:pt idx="277">
                  <c:v>16.91847140055302</c:v>
                </c:pt>
                <c:pt idx="278">
                  <c:v>16.91847140055302</c:v>
                </c:pt>
                <c:pt idx="279">
                  <c:v>16.91847140055302</c:v>
                </c:pt>
                <c:pt idx="280">
                  <c:v>16.91847140055302</c:v>
                </c:pt>
                <c:pt idx="281">
                  <c:v>16.91847140055302</c:v>
                </c:pt>
                <c:pt idx="282">
                  <c:v>16.91847140055302</c:v>
                </c:pt>
                <c:pt idx="283">
                  <c:v>16.91847140055302</c:v>
                </c:pt>
                <c:pt idx="284">
                  <c:v>16.91847140055302</c:v>
                </c:pt>
                <c:pt idx="285">
                  <c:v>16.91847140055302</c:v>
                </c:pt>
                <c:pt idx="286">
                  <c:v>16.91847140055302</c:v>
                </c:pt>
                <c:pt idx="287">
                  <c:v>16.91847140055302</c:v>
                </c:pt>
                <c:pt idx="288">
                  <c:v>16.91847140055302</c:v>
                </c:pt>
                <c:pt idx="289">
                  <c:v>16.91847140055302</c:v>
                </c:pt>
                <c:pt idx="290">
                  <c:v>16.91847140055302</c:v>
                </c:pt>
                <c:pt idx="291">
                  <c:v>16.91847140055302</c:v>
                </c:pt>
                <c:pt idx="292">
                  <c:v>16.91847140055302</c:v>
                </c:pt>
                <c:pt idx="293">
                  <c:v>16.91847140055302</c:v>
                </c:pt>
                <c:pt idx="294">
                  <c:v>16.91847140055302</c:v>
                </c:pt>
                <c:pt idx="295">
                  <c:v>16.91847140055302</c:v>
                </c:pt>
                <c:pt idx="296">
                  <c:v>16.91847140055302</c:v>
                </c:pt>
                <c:pt idx="297">
                  <c:v>16.91847140055302</c:v>
                </c:pt>
                <c:pt idx="298">
                  <c:v>16.91847140055302</c:v>
                </c:pt>
                <c:pt idx="299">
                  <c:v>16.91847140055302</c:v>
                </c:pt>
                <c:pt idx="300">
                  <c:v>16.91847140055302</c:v>
                </c:pt>
                <c:pt idx="301">
                  <c:v>16.91847140055302</c:v>
                </c:pt>
                <c:pt idx="302">
                  <c:v>16.91847140055302</c:v>
                </c:pt>
                <c:pt idx="303">
                  <c:v>16.91847140055302</c:v>
                </c:pt>
                <c:pt idx="304">
                  <c:v>16.91847140055302</c:v>
                </c:pt>
                <c:pt idx="305">
                  <c:v>16.91847140055302</c:v>
                </c:pt>
                <c:pt idx="306">
                  <c:v>16.91847140055302</c:v>
                </c:pt>
                <c:pt idx="307">
                  <c:v>16.91847140055302</c:v>
                </c:pt>
                <c:pt idx="308">
                  <c:v>16.91847140055302</c:v>
                </c:pt>
                <c:pt idx="309">
                  <c:v>16.91847140055302</c:v>
                </c:pt>
                <c:pt idx="310">
                  <c:v>16.91847140055302</c:v>
                </c:pt>
                <c:pt idx="311">
                  <c:v>16.91847140055302</c:v>
                </c:pt>
                <c:pt idx="312">
                  <c:v>16.91847140055302</c:v>
                </c:pt>
                <c:pt idx="313">
                  <c:v>16.91847140055302</c:v>
                </c:pt>
                <c:pt idx="314">
                  <c:v>16.91847140055302</c:v>
                </c:pt>
                <c:pt idx="315">
                  <c:v>16.91847140055302</c:v>
                </c:pt>
                <c:pt idx="316">
                  <c:v>16.91847140055302</c:v>
                </c:pt>
                <c:pt idx="317">
                  <c:v>16.91847140055302</c:v>
                </c:pt>
                <c:pt idx="318">
                  <c:v>16.91847140055302</c:v>
                </c:pt>
                <c:pt idx="319">
                  <c:v>16.91847140055302</c:v>
                </c:pt>
                <c:pt idx="320">
                  <c:v>16.91847140055302</c:v>
                </c:pt>
                <c:pt idx="321">
                  <c:v>16.91847140055302</c:v>
                </c:pt>
                <c:pt idx="322">
                  <c:v>16.91847140055302</c:v>
                </c:pt>
                <c:pt idx="323">
                  <c:v>16.91847140055302</c:v>
                </c:pt>
                <c:pt idx="324">
                  <c:v>16.91847140055302</c:v>
                </c:pt>
                <c:pt idx="325">
                  <c:v>16.91847140055302</c:v>
                </c:pt>
                <c:pt idx="326">
                  <c:v>16.91847140055302</c:v>
                </c:pt>
                <c:pt idx="327">
                  <c:v>16.91847140055302</c:v>
                </c:pt>
                <c:pt idx="328">
                  <c:v>16.91847140055302</c:v>
                </c:pt>
                <c:pt idx="329">
                  <c:v>16.91847140055302</c:v>
                </c:pt>
                <c:pt idx="330">
                  <c:v>16.91847140055302</c:v>
                </c:pt>
                <c:pt idx="331">
                  <c:v>16.91847140055302</c:v>
                </c:pt>
                <c:pt idx="332">
                  <c:v>16.91847140055302</c:v>
                </c:pt>
                <c:pt idx="333">
                  <c:v>16.91847140055302</c:v>
                </c:pt>
                <c:pt idx="334">
                  <c:v>16.91847140055302</c:v>
                </c:pt>
                <c:pt idx="335">
                  <c:v>16.91847140055302</c:v>
                </c:pt>
                <c:pt idx="336">
                  <c:v>16.91847140055302</c:v>
                </c:pt>
                <c:pt idx="337">
                  <c:v>16.91847140055302</c:v>
                </c:pt>
                <c:pt idx="338">
                  <c:v>16.91847140055302</c:v>
                </c:pt>
                <c:pt idx="339">
                  <c:v>16.91847140055302</c:v>
                </c:pt>
                <c:pt idx="340">
                  <c:v>16.91847140055302</c:v>
                </c:pt>
                <c:pt idx="341">
                  <c:v>16.91847140055302</c:v>
                </c:pt>
                <c:pt idx="342">
                  <c:v>16.91847140055302</c:v>
                </c:pt>
                <c:pt idx="343">
                  <c:v>16.91847140055302</c:v>
                </c:pt>
                <c:pt idx="344">
                  <c:v>16.91847140055302</c:v>
                </c:pt>
                <c:pt idx="345">
                  <c:v>16.91847140055302</c:v>
                </c:pt>
                <c:pt idx="346">
                  <c:v>16.91847140055302</c:v>
                </c:pt>
                <c:pt idx="347">
                  <c:v>16.91847140055302</c:v>
                </c:pt>
                <c:pt idx="348">
                  <c:v>16.91847140055302</c:v>
                </c:pt>
                <c:pt idx="349">
                  <c:v>16.91847140055302</c:v>
                </c:pt>
                <c:pt idx="350">
                  <c:v>16.91847140055302</c:v>
                </c:pt>
                <c:pt idx="351">
                  <c:v>16.91847140055302</c:v>
                </c:pt>
                <c:pt idx="352">
                  <c:v>16.91847140055302</c:v>
                </c:pt>
                <c:pt idx="353">
                  <c:v>16.91847140055302</c:v>
                </c:pt>
                <c:pt idx="354">
                  <c:v>16.91847140055302</c:v>
                </c:pt>
                <c:pt idx="355">
                  <c:v>16.91847140055302</c:v>
                </c:pt>
                <c:pt idx="356">
                  <c:v>16.91847140055302</c:v>
                </c:pt>
                <c:pt idx="357">
                  <c:v>16.91847140055302</c:v>
                </c:pt>
                <c:pt idx="358">
                  <c:v>16.91847140055302</c:v>
                </c:pt>
                <c:pt idx="359">
                  <c:v>16.91847140055302</c:v>
                </c:pt>
                <c:pt idx="360">
                  <c:v>16.91847140055302</c:v>
                </c:pt>
                <c:pt idx="361">
                  <c:v>16.91847140055302</c:v>
                </c:pt>
                <c:pt idx="362">
                  <c:v>16.91847140055302</c:v>
                </c:pt>
                <c:pt idx="363">
                  <c:v>16.91847140055302</c:v>
                </c:pt>
                <c:pt idx="364">
                  <c:v>16.91847140055302</c:v>
                </c:pt>
                <c:pt idx="365">
                  <c:v>16.91847140055302</c:v>
                </c:pt>
                <c:pt idx="366">
                  <c:v>16.91847140055302</c:v>
                </c:pt>
                <c:pt idx="367">
                  <c:v>16.91847140055302</c:v>
                </c:pt>
                <c:pt idx="368">
                  <c:v>16.91847140055302</c:v>
                </c:pt>
                <c:pt idx="369">
                  <c:v>16.91847140055302</c:v>
                </c:pt>
                <c:pt idx="370">
                  <c:v>16.91847140055302</c:v>
                </c:pt>
                <c:pt idx="371">
                  <c:v>16.91847140055302</c:v>
                </c:pt>
                <c:pt idx="372">
                  <c:v>16.91847140055302</c:v>
                </c:pt>
                <c:pt idx="373">
                  <c:v>16.91847140055302</c:v>
                </c:pt>
                <c:pt idx="374">
                  <c:v>16.91847140055302</c:v>
                </c:pt>
                <c:pt idx="375">
                  <c:v>16.91847140055302</c:v>
                </c:pt>
                <c:pt idx="376">
                  <c:v>16.91847140055302</c:v>
                </c:pt>
                <c:pt idx="377">
                  <c:v>16.91847140055302</c:v>
                </c:pt>
                <c:pt idx="378">
                  <c:v>16.91847140055302</c:v>
                </c:pt>
                <c:pt idx="379">
                  <c:v>16.91847140055302</c:v>
                </c:pt>
                <c:pt idx="380">
                  <c:v>16.91847140055302</c:v>
                </c:pt>
                <c:pt idx="381">
                  <c:v>16.91847140055302</c:v>
                </c:pt>
                <c:pt idx="382">
                  <c:v>16.91847140055302</c:v>
                </c:pt>
                <c:pt idx="383">
                  <c:v>16.91847140055302</c:v>
                </c:pt>
                <c:pt idx="384">
                  <c:v>16.91847140055302</c:v>
                </c:pt>
                <c:pt idx="385">
                  <c:v>16.91847140055302</c:v>
                </c:pt>
                <c:pt idx="386">
                  <c:v>16.91847140055302</c:v>
                </c:pt>
                <c:pt idx="387">
                  <c:v>16.91847140055302</c:v>
                </c:pt>
                <c:pt idx="388">
                  <c:v>16.91847140055302</c:v>
                </c:pt>
                <c:pt idx="389">
                  <c:v>16.91847140055302</c:v>
                </c:pt>
                <c:pt idx="390">
                  <c:v>16.91847140055302</c:v>
                </c:pt>
                <c:pt idx="391">
                  <c:v>16.91847140055302</c:v>
                </c:pt>
                <c:pt idx="392">
                  <c:v>16.91847140055302</c:v>
                </c:pt>
                <c:pt idx="393">
                  <c:v>16.91847140055302</c:v>
                </c:pt>
                <c:pt idx="394">
                  <c:v>16.91847140055302</c:v>
                </c:pt>
                <c:pt idx="395">
                  <c:v>16.91847140055302</c:v>
                </c:pt>
                <c:pt idx="396">
                  <c:v>16.91847140055302</c:v>
                </c:pt>
                <c:pt idx="397">
                  <c:v>16.91847140055302</c:v>
                </c:pt>
                <c:pt idx="398">
                  <c:v>16.91847140055302</c:v>
                </c:pt>
                <c:pt idx="399">
                  <c:v>16.91847140055302</c:v>
                </c:pt>
                <c:pt idx="400">
                  <c:v>16.91847140055302</c:v>
                </c:pt>
                <c:pt idx="401">
                  <c:v>16.91847140055302</c:v>
                </c:pt>
                <c:pt idx="402">
                  <c:v>16.91847140055302</c:v>
                </c:pt>
                <c:pt idx="403">
                  <c:v>16.91847140055302</c:v>
                </c:pt>
                <c:pt idx="404">
                  <c:v>16.91847140055302</c:v>
                </c:pt>
                <c:pt idx="405">
                  <c:v>16.91847140055302</c:v>
                </c:pt>
                <c:pt idx="406">
                  <c:v>16.91847140055302</c:v>
                </c:pt>
                <c:pt idx="407">
                  <c:v>16.91847140055302</c:v>
                </c:pt>
                <c:pt idx="408">
                  <c:v>16.91847140055302</c:v>
                </c:pt>
                <c:pt idx="409">
                  <c:v>16.91847140055302</c:v>
                </c:pt>
                <c:pt idx="410">
                  <c:v>16.91847140055302</c:v>
                </c:pt>
                <c:pt idx="411">
                  <c:v>16.91847140055302</c:v>
                </c:pt>
                <c:pt idx="412">
                  <c:v>16.91847140055302</c:v>
                </c:pt>
                <c:pt idx="413">
                  <c:v>16.91847140055302</c:v>
                </c:pt>
                <c:pt idx="414">
                  <c:v>16.91847140055302</c:v>
                </c:pt>
                <c:pt idx="415">
                  <c:v>16.91847140055302</c:v>
                </c:pt>
                <c:pt idx="416">
                  <c:v>16.91847140055302</c:v>
                </c:pt>
                <c:pt idx="417">
                  <c:v>16.91847140055302</c:v>
                </c:pt>
                <c:pt idx="418">
                  <c:v>16.91847140055302</c:v>
                </c:pt>
                <c:pt idx="419">
                  <c:v>16.91847140055302</c:v>
                </c:pt>
                <c:pt idx="420">
                  <c:v>16.91847140055302</c:v>
                </c:pt>
                <c:pt idx="421">
                  <c:v>16.91847140055302</c:v>
                </c:pt>
                <c:pt idx="422">
                  <c:v>16.91847140055302</c:v>
                </c:pt>
                <c:pt idx="423">
                  <c:v>16.91847140055302</c:v>
                </c:pt>
                <c:pt idx="424">
                  <c:v>16.91847140055302</c:v>
                </c:pt>
                <c:pt idx="425">
                  <c:v>16.91847140055302</c:v>
                </c:pt>
                <c:pt idx="426">
                  <c:v>16.91847140055302</c:v>
                </c:pt>
                <c:pt idx="427">
                  <c:v>16.91847140055302</c:v>
                </c:pt>
                <c:pt idx="428">
                  <c:v>16.91847140055302</c:v>
                </c:pt>
                <c:pt idx="429">
                  <c:v>16.91847140055302</c:v>
                </c:pt>
                <c:pt idx="430">
                  <c:v>16.91847140055302</c:v>
                </c:pt>
                <c:pt idx="431">
                  <c:v>16.91847140055302</c:v>
                </c:pt>
                <c:pt idx="432">
                  <c:v>16.91847140055302</c:v>
                </c:pt>
                <c:pt idx="433">
                  <c:v>16.91847140055302</c:v>
                </c:pt>
                <c:pt idx="434">
                  <c:v>16.91847140055302</c:v>
                </c:pt>
                <c:pt idx="435">
                  <c:v>16.91847140055302</c:v>
                </c:pt>
                <c:pt idx="436">
                  <c:v>16.91847140055302</c:v>
                </c:pt>
                <c:pt idx="437">
                  <c:v>16.91847140055302</c:v>
                </c:pt>
                <c:pt idx="438">
                  <c:v>16.91847140055302</c:v>
                </c:pt>
                <c:pt idx="439">
                  <c:v>16.91847140055302</c:v>
                </c:pt>
                <c:pt idx="440">
                  <c:v>16.91847140055302</c:v>
                </c:pt>
                <c:pt idx="441">
                  <c:v>16.91847140055302</c:v>
                </c:pt>
                <c:pt idx="442">
                  <c:v>16.91847140055302</c:v>
                </c:pt>
                <c:pt idx="443">
                  <c:v>16.91847140055302</c:v>
                </c:pt>
                <c:pt idx="444">
                  <c:v>16.91847140055302</c:v>
                </c:pt>
                <c:pt idx="445">
                  <c:v>16.91847140055302</c:v>
                </c:pt>
                <c:pt idx="446">
                  <c:v>16.91847140055302</c:v>
                </c:pt>
                <c:pt idx="447">
                  <c:v>16.91847140055302</c:v>
                </c:pt>
                <c:pt idx="448">
                  <c:v>16.91847140055302</c:v>
                </c:pt>
                <c:pt idx="449">
                  <c:v>16.91847140055302</c:v>
                </c:pt>
                <c:pt idx="450">
                  <c:v>16.91847140055302</c:v>
                </c:pt>
                <c:pt idx="451">
                  <c:v>16.91847140055302</c:v>
                </c:pt>
                <c:pt idx="452">
                  <c:v>16.91847140055302</c:v>
                </c:pt>
                <c:pt idx="453">
                  <c:v>16.91847140055302</c:v>
                </c:pt>
                <c:pt idx="454">
                  <c:v>16.91847140055302</c:v>
                </c:pt>
                <c:pt idx="455">
                  <c:v>16.91847140055302</c:v>
                </c:pt>
                <c:pt idx="456">
                  <c:v>16.91847140055302</c:v>
                </c:pt>
                <c:pt idx="457">
                  <c:v>16.91847140055302</c:v>
                </c:pt>
                <c:pt idx="458">
                  <c:v>16.91847140055302</c:v>
                </c:pt>
                <c:pt idx="459">
                  <c:v>16.91847140055302</c:v>
                </c:pt>
                <c:pt idx="460">
                  <c:v>16.91847140055302</c:v>
                </c:pt>
                <c:pt idx="461">
                  <c:v>16.91847140055302</c:v>
                </c:pt>
                <c:pt idx="462">
                  <c:v>16.91847140055302</c:v>
                </c:pt>
                <c:pt idx="463">
                  <c:v>16.91847140055302</c:v>
                </c:pt>
                <c:pt idx="464">
                  <c:v>16.91847140055302</c:v>
                </c:pt>
                <c:pt idx="465">
                  <c:v>16.91847140055302</c:v>
                </c:pt>
                <c:pt idx="466">
                  <c:v>16.91847140055302</c:v>
                </c:pt>
                <c:pt idx="467">
                  <c:v>16.91847140055302</c:v>
                </c:pt>
                <c:pt idx="468">
                  <c:v>16.91847140055302</c:v>
                </c:pt>
                <c:pt idx="469">
                  <c:v>16.91847140055302</c:v>
                </c:pt>
                <c:pt idx="470">
                  <c:v>16.91847140055302</c:v>
                </c:pt>
                <c:pt idx="471">
                  <c:v>16.91847140055302</c:v>
                </c:pt>
                <c:pt idx="472">
                  <c:v>16.91847140055302</c:v>
                </c:pt>
                <c:pt idx="473">
                  <c:v>16.91847140055302</c:v>
                </c:pt>
                <c:pt idx="474">
                  <c:v>16.91847140055302</c:v>
                </c:pt>
                <c:pt idx="475">
                  <c:v>16.91847140055302</c:v>
                </c:pt>
                <c:pt idx="476">
                  <c:v>16.91847140055302</c:v>
                </c:pt>
                <c:pt idx="477">
                  <c:v>16.91847140055302</c:v>
                </c:pt>
                <c:pt idx="478">
                  <c:v>16.91847140055302</c:v>
                </c:pt>
                <c:pt idx="479">
                  <c:v>16.91847140055302</c:v>
                </c:pt>
                <c:pt idx="480">
                  <c:v>16.91847140055302</c:v>
                </c:pt>
                <c:pt idx="481">
                  <c:v>16.91847140055302</c:v>
                </c:pt>
                <c:pt idx="482">
                  <c:v>16.91847140055302</c:v>
                </c:pt>
                <c:pt idx="483">
                  <c:v>16.91847140055302</c:v>
                </c:pt>
                <c:pt idx="484">
                  <c:v>16.91847140055302</c:v>
                </c:pt>
                <c:pt idx="485">
                  <c:v>16.91847140055302</c:v>
                </c:pt>
                <c:pt idx="486">
                  <c:v>16.91847140055302</c:v>
                </c:pt>
                <c:pt idx="487">
                  <c:v>16.91847140055302</c:v>
                </c:pt>
                <c:pt idx="488">
                  <c:v>16.91847140055302</c:v>
                </c:pt>
                <c:pt idx="489">
                  <c:v>16.91847140055302</c:v>
                </c:pt>
                <c:pt idx="490">
                  <c:v>16.91847140055302</c:v>
                </c:pt>
                <c:pt idx="491">
                  <c:v>16.91847140055302</c:v>
                </c:pt>
                <c:pt idx="492">
                  <c:v>16.91847140055302</c:v>
                </c:pt>
                <c:pt idx="493">
                  <c:v>16.91847140055302</c:v>
                </c:pt>
                <c:pt idx="494">
                  <c:v>16.91847140055302</c:v>
                </c:pt>
                <c:pt idx="495">
                  <c:v>16.91847140055302</c:v>
                </c:pt>
                <c:pt idx="496">
                  <c:v>16.91847140055302</c:v>
                </c:pt>
                <c:pt idx="497">
                  <c:v>16.91847140055302</c:v>
                </c:pt>
                <c:pt idx="498">
                  <c:v>16.91847140055302</c:v>
                </c:pt>
                <c:pt idx="499">
                  <c:v>16.91847140055302</c:v>
                </c:pt>
                <c:pt idx="500">
                  <c:v>16.91847140055302</c:v>
                </c:pt>
                <c:pt idx="501">
                  <c:v>16.91847140055302</c:v>
                </c:pt>
                <c:pt idx="502">
                  <c:v>16.91847140055302</c:v>
                </c:pt>
                <c:pt idx="503">
                  <c:v>16.91847140055302</c:v>
                </c:pt>
                <c:pt idx="504">
                  <c:v>16.91847140055302</c:v>
                </c:pt>
                <c:pt idx="505">
                  <c:v>16.91847140055302</c:v>
                </c:pt>
                <c:pt idx="506">
                  <c:v>16.91847140055302</c:v>
                </c:pt>
                <c:pt idx="507">
                  <c:v>16.91847140055302</c:v>
                </c:pt>
                <c:pt idx="508">
                  <c:v>16.91847140055302</c:v>
                </c:pt>
                <c:pt idx="509">
                  <c:v>16.91847140055302</c:v>
                </c:pt>
                <c:pt idx="510">
                  <c:v>16.91847140055302</c:v>
                </c:pt>
                <c:pt idx="511">
                  <c:v>16.91847140055302</c:v>
                </c:pt>
                <c:pt idx="512">
                  <c:v>16.91847140055302</c:v>
                </c:pt>
                <c:pt idx="513">
                  <c:v>16.91847140055302</c:v>
                </c:pt>
                <c:pt idx="514">
                  <c:v>16.91847140055302</c:v>
                </c:pt>
                <c:pt idx="515">
                  <c:v>16.91847140055302</c:v>
                </c:pt>
                <c:pt idx="516">
                  <c:v>16.91847140055302</c:v>
                </c:pt>
                <c:pt idx="517">
                  <c:v>16.91847140055302</c:v>
                </c:pt>
                <c:pt idx="518">
                  <c:v>16.91847140055302</c:v>
                </c:pt>
                <c:pt idx="519">
                  <c:v>16.91847140055302</c:v>
                </c:pt>
                <c:pt idx="520">
                  <c:v>16.91847140055302</c:v>
                </c:pt>
                <c:pt idx="521">
                  <c:v>16.91847140055302</c:v>
                </c:pt>
                <c:pt idx="522">
                  <c:v>16.91847140055302</c:v>
                </c:pt>
                <c:pt idx="523">
                  <c:v>16.91847140055302</c:v>
                </c:pt>
                <c:pt idx="524">
                  <c:v>16.91847140055302</c:v>
                </c:pt>
                <c:pt idx="525">
                  <c:v>16.91847140055302</c:v>
                </c:pt>
                <c:pt idx="526">
                  <c:v>16.91847140055302</c:v>
                </c:pt>
                <c:pt idx="527">
                  <c:v>16.91847140055302</c:v>
                </c:pt>
                <c:pt idx="528">
                  <c:v>16.91847140055302</c:v>
                </c:pt>
                <c:pt idx="529">
                  <c:v>16.91847140055302</c:v>
                </c:pt>
                <c:pt idx="530">
                  <c:v>16.91847140055302</c:v>
                </c:pt>
                <c:pt idx="531">
                  <c:v>16.91847140055302</c:v>
                </c:pt>
                <c:pt idx="532">
                  <c:v>16.91847140055302</c:v>
                </c:pt>
                <c:pt idx="533">
                  <c:v>16.91847140055302</c:v>
                </c:pt>
                <c:pt idx="534">
                  <c:v>16.91847140055302</c:v>
                </c:pt>
                <c:pt idx="535">
                  <c:v>16.91847140055302</c:v>
                </c:pt>
                <c:pt idx="536">
                  <c:v>16.91847140055302</c:v>
                </c:pt>
                <c:pt idx="537">
                  <c:v>16.91847140055302</c:v>
                </c:pt>
                <c:pt idx="538">
                  <c:v>16.91847140055302</c:v>
                </c:pt>
                <c:pt idx="539">
                  <c:v>16.91847140055302</c:v>
                </c:pt>
                <c:pt idx="540">
                  <c:v>16.91847140055302</c:v>
                </c:pt>
                <c:pt idx="541">
                  <c:v>16.91847140055302</c:v>
                </c:pt>
                <c:pt idx="542">
                  <c:v>16.91847140055302</c:v>
                </c:pt>
                <c:pt idx="543">
                  <c:v>16.91847140055302</c:v>
                </c:pt>
                <c:pt idx="544">
                  <c:v>16.91847140055302</c:v>
                </c:pt>
                <c:pt idx="545">
                  <c:v>16.91847140055302</c:v>
                </c:pt>
                <c:pt idx="546">
                  <c:v>16.91847140055302</c:v>
                </c:pt>
                <c:pt idx="547">
                  <c:v>16.91847140055302</c:v>
                </c:pt>
                <c:pt idx="548">
                  <c:v>16.91847140055302</c:v>
                </c:pt>
                <c:pt idx="549">
                  <c:v>16.91847140055302</c:v>
                </c:pt>
                <c:pt idx="550">
                  <c:v>16.91847140055302</c:v>
                </c:pt>
                <c:pt idx="551">
                  <c:v>16.91847140055302</c:v>
                </c:pt>
                <c:pt idx="552">
                  <c:v>16.91847140055302</c:v>
                </c:pt>
                <c:pt idx="553">
                  <c:v>16.91847140055302</c:v>
                </c:pt>
                <c:pt idx="554">
                  <c:v>16.91847140055302</c:v>
                </c:pt>
                <c:pt idx="555">
                  <c:v>16.91847140055302</c:v>
                </c:pt>
                <c:pt idx="556">
                  <c:v>16.91847140055302</c:v>
                </c:pt>
                <c:pt idx="557">
                  <c:v>16.91847140055302</c:v>
                </c:pt>
                <c:pt idx="558">
                  <c:v>16.91847140055302</c:v>
                </c:pt>
                <c:pt idx="559">
                  <c:v>16.91847140055302</c:v>
                </c:pt>
                <c:pt idx="560">
                  <c:v>16.91847140055302</c:v>
                </c:pt>
                <c:pt idx="561">
                  <c:v>16.91847140055302</c:v>
                </c:pt>
                <c:pt idx="562">
                  <c:v>16.91847140055302</c:v>
                </c:pt>
                <c:pt idx="563">
                  <c:v>16.91847140055302</c:v>
                </c:pt>
                <c:pt idx="564">
                  <c:v>16.91847140055302</c:v>
                </c:pt>
                <c:pt idx="565">
                  <c:v>16.91847140055302</c:v>
                </c:pt>
                <c:pt idx="566">
                  <c:v>16.91847140055302</c:v>
                </c:pt>
                <c:pt idx="567">
                  <c:v>16.91847140055302</c:v>
                </c:pt>
                <c:pt idx="568">
                  <c:v>16.91847140055302</c:v>
                </c:pt>
                <c:pt idx="569">
                  <c:v>16.91847140055302</c:v>
                </c:pt>
                <c:pt idx="570">
                  <c:v>16.91847140055302</c:v>
                </c:pt>
                <c:pt idx="571">
                  <c:v>16.91847140055302</c:v>
                </c:pt>
                <c:pt idx="572">
                  <c:v>16.91847140055302</c:v>
                </c:pt>
                <c:pt idx="573">
                  <c:v>16.91847140055302</c:v>
                </c:pt>
                <c:pt idx="574">
                  <c:v>16.91847140055302</c:v>
                </c:pt>
                <c:pt idx="575">
                  <c:v>16.91847140055302</c:v>
                </c:pt>
                <c:pt idx="576">
                  <c:v>16.91847140055302</c:v>
                </c:pt>
                <c:pt idx="577">
                  <c:v>16.91847140055302</c:v>
                </c:pt>
                <c:pt idx="578">
                  <c:v>16.91847140055302</c:v>
                </c:pt>
                <c:pt idx="579">
                  <c:v>16.91847140055302</c:v>
                </c:pt>
                <c:pt idx="580">
                  <c:v>16.91847140055302</c:v>
                </c:pt>
                <c:pt idx="581">
                  <c:v>16.91847140055302</c:v>
                </c:pt>
                <c:pt idx="582">
                  <c:v>16.91847140055302</c:v>
                </c:pt>
                <c:pt idx="583">
                  <c:v>16.91847140055302</c:v>
                </c:pt>
                <c:pt idx="584">
                  <c:v>16.91847140055302</c:v>
                </c:pt>
                <c:pt idx="585">
                  <c:v>16.91847140055302</c:v>
                </c:pt>
                <c:pt idx="586">
                  <c:v>16.91847140055302</c:v>
                </c:pt>
                <c:pt idx="587">
                  <c:v>16.91847140055302</c:v>
                </c:pt>
                <c:pt idx="588">
                  <c:v>16.91847140055302</c:v>
                </c:pt>
                <c:pt idx="589">
                  <c:v>16.91847140055302</c:v>
                </c:pt>
                <c:pt idx="590">
                  <c:v>16.91847140055302</c:v>
                </c:pt>
                <c:pt idx="591">
                  <c:v>16.91847140055302</c:v>
                </c:pt>
                <c:pt idx="592">
                  <c:v>16.91847140055302</c:v>
                </c:pt>
                <c:pt idx="593">
                  <c:v>16.91847140055302</c:v>
                </c:pt>
                <c:pt idx="594">
                  <c:v>16.91847140055302</c:v>
                </c:pt>
                <c:pt idx="595">
                  <c:v>16.91847140055302</c:v>
                </c:pt>
                <c:pt idx="596">
                  <c:v>16.91847140055302</c:v>
                </c:pt>
                <c:pt idx="597">
                  <c:v>16.91847140055302</c:v>
                </c:pt>
                <c:pt idx="598">
                  <c:v>16.91847140055302</c:v>
                </c:pt>
                <c:pt idx="599">
                  <c:v>16.91847140055302</c:v>
                </c:pt>
                <c:pt idx="600">
                  <c:v>16.91847140055302</c:v>
                </c:pt>
                <c:pt idx="601">
                  <c:v>16.91847140055302</c:v>
                </c:pt>
                <c:pt idx="602">
                  <c:v>16.91847140055302</c:v>
                </c:pt>
                <c:pt idx="603">
                  <c:v>16.91847140055302</c:v>
                </c:pt>
                <c:pt idx="604">
                  <c:v>16.91847140055302</c:v>
                </c:pt>
                <c:pt idx="605">
                  <c:v>16.91847140055302</c:v>
                </c:pt>
                <c:pt idx="606">
                  <c:v>16.91847140055302</c:v>
                </c:pt>
                <c:pt idx="607">
                  <c:v>16.91847140055302</c:v>
                </c:pt>
                <c:pt idx="608">
                  <c:v>16.91847140055302</c:v>
                </c:pt>
                <c:pt idx="609">
                  <c:v>16.91847140055302</c:v>
                </c:pt>
                <c:pt idx="610">
                  <c:v>16.91847140055302</c:v>
                </c:pt>
                <c:pt idx="611">
                  <c:v>16.91847140055302</c:v>
                </c:pt>
                <c:pt idx="612">
                  <c:v>16.91847140055302</c:v>
                </c:pt>
                <c:pt idx="613">
                  <c:v>16.91847140055302</c:v>
                </c:pt>
                <c:pt idx="614">
                  <c:v>16.91847140055302</c:v>
                </c:pt>
                <c:pt idx="615">
                  <c:v>16.91847140055302</c:v>
                </c:pt>
                <c:pt idx="616">
                  <c:v>16.91847140055302</c:v>
                </c:pt>
                <c:pt idx="617">
                  <c:v>16.91847140055302</c:v>
                </c:pt>
                <c:pt idx="618">
                  <c:v>16.91847140055302</c:v>
                </c:pt>
                <c:pt idx="619">
                  <c:v>16.91847140055302</c:v>
                </c:pt>
                <c:pt idx="620">
                  <c:v>16.91847140055302</c:v>
                </c:pt>
                <c:pt idx="621">
                  <c:v>16.91847140055302</c:v>
                </c:pt>
                <c:pt idx="622">
                  <c:v>16.91847140055302</c:v>
                </c:pt>
                <c:pt idx="623">
                  <c:v>16.91847140055302</c:v>
                </c:pt>
                <c:pt idx="624">
                  <c:v>16.91847140055302</c:v>
                </c:pt>
                <c:pt idx="625">
                  <c:v>16.91847140055302</c:v>
                </c:pt>
                <c:pt idx="626">
                  <c:v>16.91847140055302</c:v>
                </c:pt>
                <c:pt idx="627">
                  <c:v>16.91847140055302</c:v>
                </c:pt>
                <c:pt idx="628">
                  <c:v>16.91847140055302</c:v>
                </c:pt>
                <c:pt idx="629">
                  <c:v>16.91847140055302</c:v>
                </c:pt>
                <c:pt idx="630">
                  <c:v>16.91847140055302</c:v>
                </c:pt>
                <c:pt idx="631">
                  <c:v>16.91847140055302</c:v>
                </c:pt>
                <c:pt idx="632">
                  <c:v>16.91847140055302</c:v>
                </c:pt>
                <c:pt idx="633">
                  <c:v>16.91847140055302</c:v>
                </c:pt>
                <c:pt idx="634">
                  <c:v>16.91847140055302</c:v>
                </c:pt>
                <c:pt idx="635">
                  <c:v>16.91847140055302</c:v>
                </c:pt>
                <c:pt idx="636">
                  <c:v>16.91847140055302</c:v>
                </c:pt>
                <c:pt idx="637">
                  <c:v>16.91847140055302</c:v>
                </c:pt>
                <c:pt idx="638">
                  <c:v>16.91847140055302</c:v>
                </c:pt>
                <c:pt idx="639">
                  <c:v>16.91847140055302</c:v>
                </c:pt>
                <c:pt idx="640">
                  <c:v>16.91847140055302</c:v>
                </c:pt>
                <c:pt idx="641">
                  <c:v>16.91847140055302</c:v>
                </c:pt>
                <c:pt idx="642">
                  <c:v>16.91847140055302</c:v>
                </c:pt>
                <c:pt idx="643">
                  <c:v>16.91847140055302</c:v>
                </c:pt>
                <c:pt idx="644">
                  <c:v>16.91847140055302</c:v>
                </c:pt>
                <c:pt idx="645">
                  <c:v>16.91847140055302</c:v>
                </c:pt>
                <c:pt idx="646">
                  <c:v>16.91847140055302</c:v>
                </c:pt>
                <c:pt idx="647">
                  <c:v>16.91847140055302</c:v>
                </c:pt>
                <c:pt idx="648">
                  <c:v>16.91847140055302</c:v>
                </c:pt>
                <c:pt idx="649">
                  <c:v>16.91847140055302</c:v>
                </c:pt>
                <c:pt idx="650">
                  <c:v>16.91847140055302</c:v>
                </c:pt>
                <c:pt idx="651">
                  <c:v>16.91847140055302</c:v>
                </c:pt>
                <c:pt idx="652">
                  <c:v>16.91847140055302</c:v>
                </c:pt>
                <c:pt idx="653">
                  <c:v>16.91847140055302</c:v>
                </c:pt>
                <c:pt idx="654">
                  <c:v>16.91847140055302</c:v>
                </c:pt>
                <c:pt idx="655">
                  <c:v>16.91847140055302</c:v>
                </c:pt>
                <c:pt idx="656">
                  <c:v>16.91847140055302</c:v>
                </c:pt>
                <c:pt idx="657">
                  <c:v>16.91847140055302</c:v>
                </c:pt>
                <c:pt idx="658">
                  <c:v>16.91847140055302</c:v>
                </c:pt>
                <c:pt idx="659">
                  <c:v>16.91847140055302</c:v>
                </c:pt>
                <c:pt idx="660">
                  <c:v>16.91847140055302</c:v>
                </c:pt>
                <c:pt idx="661">
                  <c:v>16.91847140055302</c:v>
                </c:pt>
                <c:pt idx="662">
                  <c:v>16.91847140055302</c:v>
                </c:pt>
                <c:pt idx="663">
                  <c:v>16.91847140055302</c:v>
                </c:pt>
                <c:pt idx="664">
                  <c:v>16.91847140055302</c:v>
                </c:pt>
                <c:pt idx="665">
                  <c:v>16.91847140055302</c:v>
                </c:pt>
                <c:pt idx="666">
                  <c:v>16.91847140055302</c:v>
                </c:pt>
                <c:pt idx="667">
                  <c:v>16.91847140055302</c:v>
                </c:pt>
                <c:pt idx="668">
                  <c:v>16.91847140055302</c:v>
                </c:pt>
                <c:pt idx="669">
                  <c:v>16.91847140055302</c:v>
                </c:pt>
                <c:pt idx="670">
                  <c:v>16.91847140055302</c:v>
                </c:pt>
                <c:pt idx="671">
                  <c:v>16.91847140055302</c:v>
                </c:pt>
                <c:pt idx="672">
                  <c:v>16.91847140055302</c:v>
                </c:pt>
                <c:pt idx="673">
                  <c:v>16.91847140055302</c:v>
                </c:pt>
                <c:pt idx="674">
                  <c:v>16.91847140055302</c:v>
                </c:pt>
                <c:pt idx="675">
                  <c:v>16.91847140055302</c:v>
                </c:pt>
                <c:pt idx="676">
                  <c:v>16.91847140055302</c:v>
                </c:pt>
                <c:pt idx="677">
                  <c:v>16.91847140055302</c:v>
                </c:pt>
                <c:pt idx="678">
                  <c:v>16.91847140055302</c:v>
                </c:pt>
                <c:pt idx="679">
                  <c:v>16.91847140055302</c:v>
                </c:pt>
                <c:pt idx="680">
                  <c:v>16.91847140055302</c:v>
                </c:pt>
                <c:pt idx="681">
                  <c:v>16.91847140055302</c:v>
                </c:pt>
                <c:pt idx="682">
                  <c:v>16.91847140055302</c:v>
                </c:pt>
                <c:pt idx="683">
                  <c:v>16.91847140055302</c:v>
                </c:pt>
                <c:pt idx="684">
                  <c:v>16.91847140055302</c:v>
                </c:pt>
                <c:pt idx="685">
                  <c:v>16.91847140055302</c:v>
                </c:pt>
                <c:pt idx="686">
                  <c:v>16.91847140055302</c:v>
                </c:pt>
                <c:pt idx="687">
                  <c:v>16.91847140055302</c:v>
                </c:pt>
                <c:pt idx="688">
                  <c:v>16.91847140055302</c:v>
                </c:pt>
                <c:pt idx="689">
                  <c:v>16.91847140055302</c:v>
                </c:pt>
                <c:pt idx="690">
                  <c:v>16.91847140055302</c:v>
                </c:pt>
                <c:pt idx="691">
                  <c:v>16.91847140055302</c:v>
                </c:pt>
                <c:pt idx="692">
                  <c:v>16.91847140055302</c:v>
                </c:pt>
                <c:pt idx="693">
                  <c:v>16.91847140055302</c:v>
                </c:pt>
                <c:pt idx="694">
                  <c:v>16.91847140055302</c:v>
                </c:pt>
                <c:pt idx="695">
                  <c:v>16.91847140055302</c:v>
                </c:pt>
                <c:pt idx="696">
                  <c:v>16.91847140055302</c:v>
                </c:pt>
                <c:pt idx="697">
                  <c:v>16.91847140055302</c:v>
                </c:pt>
                <c:pt idx="698">
                  <c:v>16.91847140055302</c:v>
                </c:pt>
                <c:pt idx="699">
                  <c:v>16.91847140055302</c:v>
                </c:pt>
                <c:pt idx="700">
                  <c:v>16.91847140055302</c:v>
                </c:pt>
                <c:pt idx="701">
                  <c:v>16.91847140055302</c:v>
                </c:pt>
                <c:pt idx="702">
                  <c:v>16.91847140055302</c:v>
                </c:pt>
                <c:pt idx="703">
                  <c:v>16.91847140055302</c:v>
                </c:pt>
                <c:pt idx="704">
                  <c:v>16.91847140055302</c:v>
                </c:pt>
                <c:pt idx="705">
                  <c:v>16.91847140055302</c:v>
                </c:pt>
                <c:pt idx="706">
                  <c:v>16.91847140055302</c:v>
                </c:pt>
                <c:pt idx="707">
                  <c:v>16.91847140055302</c:v>
                </c:pt>
                <c:pt idx="708">
                  <c:v>16.91847140055302</c:v>
                </c:pt>
                <c:pt idx="709">
                  <c:v>16.91847140055302</c:v>
                </c:pt>
                <c:pt idx="710">
                  <c:v>16.91847140055302</c:v>
                </c:pt>
                <c:pt idx="711">
                  <c:v>16.91847140055302</c:v>
                </c:pt>
                <c:pt idx="712">
                  <c:v>16.91847140055302</c:v>
                </c:pt>
                <c:pt idx="713">
                  <c:v>16.91847140055302</c:v>
                </c:pt>
                <c:pt idx="714">
                  <c:v>16.91847140055302</c:v>
                </c:pt>
                <c:pt idx="715">
                  <c:v>16.91847140055302</c:v>
                </c:pt>
                <c:pt idx="716">
                  <c:v>16.91847140055302</c:v>
                </c:pt>
                <c:pt idx="717">
                  <c:v>16.91847140055302</c:v>
                </c:pt>
                <c:pt idx="718">
                  <c:v>16.91847140055302</c:v>
                </c:pt>
                <c:pt idx="719">
                  <c:v>16.91847140055302</c:v>
                </c:pt>
                <c:pt idx="720">
                  <c:v>16.91847140055302</c:v>
                </c:pt>
                <c:pt idx="721">
                  <c:v>16.91847140055302</c:v>
                </c:pt>
                <c:pt idx="722">
                  <c:v>16.91847140055302</c:v>
                </c:pt>
                <c:pt idx="723">
                  <c:v>16.91847140055302</c:v>
                </c:pt>
                <c:pt idx="724">
                  <c:v>16.91847140055302</c:v>
                </c:pt>
                <c:pt idx="725">
                  <c:v>16.91847140055302</c:v>
                </c:pt>
                <c:pt idx="726">
                  <c:v>16.91847140055302</c:v>
                </c:pt>
                <c:pt idx="727">
                  <c:v>16.91847140055302</c:v>
                </c:pt>
                <c:pt idx="728">
                  <c:v>16.91847140055302</c:v>
                </c:pt>
                <c:pt idx="729">
                  <c:v>16.91847140055302</c:v>
                </c:pt>
                <c:pt idx="730">
                  <c:v>16.91847140055302</c:v>
                </c:pt>
                <c:pt idx="731">
                  <c:v>16.91847140055302</c:v>
                </c:pt>
                <c:pt idx="732">
                  <c:v>16.91847140055302</c:v>
                </c:pt>
                <c:pt idx="733">
                  <c:v>16.91847140055302</c:v>
                </c:pt>
                <c:pt idx="734">
                  <c:v>16.91847140055302</c:v>
                </c:pt>
                <c:pt idx="735">
                  <c:v>16.91847140055302</c:v>
                </c:pt>
                <c:pt idx="736">
                  <c:v>16.91847140055302</c:v>
                </c:pt>
                <c:pt idx="737">
                  <c:v>16.91847140055302</c:v>
                </c:pt>
                <c:pt idx="738">
                  <c:v>16.91847140055302</c:v>
                </c:pt>
                <c:pt idx="739">
                  <c:v>16.91847140055302</c:v>
                </c:pt>
                <c:pt idx="740">
                  <c:v>16.91847140055302</c:v>
                </c:pt>
                <c:pt idx="741">
                  <c:v>16.91847140055302</c:v>
                </c:pt>
                <c:pt idx="742">
                  <c:v>16.91847140055302</c:v>
                </c:pt>
                <c:pt idx="743">
                  <c:v>16.91847140055302</c:v>
                </c:pt>
                <c:pt idx="744">
                  <c:v>16.91847140055302</c:v>
                </c:pt>
                <c:pt idx="745">
                  <c:v>16.91847140055302</c:v>
                </c:pt>
                <c:pt idx="746">
                  <c:v>16.91847140055302</c:v>
                </c:pt>
                <c:pt idx="747">
                  <c:v>16.91847140055302</c:v>
                </c:pt>
                <c:pt idx="748">
                  <c:v>16.91847140055302</c:v>
                </c:pt>
                <c:pt idx="749">
                  <c:v>16.91847140055302</c:v>
                </c:pt>
                <c:pt idx="750">
                  <c:v>16.91847140055302</c:v>
                </c:pt>
                <c:pt idx="751">
                  <c:v>16.91847140055302</c:v>
                </c:pt>
                <c:pt idx="752">
                  <c:v>16.91847140055302</c:v>
                </c:pt>
                <c:pt idx="753">
                  <c:v>16.91847140055302</c:v>
                </c:pt>
                <c:pt idx="754">
                  <c:v>16.91847140055302</c:v>
                </c:pt>
                <c:pt idx="755">
                  <c:v>16.91847140055302</c:v>
                </c:pt>
                <c:pt idx="756">
                  <c:v>16.91847140055302</c:v>
                </c:pt>
                <c:pt idx="757">
                  <c:v>16.91847140055302</c:v>
                </c:pt>
                <c:pt idx="758">
                  <c:v>16.91847140055302</c:v>
                </c:pt>
                <c:pt idx="759">
                  <c:v>16.91847140055302</c:v>
                </c:pt>
                <c:pt idx="760">
                  <c:v>16.91847140055302</c:v>
                </c:pt>
                <c:pt idx="761">
                  <c:v>16.91847140055302</c:v>
                </c:pt>
                <c:pt idx="762">
                  <c:v>16.91847140055302</c:v>
                </c:pt>
                <c:pt idx="763">
                  <c:v>16.91847140055302</c:v>
                </c:pt>
                <c:pt idx="764">
                  <c:v>16.91847140055302</c:v>
                </c:pt>
                <c:pt idx="765">
                  <c:v>16.91847140055302</c:v>
                </c:pt>
                <c:pt idx="766">
                  <c:v>16.91847140055302</c:v>
                </c:pt>
                <c:pt idx="767">
                  <c:v>16.91847140055302</c:v>
                </c:pt>
                <c:pt idx="768">
                  <c:v>16.91847140055302</c:v>
                </c:pt>
                <c:pt idx="769">
                  <c:v>16.91847140055302</c:v>
                </c:pt>
                <c:pt idx="770">
                  <c:v>16.91847140055302</c:v>
                </c:pt>
                <c:pt idx="771">
                  <c:v>16.91847140055302</c:v>
                </c:pt>
                <c:pt idx="772">
                  <c:v>16.91847140055302</c:v>
                </c:pt>
                <c:pt idx="773">
                  <c:v>16.91847140055302</c:v>
                </c:pt>
                <c:pt idx="774">
                  <c:v>16.91847140055302</c:v>
                </c:pt>
                <c:pt idx="775">
                  <c:v>16.91847140055302</c:v>
                </c:pt>
                <c:pt idx="776">
                  <c:v>16.91847140055302</c:v>
                </c:pt>
                <c:pt idx="777">
                  <c:v>16.91847140055302</c:v>
                </c:pt>
                <c:pt idx="778">
                  <c:v>16.91847140055302</c:v>
                </c:pt>
                <c:pt idx="779">
                  <c:v>16.91847140055302</c:v>
                </c:pt>
                <c:pt idx="780">
                  <c:v>16.91847140055302</c:v>
                </c:pt>
                <c:pt idx="781">
                  <c:v>16.91847140055302</c:v>
                </c:pt>
                <c:pt idx="782">
                  <c:v>16.91847140055302</c:v>
                </c:pt>
                <c:pt idx="783">
                  <c:v>16.91847140055302</c:v>
                </c:pt>
                <c:pt idx="784">
                  <c:v>16.91847140055302</c:v>
                </c:pt>
                <c:pt idx="785">
                  <c:v>16.91847140055302</c:v>
                </c:pt>
                <c:pt idx="786">
                  <c:v>16.91847140055302</c:v>
                </c:pt>
                <c:pt idx="787">
                  <c:v>16.91847140055302</c:v>
                </c:pt>
                <c:pt idx="788">
                  <c:v>16.91847140055302</c:v>
                </c:pt>
                <c:pt idx="789">
                  <c:v>16.91847140055302</c:v>
                </c:pt>
                <c:pt idx="790">
                  <c:v>16.91847140055302</c:v>
                </c:pt>
                <c:pt idx="791">
                  <c:v>16.91847140055302</c:v>
                </c:pt>
                <c:pt idx="792">
                  <c:v>16.91847140055302</c:v>
                </c:pt>
                <c:pt idx="793">
                  <c:v>16.91847140055302</c:v>
                </c:pt>
                <c:pt idx="794">
                  <c:v>16.91847140055302</c:v>
                </c:pt>
                <c:pt idx="795">
                  <c:v>16.91847140055302</c:v>
                </c:pt>
                <c:pt idx="796">
                  <c:v>16.91847140055302</c:v>
                </c:pt>
                <c:pt idx="797">
                  <c:v>16.91847140055302</c:v>
                </c:pt>
                <c:pt idx="798">
                  <c:v>16.91847140055302</c:v>
                </c:pt>
                <c:pt idx="799">
                  <c:v>16.91847140055302</c:v>
                </c:pt>
                <c:pt idx="800">
                  <c:v>16.91847140055302</c:v>
                </c:pt>
                <c:pt idx="801">
                  <c:v>16.91847140055302</c:v>
                </c:pt>
                <c:pt idx="802">
                  <c:v>16.91847140055302</c:v>
                </c:pt>
                <c:pt idx="803">
                  <c:v>16.91847140055302</c:v>
                </c:pt>
                <c:pt idx="804">
                  <c:v>16.91847140055302</c:v>
                </c:pt>
                <c:pt idx="805">
                  <c:v>16.91847140055302</c:v>
                </c:pt>
                <c:pt idx="806">
                  <c:v>16.91847140055302</c:v>
                </c:pt>
                <c:pt idx="807">
                  <c:v>16.91847140055302</c:v>
                </c:pt>
                <c:pt idx="808">
                  <c:v>16.91847140055302</c:v>
                </c:pt>
                <c:pt idx="809">
                  <c:v>16.91847140055302</c:v>
                </c:pt>
                <c:pt idx="810">
                  <c:v>16.91847140055302</c:v>
                </c:pt>
                <c:pt idx="811">
                  <c:v>16.91847140055302</c:v>
                </c:pt>
                <c:pt idx="812">
                  <c:v>16.91847140055302</c:v>
                </c:pt>
                <c:pt idx="813">
                  <c:v>16.91847140055302</c:v>
                </c:pt>
                <c:pt idx="814">
                  <c:v>16.91847140055302</c:v>
                </c:pt>
                <c:pt idx="815">
                  <c:v>16.91847140055302</c:v>
                </c:pt>
                <c:pt idx="816">
                  <c:v>16.91847140055302</c:v>
                </c:pt>
                <c:pt idx="817">
                  <c:v>16.91847140055302</c:v>
                </c:pt>
                <c:pt idx="818">
                  <c:v>16.91847140055302</c:v>
                </c:pt>
                <c:pt idx="819">
                  <c:v>16.91847140055302</c:v>
                </c:pt>
                <c:pt idx="820">
                  <c:v>16.91847140055302</c:v>
                </c:pt>
                <c:pt idx="821">
                  <c:v>16.91847140055302</c:v>
                </c:pt>
                <c:pt idx="822">
                  <c:v>16.91847140055302</c:v>
                </c:pt>
                <c:pt idx="823">
                  <c:v>16.91847140055302</c:v>
                </c:pt>
                <c:pt idx="824">
                  <c:v>16.91847140055302</c:v>
                </c:pt>
                <c:pt idx="825">
                  <c:v>16.91847140055302</c:v>
                </c:pt>
                <c:pt idx="826">
                  <c:v>16.91847140055302</c:v>
                </c:pt>
                <c:pt idx="827">
                  <c:v>16.91847140055302</c:v>
                </c:pt>
                <c:pt idx="828">
                  <c:v>16.91847140055302</c:v>
                </c:pt>
                <c:pt idx="829">
                  <c:v>16.91847140055302</c:v>
                </c:pt>
                <c:pt idx="830">
                  <c:v>16.91847140055302</c:v>
                </c:pt>
                <c:pt idx="831">
                  <c:v>16.91847140055302</c:v>
                </c:pt>
                <c:pt idx="832">
                  <c:v>16.91847140055302</c:v>
                </c:pt>
                <c:pt idx="833">
                  <c:v>16.91847140055302</c:v>
                </c:pt>
                <c:pt idx="834">
                  <c:v>16.91847140055302</c:v>
                </c:pt>
                <c:pt idx="835">
                  <c:v>16.91847140055302</c:v>
                </c:pt>
                <c:pt idx="836">
                  <c:v>16.91847140055302</c:v>
                </c:pt>
                <c:pt idx="837">
                  <c:v>16.91847140055302</c:v>
                </c:pt>
                <c:pt idx="838">
                  <c:v>16.91847140055302</c:v>
                </c:pt>
                <c:pt idx="839">
                  <c:v>16.91847140055302</c:v>
                </c:pt>
                <c:pt idx="840">
                  <c:v>16.91847140055302</c:v>
                </c:pt>
                <c:pt idx="841">
                  <c:v>16.91847140055302</c:v>
                </c:pt>
                <c:pt idx="842">
                  <c:v>16.91847140055302</c:v>
                </c:pt>
                <c:pt idx="843">
                  <c:v>16.91847140055302</c:v>
                </c:pt>
                <c:pt idx="844">
                  <c:v>16.91847140055302</c:v>
                </c:pt>
                <c:pt idx="845">
                  <c:v>16.91847140055302</c:v>
                </c:pt>
                <c:pt idx="846">
                  <c:v>16.91847140055302</c:v>
                </c:pt>
                <c:pt idx="847">
                  <c:v>16.91847140055302</c:v>
                </c:pt>
                <c:pt idx="848">
                  <c:v>16.91847140055302</c:v>
                </c:pt>
                <c:pt idx="849">
                  <c:v>16.91847140055302</c:v>
                </c:pt>
                <c:pt idx="850">
                  <c:v>16.91847140055302</c:v>
                </c:pt>
                <c:pt idx="851">
                  <c:v>16.91847140055302</c:v>
                </c:pt>
                <c:pt idx="852">
                  <c:v>16.91847140055302</c:v>
                </c:pt>
                <c:pt idx="853">
                  <c:v>16.91847140055302</c:v>
                </c:pt>
                <c:pt idx="854">
                  <c:v>16.91847140055302</c:v>
                </c:pt>
                <c:pt idx="855">
                  <c:v>16.91847140055302</c:v>
                </c:pt>
                <c:pt idx="856">
                  <c:v>16.91847140055302</c:v>
                </c:pt>
                <c:pt idx="857">
                  <c:v>16.91847140055302</c:v>
                </c:pt>
                <c:pt idx="858">
                  <c:v>16.91847140055302</c:v>
                </c:pt>
                <c:pt idx="859">
                  <c:v>16.918471400553017</c:v>
                </c:pt>
                <c:pt idx="860">
                  <c:v>16.91847140055302</c:v>
                </c:pt>
                <c:pt idx="861">
                  <c:v>16.91847140055302</c:v>
                </c:pt>
                <c:pt idx="862">
                  <c:v>16.91847140055302</c:v>
                </c:pt>
                <c:pt idx="863">
                  <c:v>16.91847140055302</c:v>
                </c:pt>
                <c:pt idx="864">
                  <c:v>16.91847140055302</c:v>
                </c:pt>
                <c:pt idx="865">
                  <c:v>16.91847140055302</c:v>
                </c:pt>
                <c:pt idx="866">
                  <c:v>16.91847140055302</c:v>
                </c:pt>
                <c:pt idx="867">
                  <c:v>16.918471400553024</c:v>
                </c:pt>
                <c:pt idx="868">
                  <c:v>16.91847140055302</c:v>
                </c:pt>
                <c:pt idx="869">
                  <c:v>16.91847140055302</c:v>
                </c:pt>
                <c:pt idx="870">
                  <c:v>16.91847140055302</c:v>
                </c:pt>
                <c:pt idx="871">
                  <c:v>16.91847140055302</c:v>
                </c:pt>
                <c:pt idx="872">
                  <c:v>16.91847140055302</c:v>
                </c:pt>
                <c:pt idx="873">
                  <c:v>16.91847140055302</c:v>
                </c:pt>
                <c:pt idx="874">
                  <c:v>16.91847140055302</c:v>
                </c:pt>
                <c:pt idx="875">
                  <c:v>16.91847140055302</c:v>
                </c:pt>
                <c:pt idx="876">
                  <c:v>16.91847140055302</c:v>
                </c:pt>
                <c:pt idx="877">
                  <c:v>16.91847140055302</c:v>
                </c:pt>
                <c:pt idx="878">
                  <c:v>16.91847140055302</c:v>
                </c:pt>
                <c:pt idx="879">
                  <c:v>16.91847140055302</c:v>
                </c:pt>
                <c:pt idx="880">
                  <c:v>16.91847140055302</c:v>
                </c:pt>
                <c:pt idx="881">
                  <c:v>16.91847140055302</c:v>
                </c:pt>
                <c:pt idx="882">
                  <c:v>16.91847140055302</c:v>
                </c:pt>
                <c:pt idx="883">
                  <c:v>16.91847140055302</c:v>
                </c:pt>
                <c:pt idx="884">
                  <c:v>16.91847140055302</c:v>
                </c:pt>
                <c:pt idx="885">
                  <c:v>16.91847140055302</c:v>
                </c:pt>
                <c:pt idx="886">
                  <c:v>16.91847140055302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61-4CE4-BEFB-C876136AD786}"/>
            </c:ext>
          </c:extLst>
        </c:ser>
        <c:ser>
          <c:idx val="0"/>
          <c:order val="1"/>
          <c:tx>
            <c:strRef>
              <c:f>data_format!$E$1</c:f>
              <c:strCache>
                <c:ptCount val="1"/>
                <c:pt idx="0">
                  <c:v>Min. Wage</c:v>
                </c:pt>
              </c:strCache>
            </c:strRef>
          </c:tx>
          <c:spPr>
            <a:gradFill flip="none" rotWithShape="1">
              <a:gsLst>
                <a:gs pos="0">
                  <a:schemeClr val="bg1">
                    <a:alpha val="25000"/>
                  </a:schemeClr>
                </a:gs>
                <a:gs pos="77000">
                  <a:schemeClr val="accent1">
                    <a:alpha val="25000"/>
                  </a:schemeClr>
                </a:gs>
              </a:gsLst>
              <a:lin ang="16200000" scaled="0"/>
              <a:tileRect/>
            </a:gradFill>
            <a:ln w="12700">
              <a:solidFill>
                <a:schemeClr val="accent1"/>
              </a:solidFill>
            </a:ln>
            <a:effectLst/>
          </c:spPr>
          <c:dLbls>
            <c:dLbl>
              <c:idx val="257"/>
              <c:layout>
                <c:manualLayout>
                  <c:x val="-8.8888888888888892E-2"/>
                  <c:y val="-0.33345559653144624"/>
                </c:manualLayout>
              </c:layout>
              <c:spPr>
                <a:solidFill>
                  <a:sysClr val="window" lastClr="FFFFFF"/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55042"/>
                        <a:gd name="adj2" fmla="val 18057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EC61-4CE4-BEFB-C876136AD786}"/>
                </c:ext>
              </c:extLst>
            </c:dLbl>
            <c:dLbl>
              <c:idx val="886"/>
              <c:layout>
                <c:manualLayout>
                  <c:x val="-6.3888888888888884E-2"/>
                  <c:y val="-0.2512972191767168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61-4CE4-BEFB-C876136AD78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f>data_format!$A$2:$A$888</c:f>
              <c:numCache>
                <c:formatCode>yyyy</c:formatCode>
                <c:ptCount val="887"/>
                <c:pt idx="0">
                  <c:v>17168</c:v>
                </c:pt>
                <c:pt idx="1">
                  <c:v>17199</c:v>
                </c:pt>
                <c:pt idx="2">
                  <c:v>17227</c:v>
                </c:pt>
                <c:pt idx="3">
                  <c:v>17258</c:v>
                </c:pt>
                <c:pt idx="4">
                  <c:v>17288</c:v>
                </c:pt>
                <c:pt idx="5">
                  <c:v>17319</c:v>
                </c:pt>
                <c:pt idx="6">
                  <c:v>17349</c:v>
                </c:pt>
                <c:pt idx="7">
                  <c:v>17380</c:v>
                </c:pt>
                <c:pt idx="8">
                  <c:v>17411</c:v>
                </c:pt>
                <c:pt idx="9">
                  <c:v>17441</c:v>
                </c:pt>
                <c:pt idx="10">
                  <c:v>17472</c:v>
                </c:pt>
                <c:pt idx="11">
                  <c:v>17502</c:v>
                </c:pt>
                <c:pt idx="12">
                  <c:v>17533</c:v>
                </c:pt>
                <c:pt idx="13">
                  <c:v>17564</c:v>
                </c:pt>
                <c:pt idx="14">
                  <c:v>17593</c:v>
                </c:pt>
                <c:pt idx="15">
                  <c:v>17624</c:v>
                </c:pt>
                <c:pt idx="16">
                  <c:v>17654</c:v>
                </c:pt>
                <c:pt idx="17">
                  <c:v>17685</c:v>
                </c:pt>
                <c:pt idx="18">
                  <c:v>17715</c:v>
                </c:pt>
                <c:pt idx="19">
                  <c:v>17746</c:v>
                </c:pt>
                <c:pt idx="20">
                  <c:v>17777</c:v>
                </c:pt>
                <c:pt idx="21">
                  <c:v>17807</c:v>
                </c:pt>
                <c:pt idx="22">
                  <c:v>17838</c:v>
                </c:pt>
                <c:pt idx="23">
                  <c:v>17868</c:v>
                </c:pt>
                <c:pt idx="24">
                  <c:v>17899</c:v>
                </c:pt>
                <c:pt idx="25">
                  <c:v>17930</c:v>
                </c:pt>
                <c:pt idx="26">
                  <c:v>17958</c:v>
                </c:pt>
                <c:pt idx="27">
                  <c:v>17989</c:v>
                </c:pt>
                <c:pt idx="28">
                  <c:v>18019</c:v>
                </c:pt>
                <c:pt idx="29">
                  <c:v>18050</c:v>
                </c:pt>
                <c:pt idx="30">
                  <c:v>18080</c:v>
                </c:pt>
                <c:pt idx="31">
                  <c:v>18111</c:v>
                </c:pt>
                <c:pt idx="32">
                  <c:v>18142</c:v>
                </c:pt>
                <c:pt idx="33">
                  <c:v>18172</c:v>
                </c:pt>
                <c:pt idx="34">
                  <c:v>18203</c:v>
                </c:pt>
                <c:pt idx="35">
                  <c:v>18233</c:v>
                </c:pt>
                <c:pt idx="36">
                  <c:v>18264</c:v>
                </c:pt>
                <c:pt idx="37">
                  <c:v>18295</c:v>
                </c:pt>
                <c:pt idx="38">
                  <c:v>18323</c:v>
                </c:pt>
                <c:pt idx="39">
                  <c:v>18354</c:v>
                </c:pt>
                <c:pt idx="40">
                  <c:v>18384</c:v>
                </c:pt>
                <c:pt idx="41">
                  <c:v>18415</c:v>
                </c:pt>
                <c:pt idx="42">
                  <c:v>18445</c:v>
                </c:pt>
                <c:pt idx="43">
                  <c:v>18476</c:v>
                </c:pt>
                <c:pt idx="44">
                  <c:v>18507</c:v>
                </c:pt>
                <c:pt idx="45">
                  <c:v>18537</c:v>
                </c:pt>
                <c:pt idx="46">
                  <c:v>18568</c:v>
                </c:pt>
                <c:pt idx="47">
                  <c:v>18598</c:v>
                </c:pt>
                <c:pt idx="48">
                  <c:v>18629</c:v>
                </c:pt>
                <c:pt idx="49">
                  <c:v>18660</c:v>
                </c:pt>
                <c:pt idx="50">
                  <c:v>18688</c:v>
                </c:pt>
                <c:pt idx="51">
                  <c:v>18719</c:v>
                </c:pt>
                <c:pt idx="52">
                  <c:v>18749</c:v>
                </c:pt>
                <c:pt idx="53">
                  <c:v>18780</c:v>
                </c:pt>
                <c:pt idx="54">
                  <c:v>18810</c:v>
                </c:pt>
                <c:pt idx="55">
                  <c:v>18841</c:v>
                </c:pt>
                <c:pt idx="56">
                  <c:v>18872</c:v>
                </c:pt>
                <c:pt idx="57">
                  <c:v>18902</c:v>
                </c:pt>
                <c:pt idx="58">
                  <c:v>18933</c:v>
                </c:pt>
                <c:pt idx="59">
                  <c:v>18963</c:v>
                </c:pt>
                <c:pt idx="60">
                  <c:v>18994</c:v>
                </c:pt>
                <c:pt idx="61">
                  <c:v>19025</c:v>
                </c:pt>
                <c:pt idx="62">
                  <c:v>19054</c:v>
                </c:pt>
                <c:pt idx="63">
                  <c:v>19085</c:v>
                </c:pt>
                <c:pt idx="64">
                  <c:v>19115</c:v>
                </c:pt>
                <c:pt idx="65">
                  <c:v>19146</c:v>
                </c:pt>
                <c:pt idx="66">
                  <c:v>19176</c:v>
                </c:pt>
                <c:pt idx="67">
                  <c:v>19207</c:v>
                </c:pt>
                <c:pt idx="68">
                  <c:v>19238</c:v>
                </c:pt>
                <c:pt idx="69">
                  <c:v>19268</c:v>
                </c:pt>
                <c:pt idx="70">
                  <c:v>19299</c:v>
                </c:pt>
                <c:pt idx="71">
                  <c:v>19329</c:v>
                </c:pt>
                <c:pt idx="72">
                  <c:v>19360</c:v>
                </c:pt>
                <c:pt idx="73">
                  <c:v>19391</c:v>
                </c:pt>
                <c:pt idx="74">
                  <c:v>19419</c:v>
                </c:pt>
                <c:pt idx="75">
                  <c:v>19450</c:v>
                </c:pt>
                <c:pt idx="76">
                  <c:v>19480</c:v>
                </c:pt>
                <c:pt idx="77">
                  <c:v>19511</c:v>
                </c:pt>
                <c:pt idx="78">
                  <c:v>19541</c:v>
                </c:pt>
                <c:pt idx="79">
                  <c:v>19572</c:v>
                </c:pt>
                <c:pt idx="80">
                  <c:v>19603</c:v>
                </c:pt>
                <c:pt idx="81">
                  <c:v>19633</c:v>
                </c:pt>
                <c:pt idx="82">
                  <c:v>19664</c:v>
                </c:pt>
                <c:pt idx="83">
                  <c:v>19694</c:v>
                </c:pt>
                <c:pt idx="84">
                  <c:v>19725</c:v>
                </c:pt>
                <c:pt idx="85">
                  <c:v>19756</c:v>
                </c:pt>
                <c:pt idx="86">
                  <c:v>19784</c:v>
                </c:pt>
                <c:pt idx="87">
                  <c:v>19815</c:v>
                </c:pt>
                <c:pt idx="88">
                  <c:v>19845</c:v>
                </c:pt>
                <c:pt idx="89">
                  <c:v>19876</c:v>
                </c:pt>
                <c:pt idx="90">
                  <c:v>19906</c:v>
                </c:pt>
                <c:pt idx="91">
                  <c:v>19937</c:v>
                </c:pt>
                <c:pt idx="92">
                  <c:v>19968</c:v>
                </c:pt>
                <c:pt idx="93">
                  <c:v>19998</c:v>
                </c:pt>
                <c:pt idx="94">
                  <c:v>20029</c:v>
                </c:pt>
                <c:pt idx="95">
                  <c:v>20059</c:v>
                </c:pt>
                <c:pt idx="96">
                  <c:v>20090</c:v>
                </c:pt>
                <c:pt idx="97">
                  <c:v>20121</c:v>
                </c:pt>
                <c:pt idx="98">
                  <c:v>20149</c:v>
                </c:pt>
                <c:pt idx="99">
                  <c:v>20180</c:v>
                </c:pt>
                <c:pt idx="100">
                  <c:v>20210</c:v>
                </c:pt>
                <c:pt idx="101">
                  <c:v>20241</c:v>
                </c:pt>
                <c:pt idx="102">
                  <c:v>20271</c:v>
                </c:pt>
                <c:pt idx="103">
                  <c:v>20302</c:v>
                </c:pt>
                <c:pt idx="104">
                  <c:v>20333</c:v>
                </c:pt>
                <c:pt idx="105">
                  <c:v>20363</c:v>
                </c:pt>
                <c:pt idx="106">
                  <c:v>20394</c:v>
                </c:pt>
                <c:pt idx="107">
                  <c:v>20424</c:v>
                </c:pt>
                <c:pt idx="108">
                  <c:v>20455</c:v>
                </c:pt>
                <c:pt idx="109">
                  <c:v>20486</c:v>
                </c:pt>
                <c:pt idx="110">
                  <c:v>20515</c:v>
                </c:pt>
                <c:pt idx="111">
                  <c:v>20546</c:v>
                </c:pt>
                <c:pt idx="112">
                  <c:v>20576</c:v>
                </c:pt>
                <c:pt idx="113">
                  <c:v>20607</c:v>
                </c:pt>
                <c:pt idx="114">
                  <c:v>20637</c:v>
                </c:pt>
                <c:pt idx="115">
                  <c:v>20668</c:v>
                </c:pt>
                <c:pt idx="116">
                  <c:v>20699</c:v>
                </c:pt>
                <c:pt idx="117">
                  <c:v>20729</c:v>
                </c:pt>
                <c:pt idx="118">
                  <c:v>20760</c:v>
                </c:pt>
                <c:pt idx="119">
                  <c:v>20790</c:v>
                </c:pt>
                <c:pt idx="120">
                  <c:v>20821</c:v>
                </c:pt>
                <c:pt idx="121">
                  <c:v>20852</c:v>
                </c:pt>
                <c:pt idx="122">
                  <c:v>20880</c:v>
                </c:pt>
                <c:pt idx="123">
                  <c:v>20911</c:v>
                </c:pt>
                <c:pt idx="124">
                  <c:v>20941</c:v>
                </c:pt>
                <c:pt idx="125">
                  <c:v>20972</c:v>
                </c:pt>
                <c:pt idx="126">
                  <c:v>21002</c:v>
                </c:pt>
                <c:pt idx="127">
                  <c:v>21033</c:v>
                </c:pt>
                <c:pt idx="128">
                  <c:v>21064</c:v>
                </c:pt>
                <c:pt idx="129">
                  <c:v>21094</c:v>
                </c:pt>
                <c:pt idx="130">
                  <c:v>21125</c:v>
                </c:pt>
                <c:pt idx="131">
                  <c:v>21155</c:v>
                </c:pt>
                <c:pt idx="132">
                  <c:v>21186</c:v>
                </c:pt>
                <c:pt idx="133">
                  <c:v>21217</c:v>
                </c:pt>
                <c:pt idx="134">
                  <c:v>21245</c:v>
                </c:pt>
                <c:pt idx="135">
                  <c:v>21276</c:v>
                </c:pt>
                <c:pt idx="136">
                  <c:v>21306</c:v>
                </c:pt>
                <c:pt idx="137">
                  <c:v>21337</c:v>
                </c:pt>
                <c:pt idx="138">
                  <c:v>21367</c:v>
                </c:pt>
                <c:pt idx="139">
                  <c:v>21398</c:v>
                </c:pt>
                <c:pt idx="140">
                  <c:v>21429</c:v>
                </c:pt>
                <c:pt idx="141">
                  <c:v>21459</c:v>
                </c:pt>
                <c:pt idx="142">
                  <c:v>21490</c:v>
                </c:pt>
                <c:pt idx="143">
                  <c:v>21520</c:v>
                </c:pt>
                <c:pt idx="144">
                  <c:v>21551</c:v>
                </c:pt>
                <c:pt idx="145">
                  <c:v>21582</c:v>
                </c:pt>
                <c:pt idx="146">
                  <c:v>21610</c:v>
                </c:pt>
                <c:pt idx="147">
                  <c:v>21641</c:v>
                </c:pt>
                <c:pt idx="148">
                  <c:v>21671</c:v>
                </c:pt>
                <c:pt idx="149">
                  <c:v>21702</c:v>
                </c:pt>
                <c:pt idx="150">
                  <c:v>21732</c:v>
                </c:pt>
                <c:pt idx="151">
                  <c:v>21763</c:v>
                </c:pt>
                <c:pt idx="152">
                  <c:v>21794</c:v>
                </c:pt>
                <c:pt idx="153">
                  <c:v>21824</c:v>
                </c:pt>
                <c:pt idx="154">
                  <c:v>21855</c:v>
                </c:pt>
                <c:pt idx="155">
                  <c:v>21885</c:v>
                </c:pt>
                <c:pt idx="156">
                  <c:v>21916</c:v>
                </c:pt>
                <c:pt idx="157">
                  <c:v>21947</c:v>
                </c:pt>
                <c:pt idx="158">
                  <c:v>21976</c:v>
                </c:pt>
                <c:pt idx="159">
                  <c:v>22007</c:v>
                </c:pt>
                <c:pt idx="160">
                  <c:v>22037</c:v>
                </c:pt>
                <c:pt idx="161">
                  <c:v>22068</c:v>
                </c:pt>
                <c:pt idx="162">
                  <c:v>22098</c:v>
                </c:pt>
                <c:pt idx="163">
                  <c:v>22129</c:v>
                </c:pt>
                <c:pt idx="164">
                  <c:v>22160</c:v>
                </c:pt>
                <c:pt idx="165">
                  <c:v>22190</c:v>
                </c:pt>
                <c:pt idx="166">
                  <c:v>22221</c:v>
                </c:pt>
                <c:pt idx="167">
                  <c:v>22251</c:v>
                </c:pt>
                <c:pt idx="168">
                  <c:v>22282</c:v>
                </c:pt>
                <c:pt idx="169">
                  <c:v>22313</c:v>
                </c:pt>
                <c:pt idx="170">
                  <c:v>22341</c:v>
                </c:pt>
                <c:pt idx="171">
                  <c:v>22372</c:v>
                </c:pt>
                <c:pt idx="172">
                  <c:v>22402</c:v>
                </c:pt>
                <c:pt idx="173">
                  <c:v>22433</c:v>
                </c:pt>
                <c:pt idx="174">
                  <c:v>22463</c:v>
                </c:pt>
                <c:pt idx="175">
                  <c:v>22494</c:v>
                </c:pt>
                <c:pt idx="176">
                  <c:v>22525</c:v>
                </c:pt>
                <c:pt idx="177">
                  <c:v>22555</c:v>
                </c:pt>
                <c:pt idx="178">
                  <c:v>22586</c:v>
                </c:pt>
                <c:pt idx="179">
                  <c:v>22616</c:v>
                </c:pt>
                <c:pt idx="180">
                  <c:v>22647</c:v>
                </c:pt>
                <c:pt idx="181">
                  <c:v>22678</c:v>
                </c:pt>
                <c:pt idx="182">
                  <c:v>22706</c:v>
                </c:pt>
                <c:pt idx="183">
                  <c:v>22737</c:v>
                </c:pt>
                <c:pt idx="184">
                  <c:v>22767</c:v>
                </c:pt>
                <c:pt idx="185">
                  <c:v>22798</c:v>
                </c:pt>
                <c:pt idx="186">
                  <c:v>22828</c:v>
                </c:pt>
                <c:pt idx="187">
                  <c:v>22859</c:v>
                </c:pt>
                <c:pt idx="188">
                  <c:v>22890</c:v>
                </c:pt>
                <c:pt idx="189">
                  <c:v>22920</c:v>
                </c:pt>
                <c:pt idx="190">
                  <c:v>22951</c:v>
                </c:pt>
                <c:pt idx="191">
                  <c:v>22981</c:v>
                </c:pt>
                <c:pt idx="192">
                  <c:v>23012</c:v>
                </c:pt>
                <c:pt idx="193">
                  <c:v>23043</c:v>
                </c:pt>
                <c:pt idx="194">
                  <c:v>23071</c:v>
                </c:pt>
                <c:pt idx="195">
                  <c:v>23102</c:v>
                </c:pt>
                <c:pt idx="196">
                  <c:v>23132</c:v>
                </c:pt>
                <c:pt idx="197">
                  <c:v>23163</c:v>
                </c:pt>
                <c:pt idx="198">
                  <c:v>23193</c:v>
                </c:pt>
                <c:pt idx="199">
                  <c:v>23224</c:v>
                </c:pt>
                <c:pt idx="200">
                  <c:v>23255</c:v>
                </c:pt>
                <c:pt idx="201">
                  <c:v>23285</c:v>
                </c:pt>
                <c:pt idx="202">
                  <c:v>23316</c:v>
                </c:pt>
                <c:pt idx="203">
                  <c:v>23346</c:v>
                </c:pt>
                <c:pt idx="204">
                  <c:v>23377</c:v>
                </c:pt>
                <c:pt idx="205">
                  <c:v>23408</c:v>
                </c:pt>
                <c:pt idx="206">
                  <c:v>23437</c:v>
                </c:pt>
                <c:pt idx="207">
                  <c:v>23468</c:v>
                </c:pt>
                <c:pt idx="208">
                  <c:v>23498</c:v>
                </c:pt>
                <c:pt idx="209">
                  <c:v>23529</c:v>
                </c:pt>
                <c:pt idx="210">
                  <c:v>23559</c:v>
                </c:pt>
                <c:pt idx="211">
                  <c:v>23590</c:v>
                </c:pt>
                <c:pt idx="212">
                  <c:v>23621</c:v>
                </c:pt>
                <c:pt idx="213">
                  <c:v>23651</c:v>
                </c:pt>
                <c:pt idx="214">
                  <c:v>23682</c:v>
                </c:pt>
                <c:pt idx="215">
                  <c:v>23712</c:v>
                </c:pt>
                <c:pt idx="216">
                  <c:v>23743</c:v>
                </c:pt>
                <c:pt idx="217">
                  <c:v>23774</c:v>
                </c:pt>
                <c:pt idx="218">
                  <c:v>23802</c:v>
                </c:pt>
                <c:pt idx="219">
                  <c:v>23833</c:v>
                </c:pt>
                <c:pt idx="220">
                  <c:v>23863</c:v>
                </c:pt>
                <c:pt idx="221">
                  <c:v>23894</c:v>
                </c:pt>
                <c:pt idx="222">
                  <c:v>23924</c:v>
                </c:pt>
                <c:pt idx="223">
                  <c:v>23955</c:v>
                </c:pt>
                <c:pt idx="224">
                  <c:v>23986</c:v>
                </c:pt>
                <c:pt idx="225">
                  <c:v>24016</c:v>
                </c:pt>
                <c:pt idx="226">
                  <c:v>24047</c:v>
                </c:pt>
                <c:pt idx="227">
                  <c:v>24077</c:v>
                </c:pt>
                <c:pt idx="228">
                  <c:v>24108</c:v>
                </c:pt>
                <c:pt idx="229">
                  <c:v>24139</c:v>
                </c:pt>
                <c:pt idx="230">
                  <c:v>24167</c:v>
                </c:pt>
                <c:pt idx="231">
                  <c:v>24198</c:v>
                </c:pt>
                <c:pt idx="232">
                  <c:v>24228</c:v>
                </c:pt>
                <c:pt idx="233">
                  <c:v>24259</c:v>
                </c:pt>
                <c:pt idx="234">
                  <c:v>24289</c:v>
                </c:pt>
                <c:pt idx="235">
                  <c:v>24320</c:v>
                </c:pt>
                <c:pt idx="236">
                  <c:v>24351</c:v>
                </c:pt>
                <c:pt idx="237">
                  <c:v>24381</c:v>
                </c:pt>
                <c:pt idx="238">
                  <c:v>24412</c:v>
                </c:pt>
                <c:pt idx="239">
                  <c:v>24442</c:v>
                </c:pt>
                <c:pt idx="240">
                  <c:v>24473</c:v>
                </c:pt>
                <c:pt idx="241">
                  <c:v>24504</c:v>
                </c:pt>
                <c:pt idx="242">
                  <c:v>24532</c:v>
                </c:pt>
                <c:pt idx="243">
                  <c:v>24563</c:v>
                </c:pt>
                <c:pt idx="244">
                  <c:v>24593</c:v>
                </c:pt>
                <c:pt idx="245">
                  <c:v>24624</c:v>
                </c:pt>
                <c:pt idx="246">
                  <c:v>24654</c:v>
                </c:pt>
                <c:pt idx="247">
                  <c:v>24685</c:v>
                </c:pt>
                <c:pt idx="248">
                  <c:v>24716</c:v>
                </c:pt>
                <c:pt idx="249">
                  <c:v>24746</c:v>
                </c:pt>
                <c:pt idx="250">
                  <c:v>24777</c:v>
                </c:pt>
                <c:pt idx="251">
                  <c:v>24807</c:v>
                </c:pt>
                <c:pt idx="252">
                  <c:v>24838</c:v>
                </c:pt>
                <c:pt idx="253">
                  <c:v>24869</c:v>
                </c:pt>
                <c:pt idx="254">
                  <c:v>24898</c:v>
                </c:pt>
                <c:pt idx="255">
                  <c:v>24929</c:v>
                </c:pt>
                <c:pt idx="256">
                  <c:v>24959</c:v>
                </c:pt>
                <c:pt idx="257">
                  <c:v>24990</c:v>
                </c:pt>
                <c:pt idx="258">
                  <c:v>25020</c:v>
                </c:pt>
                <c:pt idx="259">
                  <c:v>25051</c:v>
                </c:pt>
                <c:pt idx="260">
                  <c:v>25082</c:v>
                </c:pt>
                <c:pt idx="261">
                  <c:v>25112</c:v>
                </c:pt>
                <c:pt idx="262">
                  <c:v>25143</c:v>
                </c:pt>
                <c:pt idx="263">
                  <c:v>25173</c:v>
                </c:pt>
                <c:pt idx="264">
                  <c:v>25204</c:v>
                </c:pt>
                <c:pt idx="265">
                  <c:v>25235</c:v>
                </c:pt>
                <c:pt idx="266">
                  <c:v>25263</c:v>
                </c:pt>
                <c:pt idx="267">
                  <c:v>25294</c:v>
                </c:pt>
                <c:pt idx="268">
                  <c:v>25324</c:v>
                </c:pt>
                <c:pt idx="269">
                  <c:v>25355</c:v>
                </c:pt>
                <c:pt idx="270">
                  <c:v>25385</c:v>
                </c:pt>
                <c:pt idx="271">
                  <c:v>25416</c:v>
                </c:pt>
                <c:pt idx="272">
                  <c:v>25447</c:v>
                </c:pt>
                <c:pt idx="273">
                  <c:v>25477</c:v>
                </c:pt>
                <c:pt idx="274">
                  <c:v>25508</c:v>
                </c:pt>
                <c:pt idx="275">
                  <c:v>25538</c:v>
                </c:pt>
                <c:pt idx="276">
                  <c:v>25569</c:v>
                </c:pt>
                <c:pt idx="277">
                  <c:v>25600</c:v>
                </c:pt>
                <c:pt idx="278">
                  <c:v>25628</c:v>
                </c:pt>
                <c:pt idx="279">
                  <c:v>25659</c:v>
                </c:pt>
                <c:pt idx="280">
                  <c:v>25689</c:v>
                </c:pt>
                <c:pt idx="281">
                  <c:v>25720</c:v>
                </c:pt>
                <c:pt idx="282">
                  <c:v>25750</c:v>
                </c:pt>
                <c:pt idx="283">
                  <c:v>25781</c:v>
                </c:pt>
                <c:pt idx="284">
                  <c:v>25812</c:v>
                </c:pt>
                <c:pt idx="285">
                  <c:v>25842</c:v>
                </c:pt>
                <c:pt idx="286">
                  <c:v>25873</c:v>
                </c:pt>
                <c:pt idx="287">
                  <c:v>25903</c:v>
                </c:pt>
                <c:pt idx="288">
                  <c:v>25934</c:v>
                </c:pt>
                <c:pt idx="289">
                  <c:v>25965</c:v>
                </c:pt>
                <c:pt idx="290">
                  <c:v>25993</c:v>
                </c:pt>
                <c:pt idx="291">
                  <c:v>26024</c:v>
                </c:pt>
                <c:pt idx="292">
                  <c:v>26054</c:v>
                </c:pt>
                <c:pt idx="293">
                  <c:v>26085</c:v>
                </c:pt>
                <c:pt idx="294">
                  <c:v>26115</c:v>
                </c:pt>
                <c:pt idx="295">
                  <c:v>26146</c:v>
                </c:pt>
                <c:pt idx="296">
                  <c:v>26177</c:v>
                </c:pt>
                <c:pt idx="297">
                  <c:v>26207</c:v>
                </c:pt>
                <c:pt idx="298">
                  <c:v>26238</c:v>
                </c:pt>
                <c:pt idx="299">
                  <c:v>26268</c:v>
                </c:pt>
                <c:pt idx="300">
                  <c:v>26299</c:v>
                </c:pt>
                <c:pt idx="301">
                  <c:v>26330</c:v>
                </c:pt>
                <c:pt idx="302">
                  <c:v>26359</c:v>
                </c:pt>
                <c:pt idx="303">
                  <c:v>26390</c:v>
                </c:pt>
                <c:pt idx="304">
                  <c:v>26420</c:v>
                </c:pt>
                <c:pt idx="305">
                  <c:v>26451</c:v>
                </c:pt>
                <c:pt idx="306">
                  <c:v>26481</c:v>
                </c:pt>
                <c:pt idx="307">
                  <c:v>26512</c:v>
                </c:pt>
                <c:pt idx="308">
                  <c:v>26543</c:v>
                </c:pt>
                <c:pt idx="309">
                  <c:v>26573</c:v>
                </c:pt>
                <c:pt idx="310">
                  <c:v>26604</c:v>
                </c:pt>
                <c:pt idx="311">
                  <c:v>26634</c:v>
                </c:pt>
                <c:pt idx="312">
                  <c:v>26665</c:v>
                </c:pt>
                <c:pt idx="313">
                  <c:v>26696</c:v>
                </c:pt>
                <c:pt idx="314">
                  <c:v>26724</c:v>
                </c:pt>
                <c:pt idx="315">
                  <c:v>26755</c:v>
                </c:pt>
                <c:pt idx="316">
                  <c:v>26785</c:v>
                </c:pt>
                <c:pt idx="317">
                  <c:v>26816</c:v>
                </c:pt>
                <c:pt idx="318">
                  <c:v>26846</c:v>
                </c:pt>
                <c:pt idx="319">
                  <c:v>26877</c:v>
                </c:pt>
                <c:pt idx="320">
                  <c:v>26908</c:v>
                </c:pt>
                <c:pt idx="321">
                  <c:v>26938</c:v>
                </c:pt>
                <c:pt idx="322">
                  <c:v>26969</c:v>
                </c:pt>
                <c:pt idx="323">
                  <c:v>26999</c:v>
                </c:pt>
                <c:pt idx="324">
                  <c:v>27030</c:v>
                </c:pt>
                <c:pt idx="325">
                  <c:v>27061</c:v>
                </c:pt>
                <c:pt idx="326">
                  <c:v>27089</c:v>
                </c:pt>
                <c:pt idx="327">
                  <c:v>27120</c:v>
                </c:pt>
                <c:pt idx="328">
                  <c:v>27150</c:v>
                </c:pt>
                <c:pt idx="329">
                  <c:v>27181</c:v>
                </c:pt>
                <c:pt idx="330">
                  <c:v>27211</c:v>
                </c:pt>
                <c:pt idx="331">
                  <c:v>27242</c:v>
                </c:pt>
                <c:pt idx="332">
                  <c:v>27273</c:v>
                </c:pt>
                <c:pt idx="333">
                  <c:v>27303</c:v>
                </c:pt>
                <c:pt idx="334">
                  <c:v>27334</c:v>
                </c:pt>
                <c:pt idx="335">
                  <c:v>27364</c:v>
                </c:pt>
                <c:pt idx="336">
                  <c:v>27395</c:v>
                </c:pt>
                <c:pt idx="337">
                  <c:v>27426</c:v>
                </c:pt>
                <c:pt idx="338">
                  <c:v>27454</c:v>
                </c:pt>
                <c:pt idx="339">
                  <c:v>27485</c:v>
                </c:pt>
                <c:pt idx="340">
                  <c:v>27515</c:v>
                </c:pt>
                <c:pt idx="341">
                  <c:v>27546</c:v>
                </c:pt>
                <c:pt idx="342">
                  <c:v>27576</c:v>
                </c:pt>
                <c:pt idx="343">
                  <c:v>27607</c:v>
                </c:pt>
                <c:pt idx="344">
                  <c:v>27638</c:v>
                </c:pt>
                <c:pt idx="345">
                  <c:v>27668</c:v>
                </c:pt>
                <c:pt idx="346">
                  <c:v>27699</c:v>
                </c:pt>
                <c:pt idx="347">
                  <c:v>27729</c:v>
                </c:pt>
                <c:pt idx="348">
                  <c:v>27760</c:v>
                </c:pt>
                <c:pt idx="349">
                  <c:v>27791</c:v>
                </c:pt>
                <c:pt idx="350">
                  <c:v>27820</c:v>
                </c:pt>
                <c:pt idx="351">
                  <c:v>27851</c:v>
                </c:pt>
                <c:pt idx="352">
                  <c:v>27881</c:v>
                </c:pt>
                <c:pt idx="353">
                  <c:v>27912</c:v>
                </c:pt>
                <c:pt idx="354">
                  <c:v>27942</c:v>
                </c:pt>
                <c:pt idx="355">
                  <c:v>27973</c:v>
                </c:pt>
                <c:pt idx="356">
                  <c:v>28004</c:v>
                </c:pt>
                <c:pt idx="357">
                  <c:v>28034</c:v>
                </c:pt>
                <c:pt idx="358">
                  <c:v>28065</c:v>
                </c:pt>
                <c:pt idx="359">
                  <c:v>28095</c:v>
                </c:pt>
                <c:pt idx="360">
                  <c:v>28126</c:v>
                </c:pt>
                <c:pt idx="361">
                  <c:v>28157</c:v>
                </c:pt>
                <c:pt idx="362">
                  <c:v>28185</c:v>
                </c:pt>
                <c:pt idx="363">
                  <c:v>28216</c:v>
                </c:pt>
                <c:pt idx="364">
                  <c:v>28246</c:v>
                </c:pt>
                <c:pt idx="365">
                  <c:v>28277</c:v>
                </c:pt>
                <c:pt idx="366">
                  <c:v>28307</c:v>
                </c:pt>
                <c:pt idx="367">
                  <c:v>28338</c:v>
                </c:pt>
                <c:pt idx="368">
                  <c:v>28369</c:v>
                </c:pt>
                <c:pt idx="369">
                  <c:v>28399</c:v>
                </c:pt>
                <c:pt idx="370">
                  <c:v>28430</c:v>
                </c:pt>
                <c:pt idx="371">
                  <c:v>28460</c:v>
                </c:pt>
                <c:pt idx="372">
                  <c:v>28491</c:v>
                </c:pt>
                <c:pt idx="373">
                  <c:v>28522</c:v>
                </c:pt>
                <c:pt idx="374">
                  <c:v>28550</c:v>
                </c:pt>
                <c:pt idx="375">
                  <c:v>28581</c:v>
                </c:pt>
                <c:pt idx="376">
                  <c:v>28611</c:v>
                </c:pt>
                <c:pt idx="377">
                  <c:v>28642</c:v>
                </c:pt>
                <c:pt idx="378">
                  <c:v>28672</c:v>
                </c:pt>
                <c:pt idx="379">
                  <c:v>28703</c:v>
                </c:pt>
                <c:pt idx="380">
                  <c:v>28734</c:v>
                </c:pt>
                <c:pt idx="381">
                  <c:v>28764</c:v>
                </c:pt>
                <c:pt idx="382">
                  <c:v>28795</c:v>
                </c:pt>
                <c:pt idx="383">
                  <c:v>28825</c:v>
                </c:pt>
                <c:pt idx="384">
                  <c:v>28856</c:v>
                </c:pt>
                <c:pt idx="385">
                  <c:v>28887</c:v>
                </c:pt>
                <c:pt idx="386">
                  <c:v>28915</c:v>
                </c:pt>
                <c:pt idx="387">
                  <c:v>28946</c:v>
                </c:pt>
                <c:pt idx="388">
                  <c:v>28976</c:v>
                </c:pt>
                <c:pt idx="389">
                  <c:v>29007</c:v>
                </c:pt>
                <c:pt idx="390">
                  <c:v>29037</c:v>
                </c:pt>
                <c:pt idx="391">
                  <c:v>29068</c:v>
                </c:pt>
                <c:pt idx="392">
                  <c:v>29099</c:v>
                </c:pt>
                <c:pt idx="393">
                  <c:v>29129</c:v>
                </c:pt>
                <c:pt idx="394">
                  <c:v>29160</c:v>
                </c:pt>
                <c:pt idx="395">
                  <c:v>29190</c:v>
                </c:pt>
                <c:pt idx="396">
                  <c:v>29221</c:v>
                </c:pt>
                <c:pt idx="397">
                  <c:v>29252</c:v>
                </c:pt>
                <c:pt idx="398">
                  <c:v>29281</c:v>
                </c:pt>
                <c:pt idx="399">
                  <c:v>29312</c:v>
                </c:pt>
                <c:pt idx="400">
                  <c:v>29342</c:v>
                </c:pt>
                <c:pt idx="401">
                  <c:v>29373</c:v>
                </c:pt>
                <c:pt idx="402">
                  <c:v>29403</c:v>
                </c:pt>
                <c:pt idx="403">
                  <c:v>29434</c:v>
                </c:pt>
                <c:pt idx="404">
                  <c:v>29465</c:v>
                </c:pt>
                <c:pt idx="405">
                  <c:v>29495</c:v>
                </c:pt>
                <c:pt idx="406">
                  <c:v>29526</c:v>
                </c:pt>
                <c:pt idx="407">
                  <c:v>29556</c:v>
                </c:pt>
                <c:pt idx="408">
                  <c:v>29587</c:v>
                </c:pt>
                <c:pt idx="409">
                  <c:v>29618</c:v>
                </c:pt>
                <c:pt idx="410">
                  <c:v>29646</c:v>
                </c:pt>
                <c:pt idx="411">
                  <c:v>29677</c:v>
                </c:pt>
                <c:pt idx="412">
                  <c:v>29707</c:v>
                </c:pt>
                <c:pt idx="413">
                  <c:v>29738</c:v>
                </c:pt>
                <c:pt idx="414">
                  <c:v>29768</c:v>
                </c:pt>
                <c:pt idx="415">
                  <c:v>29799</c:v>
                </c:pt>
                <c:pt idx="416">
                  <c:v>29830</c:v>
                </c:pt>
                <c:pt idx="417">
                  <c:v>29860</c:v>
                </c:pt>
                <c:pt idx="418">
                  <c:v>29891</c:v>
                </c:pt>
                <c:pt idx="419">
                  <c:v>29921</c:v>
                </c:pt>
                <c:pt idx="420">
                  <c:v>29952</c:v>
                </c:pt>
                <c:pt idx="421">
                  <c:v>29983</c:v>
                </c:pt>
                <c:pt idx="422">
                  <c:v>30011</c:v>
                </c:pt>
                <c:pt idx="423">
                  <c:v>30042</c:v>
                </c:pt>
                <c:pt idx="424">
                  <c:v>30072</c:v>
                </c:pt>
                <c:pt idx="425">
                  <c:v>30103</c:v>
                </c:pt>
                <c:pt idx="426">
                  <c:v>30133</c:v>
                </c:pt>
                <c:pt idx="427">
                  <c:v>30164</c:v>
                </c:pt>
                <c:pt idx="428">
                  <c:v>30195</c:v>
                </c:pt>
                <c:pt idx="429">
                  <c:v>30225</c:v>
                </c:pt>
                <c:pt idx="430">
                  <c:v>30256</c:v>
                </c:pt>
                <c:pt idx="431">
                  <c:v>30286</c:v>
                </c:pt>
                <c:pt idx="432">
                  <c:v>30317</c:v>
                </c:pt>
                <c:pt idx="433">
                  <c:v>30348</c:v>
                </c:pt>
                <c:pt idx="434">
                  <c:v>30376</c:v>
                </c:pt>
                <c:pt idx="435">
                  <c:v>30407</c:v>
                </c:pt>
                <c:pt idx="436">
                  <c:v>30437</c:v>
                </c:pt>
                <c:pt idx="437">
                  <c:v>30468</c:v>
                </c:pt>
                <c:pt idx="438">
                  <c:v>30498</c:v>
                </c:pt>
                <c:pt idx="439">
                  <c:v>30529</c:v>
                </c:pt>
                <c:pt idx="440">
                  <c:v>30560</c:v>
                </c:pt>
                <c:pt idx="441">
                  <c:v>30590</c:v>
                </c:pt>
                <c:pt idx="442">
                  <c:v>30621</c:v>
                </c:pt>
                <c:pt idx="443">
                  <c:v>30651</c:v>
                </c:pt>
                <c:pt idx="444">
                  <c:v>30682</c:v>
                </c:pt>
                <c:pt idx="445">
                  <c:v>30713</c:v>
                </c:pt>
                <c:pt idx="446">
                  <c:v>30742</c:v>
                </c:pt>
                <c:pt idx="447">
                  <c:v>30773</c:v>
                </c:pt>
                <c:pt idx="448">
                  <c:v>30803</c:v>
                </c:pt>
                <c:pt idx="449">
                  <c:v>30834</c:v>
                </c:pt>
                <c:pt idx="450">
                  <c:v>30864</c:v>
                </c:pt>
                <c:pt idx="451">
                  <c:v>30895</c:v>
                </c:pt>
                <c:pt idx="452">
                  <c:v>30926</c:v>
                </c:pt>
                <c:pt idx="453">
                  <c:v>30956</c:v>
                </c:pt>
                <c:pt idx="454">
                  <c:v>30987</c:v>
                </c:pt>
                <c:pt idx="455">
                  <c:v>31017</c:v>
                </c:pt>
                <c:pt idx="456">
                  <c:v>31048</c:v>
                </c:pt>
                <c:pt idx="457">
                  <c:v>31079</c:v>
                </c:pt>
                <c:pt idx="458">
                  <c:v>31107</c:v>
                </c:pt>
                <c:pt idx="459">
                  <c:v>31138</c:v>
                </c:pt>
                <c:pt idx="460">
                  <c:v>31168</c:v>
                </c:pt>
                <c:pt idx="461">
                  <c:v>31199</c:v>
                </c:pt>
                <c:pt idx="462">
                  <c:v>31229</c:v>
                </c:pt>
                <c:pt idx="463">
                  <c:v>31260</c:v>
                </c:pt>
                <c:pt idx="464">
                  <c:v>31291</c:v>
                </c:pt>
                <c:pt idx="465">
                  <c:v>31321</c:v>
                </c:pt>
                <c:pt idx="466">
                  <c:v>31352</c:v>
                </c:pt>
                <c:pt idx="467">
                  <c:v>31382</c:v>
                </c:pt>
                <c:pt idx="468">
                  <c:v>31413</c:v>
                </c:pt>
                <c:pt idx="469">
                  <c:v>31444</c:v>
                </c:pt>
                <c:pt idx="470">
                  <c:v>31472</c:v>
                </c:pt>
                <c:pt idx="471">
                  <c:v>31503</c:v>
                </c:pt>
                <c:pt idx="472">
                  <c:v>31533</c:v>
                </c:pt>
                <c:pt idx="473">
                  <c:v>31564</c:v>
                </c:pt>
                <c:pt idx="474">
                  <c:v>31594</c:v>
                </c:pt>
                <c:pt idx="475">
                  <c:v>31625</c:v>
                </c:pt>
                <c:pt idx="476">
                  <c:v>31656</c:v>
                </c:pt>
                <c:pt idx="477">
                  <c:v>31686</c:v>
                </c:pt>
                <c:pt idx="478">
                  <c:v>31717</c:v>
                </c:pt>
                <c:pt idx="479">
                  <c:v>31747</c:v>
                </c:pt>
                <c:pt idx="480">
                  <c:v>31778</c:v>
                </c:pt>
                <c:pt idx="481">
                  <c:v>31809</c:v>
                </c:pt>
                <c:pt idx="482">
                  <c:v>31837</c:v>
                </c:pt>
                <c:pt idx="483">
                  <c:v>31868</c:v>
                </c:pt>
                <c:pt idx="484">
                  <c:v>31898</c:v>
                </c:pt>
                <c:pt idx="485">
                  <c:v>31929</c:v>
                </c:pt>
                <c:pt idx="486">
                  <c:v>31959</c:v>
                </c:pt>
                <c:pt idx="487">
                  <c:v>31990</c:v>
                </c:pt>
                <c:pt idx="488">
                  <c:v>32021</c:v>
                </c:pt>
                <c:pt idx="489">
                  <c:v>32051</c:v>
                </c:pt>
                <c:pt idx="490">
                  <c:v>32082</c:v>
                </c:pt>
                <c:pt idx="491">
                  <c:v>32112</c:v>
                </c:pt>
                <c:pt idx="492">
                  <c:v>32143</c:v>
                </c:pt>
                <c:pt idx="493">
                  <c:v>32174</c:v>
                </c:pt>
                <c:pt idx="494">
                  <c:v>32203</c:v>
                </c:pt>
                <c:pt idx="495">
                  <c:v>32234</c:v>
                </c:pt>
                <c:pt idx="496">
                  <c:v>32264</c:v>
                </c:pt>
                <c:pt idx="497">
                  <c:v>32295</c:v>
                </c:pt>
                <c:pt idx="498">
                  <c:v>32325</c:v>
                </c:pt>
                <c:pt idx="499">
                  <c:v>32356</c:v>
                </c:pt>
                <c:pt idx="500">
                  <c:v>32387</c:v>
                </c:pt>
                <c:pt idx="501">
                  <c:v>32417</c:v>
                </c:pt>
                <c:pt idx="502">
                  <c:v>32448</c:v>
                </c:pt>
                <c:pt idx="503">
                  <c:v>32478</c:v>
                </c:pt>
                <c:pt idx="504">
                  <c:v>32509</c:v>
                </c:pt>
                <c:pt idx="505">
                  <c:v>32540</c:v>
                </c:pt>
                <c:pt idx="506">
                  <c:v>32568</c:v>
                </c:pt>
                <c:pt idx="507">
                  <c:v>32599</c:v>
                </c:pt>
                <c:pt idx="508">
                  <c:v>32629</c:v>
                </c:pt>
                <c:pt idx="509">
                  <c:v>32660</c:v>
                </c:pt>
                <c:pt idx="510">
                  <c:v>32690</c:v>
                </c:pt>
                <c:pt idx="511">
                  <c:v>32721</c:v>
                </c:pt>
                <c:pt idx="512">
                  <c:v>32752</c:v>
                </c:pt>
                <c:pt idx="513">
                  <c:v>32782</c:v>
                </c:pt>
                <c:pt idx="514">
                  <c:v>32813</c:v>
                </c:pt>
                <c:pt idx="515">
                  <c:v>32843</c:v>
                </c:pt>
                <c:pt idx="516">
                  <c:v>32874</c:v>
                </c:pt>
                <c:pt idx="517">
                  <c:v>32905</c:v>
                </c:pt>
                <c:pt idx="518">
                  <c:v>32933</c:v>
                </c:pt>
                <c:pt idx="519">
                  <c:v>32964</c:v>
                </c:pt>
                <c:pt idx="520">
                  <c:v>32994</c:v>
                </c:pt>
                <c:pt idx="521">
                  <c:v>33025</c:v>
                </c:pt>
                <c:pt idx="522">
                  <c:v>33055</c:v>
                </c:pt>
                <c:pt idx="523">
                  <c:v>33086</c:v>
                </c:pt>
                <c:pt idx="524">
                  <c:v>33117</c:v>
                </c:pt>
                <c:pt idx="525">
                  <c:v>33147</c:v>
                </c:pt>
                <c:pt idx="526">
                  <c:v>33178</c:v>
                </c:pt>
                <c:pt idx="527">
                  <c:v>33208</c:v>
                </c:pt>
                <c:pt idx="528">
                  <c:v>33239</c:v>
                </c:pt>
                <c:pt idx="529">
                  <c:v>33270</c:v>
                </c:pt>
                <c:pt idx="530">
                  <c:v>33298</c:v>
                </c:pt>
                <c:pt idx="531">
                  <c:v>33329</c:v>
                </c:pt>
                <c:pt idx="532">
                  <c:v>33359</c:v>
                </c:pt>
                <c:pt idx="533">
                  <c:v>33390</c:v>
                </c:pt>
                <c:pt idx="534">
                  <c:v>33420</c:v>
                </c:pt>
                <c:pt idx="535">
                  <c:v>33451</c:v>
                </c:pt>
                <c:pt idx="536">
                  <c:v>33482</c:v>
                </c:pt>
                <c:pt idx="537">
                  <c:v>33512</c:v>
                </c:pt>
                <c:pt idx="538">
                  <c:v>33543</c:v>
                </c:pt>
                <c:pt idx="539">
                  <c:v>33573</c:v>
                </c:pt>
                <c:pt idx="540">
                  <c:v>33604</c:v>
                </c:pt>
                <c:pt idx="541">
                  <c:v>33635</c:v>
                </c:pt>
                <c:pt idx="542">
                  <c:v>33664</c:v>
                </c:pt>
                <c:pt idx="543">
                  <c:v>33695</c:v>
                </c:pt>
                <c:pt idx="544">
                  <c:v>33725</c:v>
                </c:pt>
                <c:pt idx="545">
                  <c:v>33756</c:v>
                </c:pt>
                <c:pt idx="546">
                  <c:v>33786</c:v>
                </c:pt>
                <c:pt idx="547">
                  <c:v>33817</c:v>
                </c:pt>
                <c:pt idx="548">
                  <c:v>33848</c:v>
                </c:pt>
                <c:pt idx="549">
                  <c:v>33878</c:v>
                </c:pt>
                <c:pt idx="550">
                  <c:v>33909</c:v>
                </c:pt>
                <c:pt idx="551">
                  <c:v>33939</c:v>
                </c:pt>
                <c:pt idx="552">
                  <c:v>33970</c:v>
                </c:pt>
                <c:pt idx="553">
                  <c:v>34001</c:v>
                </c:pt>
                <c:pt idx="554">
                  <c:v>34029</c:v>
                </c:pt>
                <c:pt idx="555">
                  <c:v>34060</c:v>
                </c:pt>
                <c:pt idx="556">
                  <c:v>34090</c:v>
                </c:pt>
                <c:pt idx="557">
                  <c:v>34121</c:v>
                </c:pt>
                <c:pt idx="558">
                  <c:v>34151</c:v>
                </c:pt>
                <c:pt idx="559">
                  <c:v>34182</c:v>
                </c:pt>
                <c:pt idx="560">
                  <c:v>34213</c:v>
                </c:pt>
                <c:pt idx="561">
                  <c:v>34243</c:v>
                </c:pt>
                <c:pt idx="562">
                  <c:v>34274</c:v>
                </c:pt>
                <c:pt idx="563">
                  <c:v>34304</c:v>
                </c:pt>
                <c:pt idx="564">
                  <c:v>34335</c:v>
                </c:pt>
                <c:pt idx="565">
                  <c:v>34366</c:v>
                </c:pt>
                <c:pt idx="566">
                  <c:v>34394</c:v>
                </c:pt>
                <c:pt idx="567">
                  <c:v>34425</c:v>
                </c:pt>
                <c:pt idx="568">
                  <c:v>34455</c:v>
                </c:pt>
                <c:pt idx="569">
                  <c:v>34486</c:v>
                </c:pt>
                <c:pt idx="570">
                  <c:v>34516</c:v>
                </c:pt>
                <c:pt idx="571">
                  <c:v>34547</c:v>
                </c:pt>
                <c:pt idx="572">
                  <c:v>34578</c:v>
                </c:pt>
                <c:pt idx="573">
                  <c:v>34608</c:v>
                </c:pt>
                <c:pt idx="574">
                  <c:v>34639</c:v>
                </c:pt>
                <c:pt idx="575">
                  <c:v>34669</c:v>
                </c:pt>
                <c:pt idx="576">
                  <c:v>34700</c:v>
                </c:pt>
                <c:pt idx="577">
                  <c:v>34731</c:v>
                </c:pt>
                <c:pt idx="578">
                  <c:v>34759</c:v>
                </c:pt>
                <c:pt idx="579">
                  <c:v>34790</c:v>
                </c:pt>
                <c:pt idx="580">
                  <c:v>34820</c:v>
                </c:pt>
                <c:pt idx="581">
                  <c:v>34851</c:v>
                </c:pt>
                <c:pt idx="582">
                  <c:v>34881</c:v>
                </c:pt>
                <c:pt idx="583">
                  <c:v>34912</c:v>
                </c:pt>
                <c:pt idx="584">
                  <c:v>34943</c:v>
                </c:pt>
                <c:pt idx="585">
                  <c:v>34973</c:v>
                </c:pt>
                <c:pt idx="586">
                  <c:v>35004</c:v>
                </c:pt>
                <c:pt idx="587">
                  <c:v>35034</c:v>
                </c:pt>
                <c:pt idx="588">
                  <c:v>35065</c:v>
                </c:pt>
                <c:pt idx="589">
                  <c:v>35096</c:v>
                </c:pt>
                <c:pt idx="590">
                  <c:v>35125</c:v>
                </c:pt>
                <c:pt idx="591">
                  <c:v>35156</c:v>
                </c:pt>
                <c:pt idx="592">
                  <c:v>35186</c:v>
                </c:pt>
                <c:pt idx="593">
                  <c:v>35217</c:v>
                </c:pt>
                <c:pt idx="594">
                  <c:v>35247</c:v>
                </c:pt>
                <c:pt idx="595">
                  <c:v>35278</c:v>
                </c:pt>
                <c:pt idx="596">
                  <c:v>35309</c:v>
                </c:pt>
                <c:pt idx="597">
                  <c:v>35339</c:v>
                </c:pt>
                <c:pt idx="598">
                  <c:v>35370</c:v>
                </c:pt>
                <c:pt idx="599">
                  <c:v>35400</c:v>
                </c:pt>
                <c:pt idx="600">
                  <c:v>35431</c:v>
                </c:pt>
                <c:pt idx="601">
                  <c:v>35462</c:v>
                </c:pt>
                <c:pt idx="602">
                  <c:v>35490</c:v>
                </c:pt>
                <c:pt idx="603">
                  <c:v>35521</c:v>
                </c:pt>
                <c:pt idx="604">
                  <c:v>35551</c:v>
                </c:pt>
                <c:pt idx="605">
                  <c:v>35582</c:v>
                </c:pt>
                <c:pt idx="606">
                  <c:v>35612</c:v>
                </c:pt>
                <c:pt idx="607">
                  <c:v>35643</c:v>
                </c:pt>
                <c:pt idx="608">
                  <c:v>35674</c:v>
                </c:pt>
                <c:pt idx="609">
                  <c:v>35704</c:v>
                </c:pt>
                <c:pt idx="610">
                  <c:v>35735</c:v>
                </c:pt>
                <c:pt idx="611">
                  <c:v>35765</c:v>
                </c:pt>
                <c:pt idx="612">
                  <c:v>35796</c:v>
                </c:pt>
                <c:pt idx="613">
                  <c:v>35827</c:v>
                </c:pt>
                <c:pt idx="614">
                  <c:v>35855</c:v>
                </c:pt>
                <c:pt idx="615">
                  <c:v>35886</c:v>
                </c:pt>
                <c:pt idx="616">
                  <c:v>35916</c:v>
                </c:pt>
                <c:pt idx="617">
                  <c:v>35947</c:v>
                </c:pt>
                <c:pt idx="618">
                  <c:v>35977</c:v>
                </c:pt>
                <c:pt idx="619">
                  <c:v>36008</c:v>
                </c:pt>
                <c:pt idx="620">
                  <c:v>36039</c:v>
                </c:pt>
                <c:pt idx="621">
                  <c:v>36069</c:v>
                </c:pt>
                <c:pt idx="622">
                  <c:v>36100</c:v>
                </c:pt>
                <c:pt idx="623">
                  <c:v>36130</c:v>
                </c:pt>
                <c:pt idx="624">
                  <c:v>36161</c:v>
                </c:pt>
                <c:pt idx="625">
                  <c:v>36192</c:v>
                </c:pt>
                <c:pt idx="626">
                  <c:v>36220</c:v>
                </c:pt>
                <c:pt idx="627">
                  <c:v>36251</c:v>
                </c:pt>
                <c:pt idx="628">
                  <c:v>36281</c:v>
                </c:pt>
                <c:pt idx="629">
                  <c:v>36312</c:v>
                </c:pt>
                <c:pt idx="630">
                  <c:v>36342</c:v>
                </c:pt>
                <c:pt idx="631">
                  <c:v>36373</c:v>
                </c:pt>
                <c:pt idx="632">
                  <c:v>36404</c:v>
                </c:pt>
                <c:pt idx="633">
                  <c:v>36434</c:v>
                </c:pt>
                <c:pt idx="634">
                  <c:v>36465</c:v>
                </c:pt>
                <c:pt idx="635">
                  <c:v>36495</c:v>
                </c:pt>
                <c:pt idx="636">
                  <c:v>36526</c:v>
                </c:pt>
                <c:pt idx="637">
                  <c:v>36557</c:v>
                </c:pt>
                <c:pt idx="638">
                  <c:v>36586</c:v>
                </c:pt>
                <c:pt idx="639">
                  <c:v>36617</c:v>
                </c:pt>
                <c:pt idx="640">
                  <c:v>36647</c:v>
                </c:pt>
                <c:pt idx="641">
                  <c:v>36678</c:v>
                </c:pt>
                <c:pt idx="642">
                  <c:v>36708</c:v>
                </c:pt>
                <c:pt idx="643">
                  <c:v>36739</c:v>
                </c:pt>
                <c:pt idx="644">
                  <c:v>36770</c:v>
                </c:pt>
                <c:pt idx="645">
                  <c:v>36800</c:v>
                </c:pt>
                <c:pt idx="646">
                  <c:v>36831</c:v>
                </c:pt>
                <c:pt idx="647">
                  <c:v>36861</c:v>
                </c:pt>
                <c:pt idx="648">
                  <c:v>36892</c:v>
                </c:pt>
                <c:pt idx="649">
                  <c:v>36923</c:v>
                </c:pt>
                <c:pt idx="650">
                  <c:v>36951</c:v>
                </c:pt>
                <c:pt idx="651">
                  <c:v>36982</c:v>
                </c:pt>
                <c:pt idx="652">
                  <c:v>37012</c:v>
                </c:pt>
                <c:pt idx="653">
                  <c:v>37043</c:v>
                </c:pt>
                <c:pt idx="654">
                  <c:v>37073</c:v>
                </c:pt>
                <c:pt idx="655">
                  <c:v>37104</c:v>
                </c:pt>
                <c:pt idx="656">
                  <c:v>37135</c:v>
                </c:pt>
                <c:pt idx="657">
                  <c:v>37165</c:v>
                </c:pt>
                <c:pt idx="658">
                  <c:v>37196</c:v>
                </c:pt>
                <c:pt idx="659">
                  <c:v>37226</c:v>
                </c:pt>
                <c:pt idx="660">
                  <c:v>37257</c:v>
                </c:pt>
                <c:pt idx="661">
                  <c:v>37288</c:v>
                </c:pt>
                <c:pt idx="662">
                  <c:v>37316</c:v>
                </c:pt>
                <c:pt idx="663">
                  <c:v>37347</c:v>
                </c:pt>
                <c:pt idx="664">
                  <c:v>37377</c:v>
                </c:pt>
                <c:pt idx="665">
                  <c:v>37408</c:v>
                </c:pt>
                <c:pt idx="666">
                  <c:v>37438</c:v>
                </c:pt>
                <c:pt idx="667">
                  <c:v>37469</c:v>
                </c:pt>
                <c:pt idx="668">
                  <c:v>37500</c:v>
                </c:pt>
                <c:pt idx="669">
                  <c:v>37530</c:v>
                </c:pt>
                <c:pt idx="670">
                  <c:v>37561</c:v>
                </c:pt>
                <c:pt idx="671">
                  <c:v>37591</c:v>
                </c:pt>
                <c:pt idx="672">
                  <c:v>37622</c:v>
                </c:pt>
                <c:pt idx="673">
                  <c:v>37653</c:v>
                </c:pt>
                <c:pt idx="674">
                  <c:v>37681</c:v>
                </c:pt>
                <c:pt idx="675">
                  <c:v>37712</c:v>
                </c:pt>
                <c:pt idx="676">
                  <c:v>37742</c:v>
                </c:pt>
                <c:pt idx="677">
                  <c:v>37773</c:v>
                </c:pt>
                <c:pt idx="678">
                  <c:v>37803</c:v>
                </c:pt>
                <c:pt idx="679">
                  <c:v>37834</c:v>
                </c:pt>
                <c:pt idx="680">
                  <c:v>37865</c:v>
                </c:pt>
                <c:pt idx="681">
                  <c:v>37895</c:v>
                </c:pt>
                <c:pt idx="682">
                  <c:v>37926</c:v>
                </c:pt>
                <c:pt idx="683">
                  <c:v>37956</c:v>
                </c:pt>
                <c:pt idx="684">
                  <c:v>37987</c:v>
                </c:pt>
                <c:pt idx="685">
                  <c:v>38018</c:v>
                </c:pt>
                <c:pt idx="686">
                  <c:v>38047</c:v>
                </c:pt>
                <c:pt idx="687">
                  <c:v>38078</c:v>
                </c:pt>
                <c:pt idx="688">
                  <c:v>38108</c:v>
                </c:pt>
                <c:pt idx="689">
                  <c:v>38139</c:v>
                </c:pt>
                <c:pt idx="690">
                  <c:v>38169</c:v>
                </c:pt>
                <c:pt idx="691">
                  <c:v>38200</c:v>
                </c:pt>
                <c:pt idx="692">
                  <c:v>38231</c:v>
                </c:pt>
                <c:pt idx="693">
                  <c:v>38261</c:v>
                </c:pt>
                <c:pt idx="694">
                  <c:v>38292</c:v>
                </c:pt>
                <c:pt idx="695">
                  <c:v>38322</c:v>
                </c:pt>
                <c:pt idx="696">
                  <c:v>38353</c:v>
                </c:pt>
                <c:pt idx="697">
                  <c:v>38384</c:v>
                </c:pt>
                <c:pt idx="698">
                  <c:v>38412</c:v>
                </c:pt>
                <c:pt idx="699">
                  <c:v>38443</c:v>
                </c:pt>
                <c:pt idx="700">
                  <c:v>38473</c:v>
                </c:pt>
                <c:pt idx="701">
                  <c:v>38504</c:v>
                </c:pt>
                <c:pt idx="702">
                  <c:v>38534</c:v>
                </c:pt>
                <c:pt idx="703">
                  <c:v>38565</c:v>
                </c:pt>
                <c:pt idx="704">
                  <c:v>38596</c:v>
                </c:pt>
                <c:pt idx="705">
                  <c:v>38626</c:v>
                </c:pt>
                <c:pt idx="706">
                  <c:v>38657</c:v>
                </c:pt>
                <c:pt idx="707">
                  <c:v>38687</c:v>
                </c:pt>
                <c:pt idx="708">
                  <c:v>38718</c:v>
                </c:pt>
                <c:pt idx="709">
                  <c:v>38749</c:v>
                </c:pt>
                <c:pt idx="710">
                  <c:v>38777</c:v>
                </c:pt>
                <c:pt idx="711">
                  <c:v>38808</c:v>
                </c:pt>
                <c:pt idx="712">
                  <c:v>38838</c:v>
                </c:pt>
                <c:pt idx="713">
                  <c:v>38869</c:v>
                </c:pt>
                <c:pt idx="714">
                  <c:v>38899</c:v>
                </c:pt>
                <c:pt idx="715">
                  <c:v>38930</c:v>
                </c:pt>
                <c:pt idx="716">
                  <c:v>38961</c:v>
                </c:pt>
                <c:pt idx="717">
                  <c:v>38991</c:v>
                </c:pt>
                <c:pt idx="718">
                  <c:v>39022</c:v>
                </c:pt>
                <c:pt idx="719">
                  <c:v>39052</c:v>
                </c:pt>
                <c:pt idx="720">
                  <c:v>39083</c:v>
                </c:pt>
                <c:pt idx="721">
                  <c:v>39114</c:v>
                </c:pt>
                <c:pt idx="722">
                  <c:v>39142</c:v>
                </c:pt>
                <c:pt idx="723">
                  <c:v>39173</c:v>
                </c:pt>
                <c:pt idx="724">
                  <c:v>39203</c:v>
                </c:pt>
                <c:pt idx="725">
                  <c:v>39234</c:v>
                </c:pt>
                <c:pt idx="726">
                  <c:v>39264</c:v>
                </c:pt>
                <c:pt idx="727">
                  <c:v>39295</c:v>
                </c:pt>
                <c:pt idx="728">
                  <c:v>39326</c:v>
                </c:pt>
                <c:pt idx="729">
                  <c:v>39356</c:v>
                </c:pt>
                <c:pt idx="730">
                  <c:v>39387</c:v>
                </c:pt>
                <c:pt idx="731">
                  <c:v>39417</c:v>
                </c:pt>
                <c:pt idx="732">
                  <c:v>39448</c:v>
                </c:pt>
                <c:pt idx="733">
                  <c:v>39479</c:v>
                </c:pt>
                <c:pt idx="734">
                  <c:v>39508</c:v>
                </c:pt>
                <c:pt idx="735">
                  <c:v>39539</c:v>
                </c:pt>
                <c:pt idx="736">
                  <c:v>39569</c:v>
                </c:pt>
                <c:pt idx="737">
                  <c:v>39600</c:v>
                </c:pt>
                <c:pt idx="738">
                  <c:v>39630</c:v>
                </c:pt>
                <c:pt idx="739">
                  <c:v>39661</c:v>
                </c:pt>
                <c:pt idx="740">
                  <c:v>39692</c:v>
                </c:pt>
                <c:pt idx="741">
                  <c:v>39722</c:v>
                </c:pt>
                <c:pt idx="742">
                  <c:v>39753</c:v>
                </c:pt>
                <c:pt idx="743">
                  <c:v>39783</c:v>
                </c:pt>
                <c:pt idx="744">
                  <c:v>39814</c:v>
                </c:pt>
                <c:pt idx="745">
                  <c:v>39845</c:v>
                </c:pt>
                <c:pt idx="746">
                  <c:v>39873</c:v>
                </c:pt>
                <c:pt idx="747">
                  <c:v>39904</c:v>
                </c:pt>
                <c:pt idx="748">
                  <c:v>39934</c:v>
                </c:pt>
                <c:pt idx="749">
                  <c:v>39965</c:v>
                </c:pt>
                <c:pt idx="750">
                  <c:v>39995</c:v>
                </c:pt>
                <c:pt idx="751">
                  <c:v>40026</c:v>
                </c:pt>
                <c:pt idx="752">
                  <c:v>40057</c:v>
                </c:pt>
                <c:pt idx="753">
                  <c:v>40087</c:v>
                </c:pt>
                <c:pt idx="754">
                  <c:v>40118</c:v>
                </c:pt>
                <c:pt idx="755">
                  <c:v>40148</c:v>
                </c:pt>
                <c:pt idx="756">
                  <c:v>40179</c:v>
                </c:pt>
                <c:pt idx="757">
                  <c:v>40210</c:v>
                </c:pt>
                <c:pt idx="758">
                  <c:v>40238</c:v>
                </c:pt>
                <c:pt idx="759">
                  <c:v>40269</c:v>
                </c:pt>
                <c:pt idx="760">
                  <c:v>40299</c:v>
                </c:pt>
                <c:pt idx="761">
                  <c:v>40330</c:v>
                </c:pt>
                <c:pt idx="762">
                  <c:v>40360</c:v>
                </c:pt>
                <c:pt idx="763">
                  <c:v>40391</c:v>
                </c:pt>
                <c:pt idx="764">
                  <c:v>40422</c:v>
                </c:pt>
                <c:pt idx="765">
                  <c:v>40452</c:v>
                </c:pt>
                <c:pt idx="766">
                  <c:v>40483</c:v>
                </c:pt>
                <c:pt idx="767">
                  <c:v>40513</c:v>
                </c:pt>
                <c:pt idx="768">
                  <c:v>40544</c:v>
                </c:pt>
                <c:pt idx="769">
                  <c:v>40575</c:v>
                </c:pt>
                <c:pt idx="770">
                  <c:v>40603</c:v>
                </c:pt>
                <c:pt idx="771">
                  <c:v>40634</c:v>
                </c:pt>
                <c:pt idx="772">
                  <c:v>40664</c:v>
                </c:pt>
                <c:pt idx="773">
                  <c:v>40695</c:v>
                </c:pt>
                <c:pt idx="774">
                  <c:v>40725</c:v>
                </c:pt>
                <c:pt idx="775">
                  <c:v>40756</c:v>
                </c:pt>
                <c:pt idx="776">
                  <c:v>40787</c:v>
                </c:pt>
                <c:pt idx="777">
                  <c:v>40817</c:v>
                </c:pt>
                <c:pt idx="778">
                  <c:v>40848</c:v>
                </c:pt>
                <c:pt idx="779">
                  <c:v>40878</c:v>
                </c:pt>
                <c:pt idx="780">
                  <c:v>40909</c:v>
                </c:pt>
                <c:pt idx="781">
                  <c:v>40940</c:v>
                </c:pt>
                <c:pt idx="782">
                  <c:v>40969</c:v>
                </c:pt>
                <c:pt idx="783">
                  <c:v>41000</c:v>
                </c:pt>
                <c:pt idx="784">
                  <c:v>41030</c:v>
                </c:pt>
                <c:pt idx="785">
                  <c:v>41061</c:v>
                </c:pt>
                <c:pt idx="786">
                  <c:v>41091</c:v>
                </c:pt>
                <c:pt idx="787">
                  <c:v>41122</c:v>
                </c:pt>
                <c:pt idx="788">
                  <c:v>41153</c:v>
                </c:pt>
                <c:pt idx="789">
                  <c:v>41183</c:v>
                </c:pt>
                <c:pt idx="790">
                  <c:v>41214</c:v>
                </c:pt>
                <c:pt idx="791">
                  <c:v>41244</c:v>
                </c:pt>
                <c:pt idx="792">
                  <c:v>41275</c:v>
                </c:pt>
                <c:pt idx="793">
                  <c:v>41306</c:v>
                </c:pt>
                <c:pt idx="794">
                  <c:v>41334</c:v>
                </c:pt>
                <c:pt idx="795">
                  <c:v>41365</c:v>
                </c:pt>
                <c:pt idx="796">
                  <c:v>41395</c:v>
                </c:pt>
                <c:pt idx="797">
                  <c:v>41426</c:v>
                </c:pt>
                <c:pt idx="798">
                  <c:v>41456</c:v>
                </c:pt>
                <c:pt idx="799">
                  <c:v>41487</c:v>
                </c:pt>
                <c:pt idx="800">
                  <c:v>41518</c:v>
                </c:pt>
                <c:pt idx="801">
                  <c:v>41548</c:v>
                </c:pt>
                <c:pt idx="802">
                  <c:v>41579</c:v>
                </c:pt>
                <c:pt idx="803">
                  <c:v>41609</c:v>
                </c:pt>
                <c:pt idx="804">
                  <c:v>41640</c:v>
                </c:pt>
                <c:pt idx="805">
                  <c:v>41671</c:v>
                </c:pt>
                <c:pt idx="806">
                  <c:v>41699</c:v>
                </c:pt>
                <c:pt idx="807">
                  <c:v>41730</c:v>
                </c:pt>
                <c:pt idx="808">
                  <c:v>41760</c:v>
                </c:pt>
                <c:pt idx="809">
                  <c:v>41791</c:v>
                </c:pt>
                <c:pt idx="810">
                  <c:v>41821</c:v>
                </c:pt>
                <c:pt idx="811">
                  <c:v>41852</c:v>
                </c:pt>
                <c:pt idx="812">
                  <c:v>41883</c:v>
                </c:pt>
                <c:pt idx="813">
                  <c:v>41913</c:v>
                </c:pt>
                <c:pt idx="814">
                  <c:v>41944</c:v>
                </c:pt>
                <c:pt idx="815">
                  <c:v>41974</c:v>
                </c:pt>
                <c:pt idx="816">
                  <c:v>42005</c:v>
                </c:pt>
                <c:pt idx="817">
                  <c:v>42036</c:v>
                </c:pt>
                <c:pt idx="818">
                  <c:v>42064</c:v>
                </c:pt>
                <c:pt idx="819">
                  <c:v>42095</c:v>
                </c:pt>
                <c:pt idx="820">
                  <c:v>42125</c:v>
                </c:pt>
                <c:pt idx="821">
                  <c:v>42156</c:v>
                </c:pt>
                <c:pt idx="822">
                  <c:v>42186</c:v>
                </c:pt>
                <c:pt idx="823">
                  <c:v>42217</c:v>
                </c:pt>
                <c:pt idx="824">
                  <c:v>42248</c:v>
                </c:pt>
                <c:pt idx="825">
                  <c:v>42278</c:v>
                </c:pt>
                <c:pt idx="826">
                  <c:v>42309</c:v>
                </c:pt>
                <c:pt idx="827">
                  <c:v>42339</c:v>
                </c:pt>
                <c:pt idx="828">
                  <c:v>42370</c:v>
                </c:pt>
                <c:pt idx="829">
                  <c:v>42401</c:v>
                </c:pt>
                <c:pt idx="830">
                  <c:v>42430</c:v>
                </c:pt>
                <c:pt idx="831">
                  <c:v>42461</c:v>
                </c:pt>
                <c:pt idx="832">
                  <c:v>42491</c:v>
                </c:pt>
                <c:pt idx="833">
                  <c:v>42522</c:v>
                </c:pt>
                <c:pt idx="834">
                  <c:v>42552</c:v>
                </c:pt>
                <c:pt idx="835">
                  <c:v>42583</c:v>
                </c:pt>
                <c:pt idx="836">
                  <c:v>42614</c:v>
                </c:pt>
                <c:pt idx="837">
                  <c:v>42644</c:v>
                </c:pt>
                <c:pt idx="838">
                  <c:v>42675</c:v>
                </c:pt>
                <c:pt idx="839">
                  <c:v>42705</c:v>
                </c:pt>
                <c:pt idx="840">
                  <c:v>42736</c:v>
                </c:pt>
                <c:pt idx="841">
                  <c:v>42767</c:v>
                </c:pt>
                <c:pt idx="842">
                  <c:v>42795</c:v>
                </c:pt>
                <c:pt idx="843">
                  <c:v>42826</c:v>
                </c:pt>
                <c:pt idx="844">
                  <c:v>42856</c:v>
                </c:pt>
                <c:pt idx="845">
                  <c:v>42887</c:v>
                </c:pt>
                <c:pt idx="846">
                  <c:v>42917</c:v>
                </c:pt>
                <c:pt idx="847">
                  <c:v>42948</c:v>
                </c:pt>
                <c:pt idx="848">
                  <c:v>42979</c:v>
                </c:pt>
                <c:pt idx="849">
                  <c:v>43009</c:v>
                </c:pt>
                <c:pt idx="850">
                  <c:v>43040</c:v>
                </c:pt>
                <c:pt idx="851">
                  <c:v>43070</c:v>
                </c:pt>
                <c:pt idx="852">
                  <c:v>43101</c:v>
                </c:pt>
                <c:pt idx="853">
                  <c:v>43132</c:v>
                </c:pt>
                <c:pt idx="854">
                  <c:v>43160</c:v>
                </c:pt>
                <c:pt idx="855">
                  <c:v>43191</c:v>
                </c:pt>
                <c:pt idx="856">
                  <c:v>43221</c:v>
                </c:pt>
                <c:pt idx="857">
                  <c:v>43252</c:v>
                </c:pt>
                <c:pt idx="858">
                  <c:v>43282</c:v>
                </c:pt>
                <c:pt idx="859">
                  <c:v>43313</c:v>
                </c:pt>
                <c:pt idx="860">
                  <c:v>43344</c:v>
                </c:pt>
                <c:pt idx="861">
                  <c:v>43374</c:v>
                </c:pt>
                <c:pt idx="862">
                  <c:v>43405</c:v>
                </c:pt>
                <c:pt idx="863">
                  <c:v>43435</c:v>
                </c:pt>
                <c:pt idx="864">
                  <c:v>43466</c:v>
                </c:pt>
                <c:pt idx="865">
                  <c:v>43497</c:v>
                </c:pt>
                <c:pt idx="866">
                  <c:v>43525</c:v>
                </c:pt>
                <c:pt idx="867">
                  <c:v>43556</c:v>
                </c:pt>
                <c:pt idx="868">
                  <c:v>43586</c:v>
                </c:pt>
                <c:pt idx="869">
                  <c:v>43617</c:v>
                </c:pt>
                <c:pt idx="870">
                  <c:v>43647</c:v>
                </c:pt>
                <c:pt idx="871">
                  <c:v>43678</c:v>
                </c:pt>
                <c:pt idx="872">
                  <c:v>43709</c:v>
                </c:pt>
                <c:pt idx="873">
                  <c:v>43739</c:v>
                </c:pt>
                <c:pt idx="874">
                  <c:v>43770</c:v>
                </c:pt>
                <c:pt idx="875">
                  <c:v>43800</c:v>
                </c:pt>
                <c:pt idx="876">
                  <c:v>43831</c:v>
                </c:pt>
                <c:pt idx="877">
                  <c:v>43862</c:v>
                </c:pt>
                <c:pt idx="878">
                  <c:v>43891</c:v>
                </c:pt>
                <c:pt idx="879">
                  <c:v>43922</c:v>
                </c:pt>
                <c:pt idx="880">
                  <c:v>43952</c:v>
                </c:pt>
                <c:pt idx="881">
                  <c:v>43983</c:v>
                </c:pt>
                <c:pt idx="882">
                  <c:v>44013</c:v>
                </c:pt>
                <c:pt idx="883">
                  <c:v>44044</c:v>
                </c:pt>
                <c:pt idx="884">
                  <c:v>44075</c:v>
                </c:pt>
                <c:pt idx="885">
                  <c:v>44105</c:v>
                </c:pt>
                <c:pt idx="886">
                  <c:v>44136</c:v>
                </c:pt>
              </c:numCache>
            </c:numRef>
          </c:cat>
          <c:val>
            <c:numRef>
              <c:f>data_format!$E$2:$E$888</c:f>
              <c:numCache>
                <c:formatCode>_("$"* #,##0.00_);_("$"* \(#,##0.00\);_("$"* "-"??_);_(@_)</c:formatCode>
                <c:ptCount val="887"/>
                <c:pt idx="0">
                  <c:v>4.8569273743016765</c:v>
                </c:pt>
                <c:pt idx="1">
                  <c:v>4.825476410730805</c:v>
                </c:pt>
                <c:pt idx="2">
                  <c:v>4.7421272727272727</c:v>
                </c:pt>
                <c:pt idx="3">
                  <c:v>4.7421272727272727</c:v>
                </c:pt>
                <c:pt idx="4">
                  <c:v>4.7529293849658316</c:v>
                </c:pt>
                <c:pt idx="5">
                  <c:v>4.7249456521739139</c:v>
                </c:pt>
                <c:pt idx="6">
                  <c:v>4.6930634278002703</c:v>
                </c:pt>
                <c:pt idx="7">
                  <c:v>4.6574464285714292</c:v>
                </c:pt>
                <c:pt idx="8">
                  <c:v>4.5677232924693518</c:v>
                </c:pt>
                <c:pt idx="9">
                  <c:v>4.5537669140113488</c:v>
                </c:pt>
                <c:pt idx="10">
                  <c:v>4.5241457068516917</c:v>
                </c:pt>
                <c:pt idx="11">
                  <c:v>4.4565057667663401</c:v>
                </c:pt>
                <c:pt idx="12">
                  <c:v>4.4056925675675682</c:v>
                </c:pt>
                <c:pt idx="13">
                  <c:v>4.4075538656527256</c:v>
                </c:pt>
                <c:pt idx="14">
                  <c:v>4.439438297872341</c:v>
                </c:pt>
                <c:pt idx="15">
                  <c:v>4.3797984886649877</c:v>
                </c:pt>
                <c:pt idx="16">
                  <c:v>4.3451395251978342</c:v>
                </c:pt>
                <c:pt idx="17">
                  <c:v>4.3199503105590074</c:v>
                </c:pt>
                <c:pt idx="18">
                  <c:v>4.2756885245901648</c:v>
                </c:pt>
                <c:pt idx="19">
                  <c:v>4.270437986082686</c:v>
                </c:pt>
                <c:pt idx="20">
                  <c:v>4.2827093596059118</c:v>
                </c:pt>
                <c:pt idx="21">
                  <c:v>4.2915178938708349</c:v>
                </c:pt>
                <c:pt idx="22">
                  <c:v>4.3181622516556297</c:v>
                </c:pt>
                <c:pt idx="23">
                  <c:v>4.3379126819126821</c:v>
                </c:pt>
                <c:pt idx="24">
                  <c:v>4.3451395251978342</c:v>
                </c:pt>
                <c:pt idx="25">
                  <c:v>4.3633124215809289</c:v>
                </c:pt>
                <c:pt idx="26">
                  <c:v>4.3633124215809289</c:v>
                </c:pt>
                <c:pt idx="27">
                  <c:v>4.3614882943143813</c:v>
                </c:pt>
                <c:pt idx="28">
                  <c:v>4.3633124215809289</c:v>
                </c:pt>
                <c:pt idx="29">
                  <c:v>4.3614882943143813</c:v>
                </c:pt>
                <c:pt idx="30">
                  <c:v>4.4019746835443039</c:v>
                </c:pt>
                <c:pt idx="31">
                  <c:v>4.4019746835443039</c:v>
                </c:pt>
                <c:pt idx="32">
                  <c:v>4.3927073684210525</c:v>
                </c:pt>
                <c:pt idx="33">
                  <c:v>4.4075538656527256</c:v>
                </c:pt>
                <c:pt idx="34">
                  <c:v>4.4019746835443039</c:v>
                </c:pt>
                <c:pt idx="35">
                  <c:v>4.4187547649301147</c:v>
                </c:pt>
                <c:pt idx="36">
                  <c:v>8.3204062101233518</c:v>
                </c:pt>
                <c:pt idx="37">
                  <c:v>8.2851651842439651</c:v>
                </c:pt>
                <c:pt idx="38">
                  <c:v>8.2746510152284269</c:v>
                </c:pt>
                <c:pt idx="39">
                  <c:v>8.2711522198731515</c:v>
                </c:pt>
                <c:pt idx="40">
                  <c:v>8.2293962978544393</c:v>
                </c:pt>
                <c:pt idx="41">
                  <c:v>8.1914886934673365</c:v>
                </c:pt>
                <c:pt idx="42">
                  <c:v>8.1268280016618206</c:v>
                </c:pt>
                <c:pt idx="43">
                  <c:v>8.0831714876033072</c:v>
                </c:pt>
                <c:pt idx="44">
                  <c:v>8.0366783073130659</c:v>
                </c:pt>
                <c:pt idx="45">
                  <c:v>7.9841938775510197</c:v>
                </c:pt>
                <c:pt idx="46">
                  <c:v>7.9517378048780483</c:v>
                </c:pt>
                <c:pt idx="47">
                  <c:v>7.8307746196957577</c:v>
                </c:pt>
                <c:pt idx="48">
                  <c:v>7.7073581560283699</c:v>
                </c:pt>
                <c:pt idx="49">
                  <c:v>7.5730836236933801</c:v>
                </c:pt>
                <c:pt idx="50">
                  <c:v>7.5584524729520872</c:v>
                </c:pt>
                <c:pt idx="51">
                  <c:v>7.5467881944444439</c:v>
                </c:pt>
                <c:pt idx="52">
                  <c:v>7.5264621008080042</c:v>
                </c:pt>
                <c:pt idx="53">
                  <c:v>7.5438777477824912</c:v>
                </c:pt>
                <c:pt idx="54">
                  <c:v>7.549700887688152</c:v>
                </c:pt>
                <c:pt idx="55">
                  <c:v>7.5642981438515076</c:v>
                </c:pt>
                <c:pt idx="56">
                  <c:v>7.5148962735305425</c:v>
                </c:pt>
                <c:pt idx="57">
                  <c:v>7.477551605504587</c:v>
                </c:pt>
                <c:pt idx="58">
                  <c:v>7.4320953647416417</c:v>
                </c:pt>
                <c:pt idx="59">
                  <c:v>7.3899792217604841</c:v>
                </c:pt>
                <c:pt idx="60">
                  <c:v>7.3955671077504732</c:v>
                </c:pt>
                <c:pt idx="61">
                  <c:v>7.4067682695948509</c:v>
                </c:pt>
                <c:pt idx="62">
                  <c:v>7.4123815839333087</c:v>
                </c:pt>
                <c:pt idx="63">
                  <c:v>7.3927721088435367</c:v>
                </c:pt>
                <c:pt idx="64">
                  <c:v>7.3899792217604841</c:v>
                </c:pt>
                <c:pt idx="65">
                  <c:v>7.373266113833397</c:v>
                </c:pt>
                <c:pt idx="66">
                  <c:v>7.3318122188905548</c:v>
                </c:pt>
                <c:pt idx="67">
                  <c:v>7.329065192956163</c:v>
                </c:pt>
                <c:pt idx="68">
                  <c:v>7.3455782951558408</c:v>
                </c:pt>
                <c:pt idx="69">
                  <c:v>7.329065192956163</c:v>
                </c:pt>
                <c:pt idx="70">
                  <c:v>7.329065192956163</c:v>
                </c:pt>
                <c:pt idx="71">
                  <c:v>7.3235773118682141</c:v>
                </c:pt>
                <c:pt idx="72">
                  <c:v>7.3428209459459453</c:v>
                </c:pt>
                <c:pt idx="73">
                  <c:v>7.3566284317412558</c:v>
                </c:pt>
                <c:pt idx="74">
                  <c:v>7.3455782951558408</c:v>
                </c:pt>
                <c:pt idx="75">
                  <c:v>7.329065192956163</c:v>
                </c:pt>
                <c:pt idx="76">
                  <c:v>7.3263202247191019</c:v>
                </c:pt>
                <c:pt idx="77">
                  <c:v>7.3071628688830792</c:v>
                </c:pt>
                <c:pt idx="78">
                  <c:v>7.301707726763718</c:v>
                </c:pt>
                <c:pt idx="79">
                  <c:v>7.285391061452513</c:v>
                </c:pt>
                <c:pt idx="80">
                  <c:v>7.2745537374488656</c:v>
                </c:pt>
                <c:pt idx="81">
                  <c:v>7.258358070500929</c:v>
                </c:pt>
                <c:pt idx="82">
                  <c:v>7.285391061452513</c:v>
                </c:pt>
                <c:pt idx="83">
                  <c:v>7.2799683662076671</c:v>
                </c:pt>
                <c:pt idx="84">
                  <c:v>7.2610523385300674</c:v>
                </c:pt>
                <c:pt idx="85">
                  <c:v>7.2476009633197496</c:v>
                </c:pt>
                <c:pt idx="86">
                  <c:v>7.2637486075009283</c:v>
                </c:pt>
                <c:pt idx="87">
                  <c:v>7.2826787043931507</c:v>
                </c:pt>
                <c:pt idx="88">
                  <c:v>7.2637486075009283</c:v>
                </c:pt>
                <c:pt idx="89">
                  <c:v>7.2610523385300674</c:v>
                </c:pt>
                <c:pt idx="90">
                  <c:v>7.2826787043931507</c:v>
                </c:pt>
                <c:pt idx="91">
                  <c:v>7.285391061452513</c:v>
                </c:pt>
                <c:pt idx="92">
                  <c:v>7.296260723610593</c:v>
                </c:pt>
                <c:pt idx="93">
                  <c:v>7.3208364520958078</c:v>
                </c:pt>
                <c:pt idx="94">
                  <c:v>7.30443427931292</c:v>
                </c:pt>
                <c:pt idx="95">
                  <c:v>7.3071628688830792</c:v>
                </c:pt>
                <c:pt idx="96">
                  <c:v>7.3071628688830792</c:v>
                </c:pt>
                <c:pt idx="97">
                  <c:v>7.2935402684563755</c:v>
                </c:pt>
                <c:pt idx="98">
                  <c:v>7.301707726763718</c:v>
                </c:pt>
                <c:pt idx="99">
                  <c:v>7.301707726763718</c:v>
                </c:pt>
                <c:pt idx="100">
                  <c:v>7.3071628688830792</c:v>
                </c:pt>
                <c:pt idx="101">
                  <c:v>7.3235773118682141</c:v>
                </c:pt>
                <c:pt idx="102">
                  <c:v>7.309893497757848</c:v>
                </c:pt>
                <c:pt idx="103">
                  <c:v>7.3208364520958078</c:v>
                </c:pt>
                <c:pt idx="104">
                  <c:v>7.285391061452513</c:v>
                </c:pt>
                <c:pt idx="105">
                  <c:v>7.2935402684563755</c:v>
                </c:pt>
                <c:pt idx="106">
                  <c:v>7.2772600446428566</c:v>
                </c:pt>
                <c:pt idx="107">
                  <c:v>7.2799683662076671</c:v>
                </c:pt>
                <c:pt idx="108">
                  <c:v>7.2908218412225123</c:v>
                </c:pt>
                <c:pt idx="109">
                  <c:v>7.2826787043931507</c:v>
                </c:pt>
                <c:pt idx="110">
                  <c:v>9.6994049832651541</c:v>
                </c:pt>
                <c:pt idx="111">
                  <c:v>9.6849981433345711</c:v>
                </c:pt>
                <c:pt idx="112">
                  <c:v>9.6491675915649271</c:v>
                </c:pt>
                <c:pt idx="113">
                  <c:v>9.6065193370165751</c:v>
                </c:pt>
                <c:pt idx="114">
                  <c:v>9.5572370831806523</c:v>
                </c:pt>
                <c:pt idx="115">
                  <c:v>9.5502380080556577</c:v>
                </c:pt>
                <c:pt idx="116">
                  <c:v>9.5362705667276053</c:v>
                </c:pt>
                <c:pt idx="117">
                  <c:v>9.4808069792802616</c:v>
                </c:pt>
                <c:pt idx="118">
                  <c:v>9.4808069792802616</c:v>
                </c:pt>
                <c:pt idx="119">
                  <c:v>9.4396308360477743</c:v>
                </c:pt>
                <c:pt idx="120">
                  <c:v>9.4259848211058905</c:v>
                </c:pt>
                <c:pt idx="121">
                  <c:v>9.3819064748201431</c:v>
                </c:pt>
                <c:pt idx="122">
                  <c:v>9.3617013639626716</c:v>
                </c:pt>
                <c:pt idx="123">
                  <c:v>9.3382384532760483</c:v>
                </c:pt>
                <c:pt idx="124">
                  <c:v>9.3148928571428566</c:v>
                </c:pt>
                <c:pt idx="125">
                  <c:v>9.2784418356456779</c:v>
                </c:pt>
                <c:pt idx="126">
                  <c:v>9.2521106775452289</c:v>
                </c:pt>
                <c:pt idx="127">
                  <c:v>9.2226661951909481</c:v>
                </c:pt>
                <c:pt idx="128">
                  <c:v>9.2096398305084755</c:v>
                </c:pt>
                <c:pt idx="129">
                  <c:v>9.2096398305084755</c:v>
                </c:pt>
                <c:pt idx="130">
                  <c:v>9.1804646251319966</c:v>
                </c:pt>
                <c:pt idx="131">
                  <c:v>9.1611169652265545</c:v>
                </c:pt>
                <c:pt idx="132">
                  <c:v>9.1067388268156417</c:v>
                </c:pt>
                <c:pt idx="133">
                  <c:v>9.0877003484320564</c:v>
                </c:pt>
                <c:pt idx="134">
                  <c:v>9.0341877381364739</c:v>
                </c:pt>
                <c:pt idx="135">
                  <c:v>9.0123358673116787</c:v>
                </c:pt>
                <c:pt idx="136">
                  <c:v>9.0123358673116787</c:v>
                </c:pt>
                <c:pt idx="137">
                  <c:v>9.0216879972327924</c:v>
                </c:pt>
                <c:pt idx="138">
                  <c:v>9.0279335410176529</c:v>
                </c:pt>
                <c:pt idx="139">
                  <c:v>9.0123358673116787</c:v>
                </c:pt>
                <c:pt idx="140">
                  <c:v>9.0216879972327924</c:v>
                </c:pt>
                <c:pt idx="141">
                  <c:v>9.0216879972327924</c:v>
                </c:pt>
                <c:pt idx="142">
                  <c:v>9.0092227979274622</c:v>
                </c:pt>
                <c:pt idx="143">
                  <c:v>9.0030031066620655</c:v>
                </c:pt>
                <c:pt idx="144">
                  <c:v>8.9905894519131326</c:v>
                </c:pt>
                <c:pt idx="145">
                  <c:v>8.9936896551724139</c:v>
                </c:pt>
                <c:pt idx="146">
                  <c:v>9.0030031066620655</c:v>
                </c:pt>
                <c:pt idx="147">
                  <c:v>8.9998964803312624</c:v>
                </c:pt>
                <c:pt idx="148">
                  <c:v>8.9813016528925633</c:v>
                </c:pt>
                <c:pt idx="149">
                  <c:v>8.9597045688766759</c:v>
                </c:pt>
                <c:pt idx="150">
                  <c:v>8.947409948542024</c:v>
                </c:pt>
                <c:pt idx="151">
                  <c:v>8.9382111034955454</c:v>
                </c:pt>
                <c:pt idx="152">
                  <c:v>8.9168205128205127</c:v>
                </c:pt>
                <c:pt idx="153">
                  <c:v>8.8864395229982964</c:v>
                </c:pt>
                <c:pt idx="154">
                  <c:v>8.8864395229982964</c:v>
                </c:pt>
                <c:pt idx="155">
                  <c:v>8.8683100986059173</c:v>
                </c:pt>
                <c:pt idx="156">
                  <c:v>8.8803881511746674</c:v>
                </c:pt>
                <c:pt idx="157">
                  <c:v>8.8683100986059173</c:v>
                </c:pt>
                <c:pt idx="158">
                  <c:v>8.8683100986059173</c:v>
                </c:pt>
                <c:pt idx="159">
                  <c:v>8.8292823290453626</c:v>
                </c:pt>
                <c:pt idx="160">
                  <c:v>8.8203246533648976</c:v>
                </c:pt>
                <c:pt idx="161">
                  <c:v>8.8084093211752794</c:v>
                </c:pt>
                <c:pt idx="162">
                  <c:v>8.8262944162436554</c:v>
                </c:pt>
                <c:pt idx="163">
                  <c:v>8.8084093211752794</c:v>
                </c:pt>
                <c:pt idx="164">
                  <c:v>8.8084093211752794</c:v>
                </c:pt>
                <c:pt idx="165">
                  <c:v>8.7669579831932776</c:v>
                </c:pt>
                <c:pt idx="166">
                  <c:v>8.7581262592343858</c:v>
                </c:pt>
                <c:pt idx="167">
                  <c:v>8.7493123113049318</c:v>
                </c:pt>
                <c:pt idx="168">
                  <c:v>8.740516085790885</c:v>
                </c:pt>
                <c:pt idx="169">
                  <c:v>8.740516085790885</c:v>
                </c:pt>
                <c:pt idx="170">
                  <c:v>8.740516085790885</c:v>
                </c:pt>
                <c:pt idx="171">
                  <c:v>8.7493123113049318</c:v>
                </c:pt>
                <c:pt idx="172">
                  <c:v>8.740516085790885</c:v>
                </c:pt>
                <c:pt idx="173">
                  <c:v>8.740516085790885</c:v>
                </c:pt>
                <c:pt idx="174">
                  <c:v>8.7171457219251334</c:v>
                </c:pt>
                <c:pt idx="175">
                  <c:v>8.711322645290581</c:v>
                </c:pt>
                <c:pt idx="176">
                  <c:v>10.004654769846564</c:v>
                </c:pt>
                <c:pt idx="177">
                  <c:v>10.004654769846564</c:v>
                </c:pt>
                <c:pt idx="178">
                  <c:v>10.004654769846564</c:v>
                </c:pt>
                <c:pt idx="179">
                  <c:v>9.9946534488503822</c:v>
                </c:pt>
                <c:pt idx="180">
                  <c:v>9.9846721038615183</c:v>
                </c:pt>
                <c:pt idx="181">
                  <c:v>9.9614596479574882</c:v>
                </c:pt>
                <c:pt idx="182">
                  <c:v>9.9416489890619815</c:v>
                </c:pt>
                <c:pt idx="183">
                  <c:v>9.9284856007944366</c:v>
                </c:pt>
                <c:pt idx="184">
                  <c:v>9.9186359126984129</c:v>
                </c:pt>
                <c:pt idx="185">
                  <c:v>9.9284856007944366</c:v>
                </c:pt>
                <c:pt idx="186">
                  <c:v>9.9252001985440099</c:v>
                </c:pt>
                <c:pt idx="187">
                  <c:v>9.905533355350066</c:v>
                </c:pt>
                <c:pt idx="188">
                  <c:v>9.8599457593688342</c:v>
                </c:pt>
                <c:pt idx="189">
                  <c:v>9.8729279131007228</c:v>
                </c:pt>
                <c:pt idx="190">
                  <c:v>9.8729279131007228</c:v>
                </c:pt>
                <c:pt idx="191">
                  <c:v>9.8729279131007228</c:v>
                </c:pt>
                <c:pt idx="192">
                  <c:v>9.8534674770039423</c:v>
                </c:pt>
                <c:pt idx="193">
                  <c:v>9.8405364173228342</c:v>
                </c:pt>
                <c:pt idx="194">
                  <c:v>9.8308603736479832</c:v>
                </c:pt>
                <c:pt idx="195">
                  <c:v>9.8405364173228342</c:v>
                </c:pt>
                <c:pt idx="196">
                  <c:v>9.8308603736479832</c:v>
                </c:pt>
                <c:pt idx="197">
                  <c:v>9.7987438745507998</c:v>
                </c:pt>
                <c:pt idx="198">
                  <c:v>9.7732013685239476</c:v>
                </c:pt>
                <c:pt idx="199">
                  <c:v>9.7541317073170735</c:v>
                </c:pt>
                <c:pt idx="200">
                  <c:v>10.612670898437502</c:v>
                </c:pt>
                <c:pt idx="201">
                  <c:v>10.602317073170733</c:v>
                </c:pt>
                <c:pt idx="202">
                  <c:v>10.591983430799221</c:v>
                </c:pt>
                <c:pt idx="203">
                  <c:v>10.557682966321245</c:v>
                </c:pt>
                <c:pt idx="204">
                  <c:v>10.537209114414996</c:v>
                </c:pt>
                <c:pt idx="205">
                  <c:v>10.547436104820447</c:v>
                </c:pt>
                <c:pt idx="206">
                  <c:v>10.537209114414996</c:v>
                </c:pt>
                <c:pt idx="207">
                  <c:v>10.533804523424878</c:v>
                </c:pt>
                <c:pt idx="208">
                  <c:v>10.523603938024532</c:v>
                </c:pt>
                <c:pt idx="209">
                  <c:v>10.513423089326023</c:v>
                </c:pt>
                <c:pt idx="210">
                  <c:v>10.510033849129595</c:v>
                </c:pt>
                <c:pt idx="211">
                  <c:v>10.499879227053139</c:v>
                </c:pt>
                <c:pt idx="212">
                  <c:v>10.489744208494209</c:v>
                </c:pt>
                <c:pt idx="213">
                  <c:v>10.476261246786633</c:v>
                </c:pt>
                <c:pt idx="214">
                  <c:v>10.446050945209869</c:v>
                </c:pt>
                <c:pt idx="215">
                  <c:v>10.432680000000001</c:v>
                </c:pt>
                <c:pt idx="216">
                  <c:v>10.422674232736572</c:v>
                </c:pt>
                <c:pt idx="217">
                  <c:v>10.422674232736572</c:v>
                </c:pt>
                <c:pt idx="218">
                  <c:v>10.412687639731715</c:v>
                </c:pt>
                <c:pt idx="219">
                  <c:v>10.389459847036328</c:v>
                </c:pt>
                <c:pt idx="220">
                  <c:v>10.356456480304956</c:v>
                </c:pt>
                <c:pt idx="221">
                  <c:v>10.313864283454603</c:v>
                </c:pt>
                <c:pt idx="222">
                  <c:v>10.323662127929069</c:v>
                </c:pt>
                <c:pt idx="223">
                  <c:v>10.333478605388272</c:v>
                </c:pt>
                <c:pt idx="224">
                  <c:v>10.310602466793169</c:v>
                </c:pt>
                <c:pt idx="225">
                  <c:v>10.300829383886256</c:v>
                </c:pt>
                <c:pt idx="226">
                  <c:v>10.268385826771652</c:v>
                </c:pt>
                <c:pt idx="227">
                  <c:v>10.236145996860282</c:v>
                </c:pt>
                <c:pt idx="228">
                  <c:v>10.226513488080302</c:v>
                </c:pt>
                <c:pt idx="229">
                  <c:v>10.162757169576061</c:v>
                </c:pt>
                <c:pt idx="230">
                  <c:v>10.131176196395277</c:v>
                </c:pt>
                <c:pt idx="231">
                  <c:v>10.099790892193308</c:v>
                </c:pt>
                <c:pt idx="232">
                  <c:v>10.077936630602782</c:v>
                </c:pt>
                <c:pt idx="233">
                  <c:v>10.068599444101295</c:v>
                </c:pt>
                <c:pt idx="234">
                  <c:v>10.046879815100153</c:v>
                </c:pt>
                <c:pt idx="235">
                  <c:v>9.9853369065849922</c:v>
                </c:pt>
                <c:pt idx="236">
                  <c:v>9.9548473282442753</c:v>
                </c:pt>
                <c:pt idx="237">
                  <c:v>9.924543378995434</c:v>
                </c:pt>
                <c:pt idx="238">
                  <c:v>9.9154881386861309</c:v>
                </c:pt>
                <c:pt idx="239">
                  <c:v>9.9034401579586877</c:v>
                </c:pt>
                <c:pt idx="240">
                  <c:v>9.9094604863221889</c:v>
                </c:pt>
                <c:pt idx="241">
                  <c:v>11.064963636363636</c:v>
                </c:pt>
                <c:pt idx="242">
                  <c:v>11.064963636363636</c:v>
                </c:pt>
                <c:pt idx="243">
                  <c:v>11.031534743202416</c:v>
                </c:pt>
                <c:pt idx="244">
                  <c:v>11.031534743202416</c:v>
                </c:pt>
                <c:pt idx="245">
                  <c:v>10.965279279279279</c:v>
                </c:pt>
                <c:pt idx="246">
                  <c:v>10.932449101796406</c:v>
                </c:pt>
                <c:pt idx="247">
                  <c:v>10.899814925373134</c:v>
                </c:pt>
                <c:pt idx="248">
                  <c:v>10.867374999999999</c:v>
                </c:pt>
                <c:pt idx="249">
                  <c:v>10.835127596439168</c:v>
                </c:pt>
                <c:pt idx="250">
                  <c:v>10.771203539823009</c:v>
                </c:pt>
                <c:pt idx="251">
                  <c:v>10.739523529411764</c:v>
                </c:pt>
                <c:pt idx="252">
                  <c:v>10.708029325513195</c:v>
                </c:pt>
                <c:pt idx="253">
                  <c:v>12.201964912280701</c:v>
                </c:pt>
                <c:pt idx="254">
                  <c:v>12.166390670553938</c:v>
                </c:pt>
                <c:pt idx="255">
                  <c:v>12.131023255813956</c:v>
                </c:pt>
                <c:pt idx="256">
                  <c:v>12.095860869565218</c:v>
                </c:pt>
                <c:pt idx="257">
                  <c:v>12.02614409221902</c:v>
                </c:pt>
                <c:pt idx="258">
                  <c:v>11.95722636103152</c:v>
                </c:pt>
                <c:pt idx="259">
                  <c:v>11.923062857142858</c:v>
                </c:pt>
                <c:pt idx="260">
                  <c:v>11.889094017094017</c:v>
                </c:pt>
                <c:pt idx="261">
                  <c:v>11.821733711048161</c:v>
                </c:pt>
                <c:pt idx="262">
                  <c:v>11.788338983050849</c:v>
                </c:pt>
                <c:pt idx="263">
                  <c:v>11.722112359550563</c:v>
                </c:pt>
                <c:pt idx="264">
                  <c:v>11.68927731092437</c:v>
                </c:pt>
                <c:pt idx="265">
                  <c:v>11.656625698324024</c:v>
                </c:pt>
                <c:pt idx="266">
                  <c:v>11.559756232686981</c:v>
                </c:pt>
                <c:pt idx="267">
                  <c:v>11.496066115702481</c:v>
                </c:pt>
                <c:pt idx="268">
                  <c:v>11.464483516483519</c:v>
                </c:pt>
                <c:pt idx="269">
                  <c:v>11.401836065573772</c:v>
                </c:pt>
                <c:pt idx="270">
                  <c:v>11.339869565217393</c:v>
                </c:pt>
                <c:pt idx="271">
                  <c:v>11.309138211382114</c:v>
                </c:pt>
                <c:pt idx="272">
                  <c:v>11.248172506738545</c:v>
                </c:pt>
                <c:pt idx="273">
                  <c:v>11.187860589812335</c:v>
                </c:pt>
                <c:pt idx="274">
                  <c:v>11.128192</c:v>
                </c:pt>
                <c:pt idx="275">
                  <c:v>11.06915649867374</c:v>
                </c:pt>
                <c:pt idx="276">
                  <c:v>11.010744063324539</c:v>
                </c:pt>
                <c:pt idx="277">
                  <c:v>10.952944881889763</c:v>
                </c:pt>
                <c:pt idx="278">
                  <c:v>10.895749347258487</c:v>
                </c:pt>
                <c:pt idx="279">
                  <c:v>10.839148051948053</c:v>
                </c:pt>
                <c:pt idx="280">
                  <c:v>10.811067357512954</c:v>
                </c:pt>
                <c:pt idx="281">
                  <c:v>10.755340206185569</c:v>
                </c:pt>
                <c:pt idx="282">
                  <c:v>10.727691516709513</c:v>
                </c:pt>
                <c:pt idx="283">
                  <c:v>10.700184615384616</c:v>
                </c:pt>
                <c:pt idx="284">
                  <c:v>10.645591836734695</c:v>
                </c:pt>
                <c:pt idx="285">
                  <c:v>10.591553299492388</c:v>
                </c:pt>
                <c:pt idx="286">
                  <c:v>10.538060606060606</c:v>
                </c:pt>
                <c:pt idx="287">
                  <c:v>10.485105527638192</c:v>
                </c:pt>
                <c:pt idx="288">
                  <c:v>10.458827067669175</c:v>
                </c:pt>
                <c:pt idx="289">
                  <c:v>10.458827067669175</c:v>
                </c:pt>
                <c:pt idx="290">
                  <c:v>10.432680000000001</c:v>
                </c:pt>
                <c:pt idx="291">
                  <c:v>10.406663341645887</c:v>
                </c:pt>
                <c:pt idx="292">
                  <c:v>10.355017369727049</c:v>
                </c:pt>
                <c:pt idx="293">
                  <c:v>10.303881481481483</c:v>
                </c:pt>
                <c:pt idx="294">
                  <c:v>10.278502463054188</c:v>
                </c:pt>
                <c:pt idx="295">
                  <c:v>10.253248157248159</c:v>
                </c:pt>
                <c:pt idx="296">
                  <c:v>10.228117647058825</c:v>
                </c:pt>
                <c:pt idx="297">
                  <c:v>10.203110024449879</c:v>
                </c:pt>
                <c:pt idx="298">
                  <c:v>10.178224390243903</c:v>
                </c:pt>
                <c:pt idx="299">
                  <c:v>10.153459854014599</c:v>
                </c:pt>
                <c:pt idx="300">
                  <c:v>10.128815533980584</c:v>
                </c:pt>
                <c:pt idx="301">
                  <c:v>10.079884057971014</c:v>
                </c:pt>
                <c:pt idx="302">
                  <c:v>10.079884057971014</c:v>
                </c:pt>
                <c:pt idx="303">
                  <c:v>10.055595180722893</c:v>
                </c:pt>
                <c:pt idx="304">
                  <c:v>10.031423076923078</c:v>
                </c:pt>
                <c:pt idx="305">
                  <c:v>10.007366906474822</c:v>
                </c:pt>
                <c:pt idx="306">
                  <c:v>9.983425837320576</c:v>
                </c:pt>
                <c:pt idx="307">
                  <c:v>9.9595990453460637</c:v>
                </c:pt>
                <c:pt idx="308">
                  <c:v>9.9122850356294538</c:v>
                </c:pt>
                <c:pt idx="309">
                  <c:v>9.8887962085308061</c:v>
                </c:pt>
                <c:pt idx="310">
                  <c:v>9.8421509433962271</c:v>
                </c:pt>
                <c:pt idx="311">
                  <c:v>9.8189929411764716</c:v>
                </c:pt>
                <c:pt idx="312">
                  <c:v>9.7730023419203746</c:v>
                </c:pt>
                <c:pt idx="313">
                  <c:v>9.7048186046511642</c:v>
                </c:pt>
                <c:pt idx="314">
                  <c:v>9.6153732718894034</c:v>
                </c:pt>
                <c:pt idx="315">
                  <c:v>9.5493638443935929</c:v>
                </c:pt>
                <c:pt idx="316">
                  <c:v>9.5058587699316632</c:v>
                </c:pt>
                <c:pt idx="317">
                  <c:v>9.4413393665158374</c:v>
                </c:pt>
                <c:pt idx="318">
                  <c:v>9.4413393665158374</c:v>
                </c:pt>
                <c:pt idx="319">
                  <c:v>9.2734933333333327</c:v>
                </c:pt>
                <c:pt idx="320">
                  <c:v>9.2324601769911503</c:v>
                </c:pt>
                <c:pt idx="321">
                  <c:v>9.1514736842105275</c:v>
                </c:pt>
                <c:pt idx="322">
                  <c:v>9.0916601307189548</c:v>
                </c:pt>
                <c:pt idx="323">
                  <c:v>9.0131144708423339</c:v>
                </c:pt>
                <c:pt idx="324">
                  <c:v>8.9168205128205127</c:v>
                </c:pt>
                <c:pt idx="325">
                  <c:v>8.8225623678646947</c:v>
                </c:pt>
                <c:pt idx="326">
                  <c:v>8.7302761506276152</c:v>
                </c:pt>
                <c:pt idx="327">
                  <c:v>8.6758253638253642</c:v>
                </c:pt>
                <c:pt idx="328">
                  <c:v>10.73320987654321</c:v>
                </c:pt>
                <c:pt idx="329">
                  <c:v>10.645591836734694</c:v>
                </c:pt>
                <c:pt idx="330">
                  <c:v>10.58081135902637</c:v>
                </c:pt>
                <c:pt idx="331">
                  <c:v>10.453587174348698</c:v>
                </c:pt>
                <c:pt idx="332">
                  <c:v>10.308972332015811</c:v>
                </c:pt>
                <c:pt idx="333">
                  <c:v>10.228117647058824</c:v>
                </c:pt>
                <c:pt idx="334">
                  <c:v>10.128815533980584</c:v>
                </c:pt>
                <c:pt idx="335">
                  <c:v>10.050751445086705</c:v>
                </c:pt>
                <c:pt idx="336">
                  <c:v>10.472575525812619</c:v>
                </c:pt>
                <c:pt idx="337">
                  <c:v>10.412846007604564</c:v>
                </c:pt>
                <c:pt idx="338">
                  <c:v>10.37340340909091</c:v>
                </c:pt>
                <c:pt idx="339">
                  <c:v>10.33425849056604</c:v>
                </c:pt>
                <c:pt idx="340">
                  <c:v>10.314796610169493</c:v>
                </c:pt>
                <c:pt idx="341">
                  <c:v>10.237676635514019</c:v>
                </c:pt>
                <c:pt idx="342">
                  <c:v>10.142883333333334</c:v>
                </c:pt>
                <c:pt idx="343">
                  <c:v>10.105455719557195</c:v>
                </c:pt>
                <c:pt idx="344">
                  <c:v>10.031423076923078</c:v>
                </c:pt>
                <c:pt idx="345">
                  <c:v>9.9766065573770497</c:v>
                </c:pt>
                <c:pt idx="346">
                  <c:v>9.9044430379746835</c:v>
                </c:pt>
                <c:pt idx="347">
                  <c:v>9.8510017985611498</c:v>
                </c:pt>
                <c:pt idx="348">
                  <c:v>10.750521505376344</c:v>
                </c:pt>
                <c:pt idx="349">
                  <c:v>10.731289803220037</c:v>
                </c:pt>
                <c:pt idx="350">
                  <c:v>10.712126785714284</c:v>
                </c:pt>
                <c:pt idx="351">
                  <c:v>10.693032085561496</c:v>
                </c:pt>
                <c:pt idx="352">
                  <c:v>10.63615425531915</c:v>
                </c:pt>
                <c:pt idx="353">
                  <c:v>10.579878306878307</c:v>
                </c:pt>
                <c:pt idx="354">
                  <c:v>10.524194736842103</c:v>
                </c:pt>
                <c:pt idx="355">
                  <c:v>10.469094240837697</c:v>
                </c:pt>
                <c:pt idx="356">
                  <c:v>10.414567708333333</c:v>
                </c:pt>
                <c:pt idx="357">
                  <c:v>10.360606217616581</c:v>
                </c:pt>
                <c:pt idx="358">
                  <c:v>10.32494148020654</c:v>
                </c:pt>
                <c:pt idx="359">
                  <c:v>10.271902397260273</c:v>
                </c:pt>
                <c:pt idx="360">
                  <c:v>10.21940545144804</c:v>
                </c:pt>
                <c:pt idx="361">
                  <c:v>10.116005059021923</c:v>
                </c:pt>
                <c:pt idx="362">
                  <c:v>10.065085570469797</c:v>
                </c:pt>
                <c:pt idx="363">
                  <c:v>9.9979849999999999</c:v>
                </c:pt>
                <c:pt idx="364">
                  <c:v>9.9647691029900312</c:v>
                </c:pt>
                <c:pt idx="365">
                  <c:v>9.9153570247933889</c:v>
                </c:pt>
                <c:pt idx="366">
                  <c:v>9.8664325657894736</c:v>
                </c:pt>
                <c:pt idx="367">
                  <c:v>9.8179885433715217</c:v>
                </c:pt>
                <c:pt idx="368">
                  <c:v>9.7859559543230006</c:v>
                </c:pt>
                <c:pt idx="369">
                  <c:v>9.738297077922077</c:v>
                </c:pt>
                <c:pt idx="370">
                  <c:v>9.6754693548387092</c:v>
                </c:pt>
                <c:pt idx="371">
                  <c:v>9.6288780096308173</c:v>
                </c:pt>
                <c:pt idx="372">
                  <c:v>11.023366028708134</c:v>
                </c:pt>
                <c:pt idx="373">
                  <c:v>10.970873809523809</c:v>
                </c:pt>
                <c:pt idx="374">
                  <c:v>10.901656940063093</c:v>
                </c:pt>
                <c:pt idx="375">
                  <c:v>10.816354460093898</c:v>
                </c:pt>
                <c:pt idx="376">
                  <c:v>10.715737209302326</c:v>
                </c:pt>
                <c:pt idx="377">
                  <c:v>10.63330846153846</c:v>
                </c:pt>
                <c:pt idx="378">
                  <c:v>10.552138167938931</c:v>
                </c:pt>
                <c:pt idx="379">
                  <c:v>10.488088770864946</c:v>
                </c:pt>
                <c:pt idx="380">
                  <c:v>10.39345939849624</c:v>
                </c:pt>
                <c:pt idx="381">
                  <c:v>10.300522354694486</c:v>
                </c:pt>
                <c:pt idx="382">
                  <c:v>10.239482222222222</c:v>
                </c:pt>
                <c:pt idx="383">
                  <c:v>10.179161266568482</c:v>
                </c:pt>
                <c:pt idx="384">
                  <c:v>11.041887591240876</c:v>
                </c:pt>
                <c:pt idx="385">
                  <c:v>10.930192196531792</c:v>
                </c:pt>
                <c:pt idx="386">
                  <c:v>10.820733905579397</c:v>
                </c:pt>
                <c:pt idx="387">
                  <c:v>10.713446175637394</c:v>
                </c:pt>
                <c:pt idx="388">
                  <c:v>10.59340756302521</c:v>
                </c:pt>
                <c:pt idx="389">
                  <c:v>10.476029085872575</c:v>
                </c:pt>
                <c:pt idx="390">
                  <c:v>10.361223287671233</c:v>
                </c:pt>
                <c:pt idx="391">
                  <c:v>10.262812754409769</c:v>
                </c:pt>
                <c:pt idx="392">
                  <c:v>10.166254032258063</c:v>
                </c:pt>
                <c:pt idx="393">
                  <c:v>10.058102393617022</c:v>
                </c:pt>
                <c:pt idx="394">
                  <c:v>9.952227631578948</c:v>
                </c:pt>
                <c:pt idx="395">
                  <c:v>9.8357516254876458</c:v>
                </c:pt>
                <c:pt idx="396">
                  <c:v>10.365803846153847</c:v>
                </c:pt>
                <c:pt idx="397">
                  <c:v>10.234591139240507</c:v>
                </c:pt>
                <c:pt idx="398">
                  <c:v>10.094041198501873</c:v>
                </c:pt>
                <c:pt idx="399">
                  <c:v>9.9942237330037091</c:v>
                </c:pt>
                <c:pt idx="400">
                  <c:v>9.8963610771113846</c:v>
                </c:pt>
                <c:pt idx="401">
                  <c:v>9.8003963636363647</c:v>
                </c:pt>
                <c:pt idx="402">
                  <c:v>9.78853147699758</c:v>
                </c:pt>
                <c:pt idx="403">
                  <c:v>9.7179411057692313</c:v>
                </c:pt>
                <c:pt idx="404">
                  <c:v>9.6368617401668661</c:v>
                </c:pt>
                <c:pt idx="405">
                  <c:v>9.5458406139315244</c:v>
                </c:pt>
                <c:pt idx="406">
                  <c:v>9.4454754672897216</c:v>
                </c:pt>
                <c:pt idx="407">
                  <c:v>9.358017361111111</c:v>
                </c:pt>
                <c:pt idx="408">
                  <c:v>10.019919151376147</c:v>
                </c:pt>
                <c:pt idx="409">
                  <c:v>9.9288289772727278</c:v>
                </c:pt>
                <c:pt idx="410">
                  <c:v>9.861590857787812</c:v>
                </c:pt>
                <c:pt idx="411">
                  <c:v>9.8062508417508436</c:v>
                </c:pt>
                <c:pt idx="412">
                  <c:v>9.7406571906354511</c:v>
                </c:pt>
                <c:pt idx="413">
                  <c:v>9.6545519337016579</c:v>
                </c:pt>
                <c:pt idx="414">
                  <c:v>9.5490377049180335</c:v>
                </c:pt>
                <c:pt idx="415">
                  <c:v>9.4765395878524945</c:v>
                </c:pt>
                <c:pt idx="416">
                  <c:v>9.384929645542428</c:v>
                </c:pt>
                <c:pt idx="417">
                  <c:v>9.3547853319057825</c:v>
                </c:pt>
                <c:pt idx="418">
                  <c:v>9.3148928571428584</c:v>
                </c:pt>
                <c:pt idx="419">
                  <c:v>9.2851960680127537</c:v>
                </c:pt>
                <c:pt idx="420">
                  <c:v>9.255688029661016</c:v>
                </c:pt>
                <c:pt idx="421">
                  <c:v>9.226366948257656</c:v>
                </c:pt>
                <c:pt idx="422">
                  <c:v>9.226366948257656</c:v>
                </c:pt>
                <c:pt idx="423">
                  <c:v>9.1972310526315795</c:v>
                </c:pt>
                <c:pt idx="424">
                  <c:v>9.1109171011470291</c:v>
                </c:pt>
                <c:pt idx="425">
                  <c:v>9.0075974226804121</c:v>
                </c:pt>
                <c:pt idx="426">
                  <c:v>8.9614046153846161</c:v>
                </c:pt>
                <c:pt idx="427">
                  <c:v>8.9430598771750258</c:v>
                </c:pt>
                <c:pt idx="428">
                  <c:v>8.9430598771750258</c:v>
                </c:pt>
                <c:pt idx="429">
                  <c:v>8.9065948012232425</c:v>
                </c:pt>
                <c:pt idx="430">
                  <c:v>8.9156831632653066</c:v>
                </c:pt>
                <c:pt idx="431">
                  <c:v>8.9430598771750258</c:v>
                </c:pt>
                <c:pt idx="432">
                  <c:v>8.9247900919305412</c:v>
                </c:pt>
                <c:pt idx="433">
                  <c:v>8.9156831632653066</c:v>
                </c:pt>
                <c:pt idx="434">
                  <c:v>8.9065948012232425</c:v>
                </c:pt>
                <c:pt idx="435">
                  <c:v>8.8434913967611344</c:v>
                </c:pt>
                <c:pt idx="436">
                  <c:v>8.8078321572580656</c:v>
                </c:pt>
                <c:pt idx="437">
                  <c:v>8.7901101609657957</c:v>
                </c:pt>
                <c:pt idx="438">
                  <c:v>8.7548792585170343</c:v>
                </c:pt>
                <c:pt idx="439">
                  <c:v>8.7286408591408602</c:v>
                </c:pt>
                <c:pt idx="440">
                  <c:v>8.702559262948208</c:v>
                </c:pt>
                <c:pt idx="441">
                  <c:v>8.6680252976190495</c:v>
                </c:pt>
                <c:pt idx="442">
                  <c:v>8.6423041543026713</c:v>
                </c:pt>
                <c:pt idx="443">
                  <c:v>8.6167352071005912</c:v>
                </c:pt>
                <c:pt idx="444">
                  <c:v>8.5576586679725768</c:v>
                </c:pt>
                <c:pt idx="445">
                  <c:v>8.5159546783625739</c:v>
                </c:pt>
                <c:pt idx="446">
                  <c:v>8.491126822157435</c:v>
                </c:pt>
                <c:pt idx="447">
                  <c:v>8.4582473378509206</c:v>
                </c:pt>
                <c:pt idx="448">
                  <c:v>8.4419028985507243</c:v>
                </c:pt>
                <c:pt idx="449">
                  <c:v>8.4256215043394409</c:v>
                </c:pt>
                <c:pt idx="450">
                  <c:v>8.3932463976945257</c:v>
                </c:pt>
                <c:pt idx="451">
                  <c:v>8.3691278735632189</c:v>
                </c:pt>
                <c:pt idx="452">
                  <c:v>8.3451475644699133</c:v>
                </c:pt>
                <c:pt idx="453">
                  <c:v>8.3133867745004757</c:v>
                </c:pt>
                <c:pt idx="454">
                  <c:v>8.2975968660968658</c:v>
                </c:pt>
                <c:pt idx="455">
                  <c:v>8.2818668246445508</c:v>
                </c:pt>
                <c:pt idx="456">
                  <c:v>8.2661963103122051</c:v>
                </c:pt>
                <c:pt idx="457">
                  <c:v>8.2195385700846657</c:v>
                </c:pt>
                <c:pt idx="458">
                  <c:v>8.1810575842696647</c:v>
                </c:pt>
                <c:pt idx="459">
                  <c:v>8.1657658878504673</c:v>
                </c:pt>
                <c:pt idx="460">
                  <c:v>8.1505312500000002</c:v>
                </c:pt>
                <c:pt idx="461">
                  <c:v>8.127785581395349</c:v>
                </c:pt>
                <c:pt idx="462">
                  <c:v>8.1126922005571025</c:v>
                </c:pt>
                <c:pt idx="463">
                  <c:v>8.097654772937906</c:v>
                </c:pt>
                <c:pt idx="464">
                  <c:v>8.0826729879740995</c:v>
                </c:pt>
                <c:pt idx="465">
                  <c:v>8.0528751152073745</c:v>
                </c:pt>
                <c:pt idx="466">
                  <c:v>8.0159353211009172</c:v>
                </c:pt>
                <c:pt idx="467">
                  <c:v>7.9793328767123288</c:v>
                </c:pt>
                <c:pt idx="468">
                  <c:v>7.9502907188353049</c:v>
                </c:pt>
                <c:pt idx="469">
                  <c:v>7.9647853236098456</c:v>
                </c:pt>
                <c:pt idx="470">
                  <c:v>8.0085879926672785</c:v>
                </c:pt>
                <c:pt idx="471">
                  <c:v>8.0380584176632937</c:v>
                </c:pt>
                <c:pt idx="472">
                  <c:v>8.0159353211009172</c:v>
                </c:pt>
                <c:pt idx="473">
                  <c:v>7.9866265996343699</c:v>
                </c:pt>
                <c:pt idx="474">
                  <c:v>7.9793328767123288</c:v>
                </c:pt>
                <c:pt idx="475">
                  <c:v>7.9720524635036512</c:v>
                </c:pt>
                <c:pt idx="476">
                  <c:v>7.9430631818181823</c:v>
                </c:pt>
                <c:pt idx="477">
                  <c:v>7.9286474591651546</c:v>
                </c:pt>
                <c:pt idx="478">
                  <c:v>7.9142839673913041</c:v>
                </c:pt>
                <c:pt idx="479">
                  <c:v>7.8857125451263546</c:v>
                </c:pt>
                <c:pt idx="480">
                  <c:v>7.8432401256732494</c:v>
                </c:pt>
                <c:pt idx="481">
                  <c:v>7.8151784436493754</c:v>
                </c:pt>
                <c:pt idx="482">
                  <c:v>7.7873168449197872</c:v>
                </c:pt>
                <c:pt idx="483">
                  <c:v>7.7527679680567889</c:v>
                </c:pt>
                <c:pt idx="484">
                  <c:v>7.7321853982300883</c:v>
                </c:pt>
                <c:pt idx="485">
                  <c:v>7.6981229074889876</c:v>
                </c:pt>
                <c:pt idx="486">
                  <c:v>7.6778290861159926</c:v>
                </c:pt>
                <c:pt idx="487">
                  <c:v>7.6442427821522312</c:v>
                </c:pt>
                <c:pt idx="488">
                  <c:v>7.6175845684394075</c:v>
                </c:pt>
                <c:pt idx="489">
                  <c:v>7.5977126086956517</c:v>
                </c:pt>
                <c:pt idx="490">
                  <c:v>7.571377383015597</c:v>
                </c:pt>
                <c:pt idx="491">
                  <c:v>7.5582781141868525</c:v>
                </c:pt>
                <c:pt idx="492">
                  <c:v>7.5322150862068966</c:v>
                </c:pt>
                <c:pt idx="493">
                  <c:v>7.5192508605851982</c:v>
                </c:pt>
                <c:pt idx="494">
                  <c:v>7.499887982832619</c:v>
                </c:pt>
                <c:pt idx="495">
                  <c:v>7.4550934300341298</c:v>
                </c:pt>
                <c:pt idx="496">
                  <c:v>7.4360591489361703</c:v>
                </c:pt>
                <c:pt idx="497">
                  <c:v>7.4045504237288133</c:v>
                </c:pt>
                <c:pt idx="498">
                  <c:v>7.3733075949367093</c:v>
                </c:pt>
                <c:pt idx="499">
                  <c:v>7.3423273109243699</c:v>
                </c:pt>
                <c:pt idx="500">
                  <c:v>7.311606276150628</c:v>
                </c:pt>
                <c:pt idx="501">
                  <c:v>7.2872139282735606</c:v>
                </c:pt>
                <c:pt idx="502">
                  <c:v>7.2629837905236911</c:v>
                </c:pt>
                <c:pt idx="503">
                  <c:v>7.2389142502071255</c:v>
                </c:pt>
                <c:pt idx="504">
                  <c:v>7.2090507425742585</c:v>
                </c:pt>
                <c:pt idx="505">
                  <c:v>7.185336759868421</c:v>
                </c:pt>
                <c:pt idx="506">
                  <c:v>7.1500568739770873</c:v>
                </c:pt>
                <c:pt idx="507">
                  <c:v>7.0977818846466292</c:v>
                </c:pt>
                <c:pt idx="508">
                  <c:v>7.0633544866612779</c:v>
                </c:pt>
                <c:pt idx="509">
                  <c:v>7.0405878323932329</c:v>
                </c:pt>
                <c:pt idx="510">
                  <c:v>7.017967469879518</c:v>
                </c:pt>
                <c:pt idx="511">
                  <c:v>7.017967469879518</c:v>
                </c:pt>
                <c:pt idx="512">
                  <c:v>7.0010973557692315</c:v>
                </c:pt>
                <c:pt idx="513">
                  <c:v>6.9675992822966517</c:v>
                </c:pt>
                <c:pt idx="514">
                  <c:v>6.9399281175536149</c:v>
                </c:pt>
                <c:pt idx="515">
                  <c:v>6.9179489311163902</c:v>
                </c:pt>
                <c:pt idx="516">
                  <c:v>6.852838823529412</c:v>
                </c:pt>
                <c:pt idx="517">
                  <c:v>6.8260699218750007</c:v>
                </c:pt>
                <c:pt idx="518">
                  <c:v>6.7942220062208403</c:v>
                </c:pt>
                <c:pt idx="519">
                  <c:v>7.6889418153607449</c:v>
                </c:pt>
                <c:pt idx="520">
                  <c:v>7.6770302091402023</c:v>
                </c:pt>
                <c:pt idx="521">
                  <c:v>7.6297505773672052</c:v>
                </c:pt>
                <c:pt idx="522">
                  <c:v>7.5946712643678165</c:v>
                </c:pt>
                <c:pt idx="523">
                  <c:v>7.5311899696048634</c:v>
                </c:pt>
                <c:pt idx="524">
                  <c:v>7.4800347169811312</c:v>
                </c:pt>
                <c:pt idx="525">
                  <c:v>7.4295697151424287</c:v>
                </c:pt>
                <c:pt idx="526">
                  <c:v>7.4128990276738973</c:v>
                </c:pt>
                <c:pt idx="527">
                  <c:v>7.3852801788375562</c:v>
                </c:pt>
                <c:pt idx="528">
                  <c:v>7.3578663697104689</c:v>
                </c:pt>
                <c:pt idx="529">
                  <c:v>7.3524080118694357</c:v>
                </c:pt>
                <c:pt idx="530">
                  <c:v>7.3524080118694357</c:v>
                </c:pt>
                <c:pt idx="531">
                  <c:v>8.2048279052553674</c:v>
                </c:pt>
                <c:pt idx="532">
                  <c:v>8.1745741150442477</c:v>
                </c:pt>
                <c:pt idx="533">
                  <c:v>8.1505312500000002</c:v>
                </c:pt>
                <c:pt idx="534">
                  <c:v>8.1385627753303975</c:v>
                </c:pt>
                <c:pt idx="535">
                  <c:v>8.1147309663250375</c:v>
                </c:pt>
                <c:pt idx="536">
                  <c:v>8.0910383211678845</c:v>
                </c:pt>
                <c:pt idx="537">
                  <c:v>8.0792438046647241</c:v>
                </c:pt>
                <c:pt idx="538">
                  <c:v>8.0440656748911472</c:v>
                </c:pt>
                <c:pt idx="539">
                  <c:v>8.0207832850940672</c:v>
                </c:pt>
                <c:pt idx="540">
                  <c:v>8.0149837310195213</c:v>
                </c:pt>
                <c:pt idx="541">
                  <c:v>7.997635281385282</c:v>
                </c:pt>
                <c:pt idx="542">
                  <c:v>7.9688874910136596</c:v>
                </c:pt>
                <c:pt idx="543">
                  <c:v>7.9517378048780483</c:v>
                </c:pt>
                <c:pt idx="544">
                  <c:v>7.9346617752326418</c:v>
                </c:pt>
                <c:pt idx="545">
                  <c:v>7.912007494646681</c:v>
                </c:pt>
                <c:pt idx="546">
                  <c:v>7.8894822064056935</c:v>
                </c:pt>
                <c:pt idx="547">
                  <c:v>7.8726722301136363</c:v>
                </c:pt>
                <c:pt idx="548">
                  <c:v>7.85593373493976</c:v>
                </c:pt>
                <c:pt idx="549">
                  <c:v>7.8226693719124922</c:v>
                </c:pt>
                <c:pt idx="550">
                  <c:v>7.800649190710768</c:v>
                </c:pt>
                <c:pt idx="551">
                  <c:v>7.789685523541813</c:v>
                </c:pt>
                <c:pt idx="552">
                  <c:v>7.7624107142857142</c:v>
                </c:pt>
                <c:pt idx="553">
                  <c:v>7.7461373165618461</c:v>
                </c:pt>
                <c:pt idx="554">
                  <c:v>7.7353262386601527</c:v>
                </c:pt>
                <c:pt idx="555">
                  <c:v>7.7084301112656464</c:v>
                </c:pt>
                <c:pt idx="556">
                  <c:v>7.6870475034674079</c:v>
                </c:pt>
                <c:pt idx="557">
                  <c:v>7.6817203742203741</c:v>
                </c:pt>
                <c:pt idx="558">
                  <c:v>7.6710882352941185</c:v>
                </c:pt>
                <c:pt idx="559">
                  <c:v>7.6551950966850821</c:v>
                </c:pt>
                <c:pt idx="560">
                  <c:v>7.6446362068965525</c:v>
                </c:pt>
                <c:pt idx="561">
                  <c:v>7.6131335851648352</c:v>
                </c:pt>
                <c:pt idx="562">
                  <c:v>7.592275684931507</c:v>
                </c:pt>
                <c:pt idx="563">
                  <c:v>7.5767071086807922</c:v>
                </c:pt>
                <c:pt idx="564">
                  <c:v>7.5767071086807922</c:v>
                </c:pt>
                <c:pt idx="565">
                  <c:v>7.556048057259714</c:v>
                </c:pt>
                <c:pt idx="566">
                  <c:v>7.5355013596193077</c:v>
                </c:pt>
                <c:pt idx="567">
                  <c:v>7.530382133152175</c:v>
                </c:pt>
                <c:pt idx="568">
                  <c:v>7.5150661016949147</c:v>
                </c:pt>
                <c:pt idx="569">
                  <c:v>7.4947413793103452</c:v>
                </c:pt>
                <c:pt idx="570">
                  <c:v>7.4694895552560645</c:v>
                </c:pt>
                <c:pt idx="571">
                  <c:v>7.4394110738255037</c:v>
                </c:pt>
                <c:pt idx="572">
                  <c:v>7.4244624916275956</c:v>
                </c:pt>
                <c:pt idx="573">
                  <c:v>7.4194929718875509</c:v>
                </c:pt>
                <c:pt idx="574">
                  <c:v>7.3996812416555402</c:v>
                </c:pt>
                <c:pt idx="575">
                  <c:v>7.384891738840774</c:v>
                </c:pt>
                <c:pt idx="576">
                  <c:v>7.3652641196013295</c:v>
                </c:pt>
                <c:pt idx="577">
                  <c:v>7.3457405566600391</c:v>
                </c:pt>
                <c:pt idx="578">
                  <c:v>7.3311656746031755</c:v>
                </c:pt>
                <c:pt idx="579">
                  <c:v>7.3021887351778645</c:v>
                </c:pt>
                <c:pt idx="580">
                  <c:v>7.2877859960552271</c:v>
                </c:pt>
                <c:pt idx="581">
                  <c:v>7.2734399606299212</c:v>
                </c:pt>
                <c:pt idx="582">
                  <c:v>7.2639072739187425</c:v>
                </c:pt>
                <c:pt idx="583">
                  <c:v>7.249655003270111</c:v>
                </c:pt>
                <c:pt idx="584">
                  <c:v>7.2401845199216206</c:v>
                </c:pt>
                <c:pt idx="585">
                  <c:v>7.2213175895765476</c:v>
                </c:pt>
                <c:pt idx="586">
                  <c:v>7.2119209499024084</c:v>
                </c:pt>
                <c:pt idx="587">
                  <c:v>7.2025487329434696</c:v>
                </c:pt>
                <c:pt idx="588">
                  <c:v>7.1653021978021991</c:v>
                </c:pt>
                <c:pt idx="589">
                  <c:v>7.1514338709677414</c:v>
                </c:pt>
                <c:pt idx="590">
                  <c:v>7.128438906752411</c:v>
                </c:pt>
                <c:pt idx="591">
                  <c:v>7.1010393978219088</c:v>
                </c:pt>
                <c:pt idx="592">
                  <c:v>7.0874184782608696</c:v>
                </c:pt>
                <c:pt idx="593">
                  <c:v>7.0738497128270588</c:v>
                </c:pt>
                <c:pt idx="594">
                  <c:v>7.0603328025477703</c:v>
                </c:pt>
                <c:pt idx="595">
                  <c:v>7.0513501908396954</c:v>
                </c:pt>
                <c:pt idx="596">
                  <c:v>7.0289933417882065</c:v>
                </c:pt>
                <c:pt idx="597">
                  <c:v>7.831104614412137</c:v>
                </c:pt>
                <c:pt idx="598">
                  <c:v>7.8064319470699441</c:v>
                </c:pt>
                <c:pt idx="599">
                  <c:v>7.786805468258958</c:v>
                </c:pt>
                <c:pt idx="600">
                  <c:v>7.7721502509410287</c:v>
                </c:pt>
                <c:pt idx="601">
                  <c:v>7.7575500939261115</c:v>
                </c:pt>
                <c:pt idx="602">
                  <c:v>7.7526955569461826</c:v>
                </c:pt>
                <c:pt idx="603">
                  <c:v>7.7478470919324582</c:v>
                </c:pt>
                <c:pt idx="604">
                  <c:v>7.7478470919324582</c:v>
                </c:pt>
                <c:pt idx="605">
                  <c:v>7.7333380149812747</c:v>
                </c:pt>
                <c:pt idx="606">
                  <c:v>7.7236954488778053</c:v>
                </c:pt>
                <c:pt idx="607">
                  <c:v>7.7044822761194034</c:v>
                </c:pt>
                <c:pt idx="608">
                  <c:v>8.3325530397022352</c:v>
                </c:pt>
                <c:pt idx="609">
                  <c:v>8.317074613003097</c:v>
                </c:pt>
                <c:pt idx="610">
                  <c:v>8.3067875695732862</c:v>
                </c:pt>
                <c:pt idx="611">
                  <c:v>8.3016535846724349</c:v>
                </c:pt>
                <c:pt idx="612">
                  <c:v>8.2914046296296302</c:v>
                </c:pt>
                <c:pt idx="613">
                  <c:v>8.2914046296296302</c:v>
                </c:pt>
                <c:pt idx="614">
                  <c:v>8.2914046296296302</c:v>
                </c:pt>
                <c:pt idx="615">
                  <c:v>8.2811809494451314</c:v>
                </c:pt>
                <c:pt idx="616">
                  <c:v>8.2608090405904058</c:v>
                </c:pt>
                <c:pt idx="617">
                  <c:v>8.2506606265356268</c:v>
                </c:pt>
                <c:pt idx="618">
                  <c:v>8.2304384191176485</c:v>
                </c:pt>
                <c:pt idx="619">
                  <c:v>8.2203644430844562</c:v>
                </c:pt>
                <c:pt idx="620">
                  <c:v>8.2153366972477073</c:v>
                </c:pt>
                <c:pt idx="621">
                  <c:v>8.1952870652837095</c:v>
                </c:pt>
                <c:pt idx="622">
                  <c:v>8.1852989031078618</c:v>
                </c:pt>
                <c:pt idx="623">
                  <c:v>8.1703622262773727</c:v>
                </c:pt>
                <c:pt idx="624">
                  <c:v>8.1554799635701301</c:v>
                </c:pt>
                <c:pt idx="625">
                  <c:v>8.1554799635701301</c:v>
                </c:pt>
                <c:pt idx="626">
                  <c:v>8.1505312500000002</c:v>
                </c:pt>
                <c:pt idx="627">
                  <c:v>8.0964891500904166</c:v>
                </c:pt>
                <c:pt idx="628">
                  <c:v>8.0916117469879527</c:v>
                </c:pt>
                <c:pt idx="629">
                  <c:v>8.0916117469879527</c:v>
                </c:pt>
                <c:pt idx="630">
                  <c:v>8.0576337732453531</c:v>
                </c:pt>
                <c:pt idx="631">
                  <c:v>8.0383456014362675</c:v>
                </c:pt>
                <c:pt idx="632">
                  <c:v>8.0048125744934442</c:v>
                </c:pt>
                <c:pt idx="633">
                  <c:v>7.9905267697798941</c:v>
                </c:pt>
                <c:pt idx="634">
                  <c:v>7.9762918646080765</c:v>
                </c:pt>
                <c:pt idx="635">
                  <c:v>7.9573906990521328</c:v>
                </c:pt>
                <c:pt idx="636">
                  <c:v>7.9338898405197869</c:v>
                </c:pt>
                <c:pt idx="637">
                  <c:v>7.9012208823529422</c:v>
                </c:pt>
                <c:pt idx="638">
                  <c:v>7.8550149122807031</c:v>
                </c:pt>
                <c:pt idx="639">
                  <c:v>7.85961117612639</c:v>
                </c:pt>
                <c:pt idx="640">
                  <c:v>7.8458384929906559</c:v>
                </c:pt>
                <c:pt idx="641">
                  <c:v>7.8002761324041829</c:v>
                </c:pt>
                <c:pt idx="642">
                  <c:v>7.7776928199189355</c:v>
                </c:pt>
                <c:pt idx="643">
                  <c:v>7.7776928199189355</c:v>
                </c:pt>
                <c:pt idx="644">
                  <c:v>7.7373706797235036</c:v>
                </c:pt>
                <c:pt idx="645">
                  <c:v>7.7240227142035662</c:v>
                </c:pt>
                <c:pt idx="646">
                  <c:v>7.7107207233065456</c:v>
                </c:pt>
                <c:pt idx="647">
                  <c:v>7.6930558419243997</c:v>
                </c:pt>
                <c:pt idx="648">
                  <c:v>7.6492457289293858</c:v>
                </c:pt>
                <c:pt idx="649">
                  <c:v>7.6318610795454553</c:v>
                </c:pt>
                <c:pt idx="650">
                  <c:v>7.6275272572402057</c:v>
                </c:pt>
                <c:pt idx="651">
                  <c:v>7.6145552721088441</c:v>
                </c:pt>
                <c:pt idx="652">
                  <c:v>7.5759027072758043</c:v>
                </c:pt>
                <c:pt idx="653">
                  <c:v>7.5588494653911091</c:v>
                </c:pt>
                <c:pt idx="654">
                  <c:v>7.5716321871476895</c:v>
                </c:pt>
                <c:pt idx="655">
                  <c:v>7.5716321871476895</c:v>
                </c:pt>
                <c:pt idx="656">
                  <c:v>7.5418728242560373</c:v>
                </c:pt>
                <c:pt idx="657">
                  <c:v>7.5631055743243252</c:v>
                </c:pt>
                <c:pt idx="658">
                  <c:v>7.5673664788732404</c:v>
                </c:pt>
                <c:pt idx="659">
                  <c:v>7.5716321871476895</c:v>
                </c:pt>
                <c:pt idx="660">
                  <c:v>7.5588494653911091</c:v>
                </c:pt>
                <c:pt idx="661">
                  <c:v>7.5461098314606749</c:v>
                </c:pt>
                <c:pt idx="662">
                  <c:v>7.5249722689075638</c:v>
                </c:pt>
                <c:pt idx="663">
                  <c:v>7.4913973786949253</c:v>
                </c:pt>
                <c:pt idx="664">
                  <c:v>7.4830504178272994</c:v>
                </c:pt>
                <c:pt idx="665">
                  <c:v>7.4788839086859698</c:v>
                </c:pt>
                <c:pt idx="666">
                  <c:v>7.4622641666666674</c:v>
                </c:pt>
                <c:pt idx="667">
                  <c:v>7.4415930747922445</c:v>
                </c:pt>
                <c:pt idx="668">
                  <c:v>7.4292452986725666</c:v>
                </c:pt>
                <c:pt idx="669">
                  <c:v>7.4128451986754982</c:v>
                </c:pt>
                <c:pt idx="670">
                  <c:v>7.4005925619834718</c:v>
                </c:pt>
                <c:pt idx="671">
                  <c:v>7.3883803630363039</c:v>
                </c:pt>
                <c:pt idx="672">
                  <c:v>7.3560106790799571</c:v>
                </c:pt>
                <c:pt idx="673">
                  <c:v>7.3159452614379097</c:v>
                </c:pt>
                <c:pt idx="674">
                  <c:v>7.3040106035889067</c:v>
                </c:pt>
                <c:pt idx="675">
                  <c:v>7.3319189410480359</c:v>
                </c:pt>
                <c:pt idx="676">
                  <c:v>7.3439450519409517</c:v>
                </c:pt>
                <c:pt idx="677">
                  <c:v>7.3359232659748788</c:v>
                </c:pt>
                <c:pt idx="678">
                  <c:v>7.3119627109417538</c:v>
                </c:pt>
                <c:pt idx="679">
                  <c:v>7.280257723577237</c:v>
                </c:pt>
                <c:pt idx="680">
                  <c:v>7.2566588330632102</c:v>
                </c:pt>
                <c:pt idx="681">
                  <c:v>7.2645081124932398</c:v>
                </c:pt>
                <c:pt idx="682">
                  <c:v>7.2605813513513526</c:v>
                </c:pt>
                <c:pt idx="683">
                  <c:v>7.2410110512129391</c:v>
                </c:pt>
                <c:pt idx="684">
                  <c:v>7.209917069243156</c:v>
                </c:pt>
                <c:pt idx="685">
                  <c:v>7.1944700053561874</c:v>
                </c:pt>
                <c:pt idx="686">
                  <c:v>7.1790889898450034</c:v>
                </c:pt>
                <c:pt idx="687">
                  <c:v>7.1675963180362858</c:v>
                </c:pt>
                <c:pt idx="688">
                  <c:v>7.1371283209351768</c:v>
                </c:pt>
                <c:pt idx="689">
                  <c:v>7.1106805187930133</c:v>
                </c:pt>
                <c:pt idx="690">
                  <c:v>7.1031599682707576</c:v>
                </c:pt>
                <c:pt idx="691">
                  <c:v>7.0994056553911218</c:v>
                </c:pt>
                <c:pt idx="692">
                  <c:v>7.0769628556375137</c:v>
                </c:pt>
                <c:pt idx="693">
                  <c:v>7.0398718553459121</c:v>
                </c:pt>
                <c:pt idx="694">
                  <c:v>7.0068208137715198</c:v>
                </c:pt>
                <c:pt idx="695">
                  <c:v>7.0068208137715198</c:v>
                </c:pt>
                <c:pt idx="696">
                  <c:v>7.0104778183716085</c:v>
                </c:pt>
                <c:pt idx="697">
                  <c:v>6.9813282224532225</c:v>
                </c:pt>
                <c:pt idx="698">
                  <c:v>6.9560204557224239</c:v>
                </c:pt>
                <c:pt idx="699">
                  <c:v>6.934473670624679</c:v>
                </c:pt>
                <c:pt idx="700">
                  <c:v>6.9380555268595057</c:v>
                </c:pt>
                <c:pt idx="701">
                  <c:v>6.934473670624679</c:v>
                </c:pt>
                <c:pt idx="702">
                  <c:v>6.8917780913288871</c:v>
                </c:pt>
                <c:pt idx="703">
                  <c:v>6.8496050484446718</c:v>
                </c:pt>
                <c:pt idx="704">
                  <c:v>6.7565772132796784</c:v>
                </c:pt>
                <c:pt idx="705">
                  <c:v>6.7463965344048225</c:v>
                </c:pt>
                <c:pt idx="706">
                  <c:v>6.7804520444220104</c:v>
                </c:pt>
                <c:pt idx="707">
                  <c:v>6.7804520444220104</c:v>
                </c:pt>
                <c:pt idx="708">
                  <c:v>6.7396264425489214</c:v>
                </c:pt>
                <c:pt idx="709">
                  <c:v>6.7362464894684058</c:v>
                </c:pt>
                <c:pt idx="710">
                  <c:v>6.7261269404106168</c:v>
                </c:pt>
                <c:pt idx="711">
                  <c:v>6.6926136023916305</c:v>
                </c:pt>
                <c:pt idx="712">
                  <c:v>6.6726654247391952</c:v>
                </c:pt>
                <c:pt idx="713">
                  <c:v>6.6561325569871155</c:v>
                </c:pt>
                <c:pt idx="714">
                  <c:v>6.6200470675209466</c:v>
                </c:pt>
                <c:pt idx="715">
                  <c:v>6.5908123159960743</c:v>
                </c:pt>
                <c:pt idx="716">
                  <c:v>6.6233113905325443</c:v>
                </c:pt>
                <c:pt idx="717">
                  <c:v>6.6528358098068354</c:v>
                </c:pt>
                <c:pt idx="718">
                  <c:v>6.6495423267326732</c:v>
                </c:pt>
                <c:pt idx="719">
                  <c:v>6.6135280649926154</c:v>
                </c:pt>
                <c:pt idx="720">
                  <c:v>6.6025725408848936</c:v>
                </c:pt>
                <c:pt idx="721">
                  <c:v>6.5770643796578305</c:v>
                </c:pt>
                <c:pt idx="722">
                  <c:v>6.5430397782627336</c:v>
                </c:pt>
                <c:pt idx="723">
                  <c:v>6.5234650613878316</c:v>
                </c:pt>
                <c:pt idx="724">
                  <c:v>6.4966145921501299</c:v>
                </c:pt>
                <c:pt idx="725">
                  <c:v>6.4815983381105422</c:v>
                </c:pt>
                <c:pt idx="726">
                  <c:v>7.3495057874886198</c:v>
                </c:pt>
                <c:pt idx="727">
                  <c:v>7.3472407748944226</c:v>
                </c:pt>
                <c:pt idx="728">
                  <c:v>7.3162378264851569</c:v>
                </c:pt>
                <c:pt idx="729">
                  <c:v>7.2937494622113865</c:v>
                </c:pt>
                <c:pt idx="730">
                  <c:v>7.2368756936736949</c:v>
                </c:pt>
                <c:pt idx="731">
                  <c:v>7.2159637257915765</c:v>
                </c:pt>
                <c:pt idx="732">
                  <c:v>7.1911706900939798</c:v>
                </c:pt>
                <c:pt idx="733">
                  <c:v>7.1738256216882075</c:v>
                </c:pt>
                <c:pt idx="734">
                  <c:v>7.1482489880439255</c:v>
                </c:pt>
                <c:pt idx="735">
                  <c:v>7.1317434164399689</c:v>
                </c:pt>
                <c:pt idx="736">
                  <c:v>7.0897896453663432</c:v>
                </c:pt>
                <c:pt idx="737">
                  <c:v>7.0162715036580936</c:v>
                </c:pt>
                <c:pt idx="738">
                  <c:v>7.8001212240201632</c:v>
                </c:pt>
                <c:pt idx="739">
                  <c:v>7.8117488225341809</c:v>
                </c:pt>
                <c:pt idx="740">
                  <c:v>7.8050747680203942</c:v>
                </c:pt>
                <c:pt idx="741">
                  <c:v>7.8727682665499206</c:v>
                </c:pt>
                <c:pt idx="742">
                  <c:v>8.0146718554277925</c:v>
                </c:pt>
                <c:pt idx="743">
                  <c:v>8.0812086680101043</c:v>
                </c:pt>
                <c:pt idx="744">
                  <c:v>8.0608086046061729</c:v>
                </c:pt>
                <c:pt idx="745">
                  <c:v>8.0315523847582337</c:v>
                </c:pt>
                <c:pt idx="746">
                  <c:v>8.0394896350502361</c:v>
                </c:pt>
                <c:pt idx="747">
                  <c:v>8.0314013511416995</c:v>
                </c:pt>
                <c:pt idx="748">
                  <c:v>8.0196005576888769</c:v>
                </c:pt>
                <c:pt idx="749">
                  <c:v>7.9535888542297135</c:v>
                </c:pt>
                <c:pt idx="750">
                  <c:v>8.8062146642698131</c:v>
                </c:pt>
                <c:pt idx="751">
                  <c:v>8.7768258720323047</c:v>
                </c:pt>
                <c:pt idx="752">
                  <c:v>8.7599114708076034</c:v>
                </c:pt>
                <c:pt idx="753">
                  <c:v>8.7336935185142437</c:v>
                </c:pt>
                <c:pt idx="754">
                  <c:v>8.704545559166613</c:v>
                </c:pt>
                <c:pt idx="755">
                  <c:v>8.7000200140788699</c:v>
                </c:pt>
                <c:pt idx="756">
                  <c:v>8.6943796899139265</c:v>
                </c:pt>
                <c:pt idx="757">
                  <c:v>8.7026626810443606</c:v>
                </c:pt>
                <c:pt idx="758">
                  <c:v>8.699779851209783</c:v>
                </c:pt>
                <c:pt idx="759">
                  <c:v>8.6977790094892899</c:v>
                </c:pt>
                <c:pt idx="760">
                  <c:v>8.7023022228358418</c:v>
                </c:pt>
                <c:pt idx="761">
                  <c:v>8.7059482318058556</c:v>
                </c:pt>
                <c:pt idx="762">
                  <c:v>8.6897049700144766</c:v>
                </c:pt>
                <c:pt idx="763">
                  <c:v>8.6770246830302451</c:v>
                </c:pt>
                <c:pt idx="764">
                  <c:v>8.6630317260336742</c:v>
                </c:pt>
                <c:pt idx="765">
                  <c:v>8.6329730408382233</c:v>
                </c:pt>
                <c:pt idx="766">
                  <c:v>8.6111537410628909</c:v>
                </c:pt>
                <c:pt idx="767">
                  <c:v>8.5767047516237902</c:v>
                </c:pt>
                <c:pt idx="768">
                  <c:v>8.5489800485561975</c:v>
                </c:pt>
                <c:pt idx="769">
                  <c:v>8.5215876213395347</c:v>
                </c:pt>
                <c:pt idx="770">
                  <c:v>8.4777276884588844</c:v>
                </c:pt>
                <c:pt idx="771">
                  <c:v>8.4381183258736332</c:v>
                </c:pt>
                <c:pt idx="772">
                  <c:v>8.4113557912155361</c:v>
                </c:pt>
                <c:pt idx="773">
                  <c:v>8.4113557912155361</c:v>
                </c:pt>
                <c:pt idx="774">
                  <c:v>8.3893753188846247</c:v>
                </c:pt>
                <c:pt idx="775">
                  <c:v>8.3629945689190031</c:v>
                </c:pt>
                <c:pt idx="776">
                  <c:v>8.3448732772278547</c:v>
                </c:pt>
                <c:pt idx="777">
                  <c:v>8.3392425578831322</c:v>
                </c:pt>
                <c:pt idx="778">
                  <c:v>8.3238613103020214</c:v>
                </c:pt>
                <c:pt idx="779">
                  <c:v>8.3218831280284125</c:v>
                </c:pt>
                <c:pt idx="780">
                  <c:v>8.2992742777889941</c:v>
                </c:pt>
                <c:pt idx="781">
                  <c:v>8.2815728619667226</c:v>
                </c:pt>
                <c:pt idx="782">
                  <c:v>8.2642718535709143</c:v>
                </c:pt>
                <c:pt idx="783">
                  <c:v>8.2505694040237891</c:v>
                </c:pt>
                <c:pt idx="784">
                  <c:v>8.267668431615169</c:v>
                </c:pt>
                <c:pt idx="785">
                  <c:v>8.2745061787820973</c:v>
                </c:pt>
                <c:pt idx="786">
                  <c:v>8.2721171092348733</c:v>
                </c:pt>
                <c:pt idx="787">
                  <c:v>8.2243375899233637</c:v>
                </c:pt>
                <c:pt idx="788">
                  <c:v>8.1852834231543419</c:v>
                </c:pt>
                <c:pt idx="789">
                  <c:v>8.163268764192404</c:v>
                </c:pt>
                <c:pt idx="790">
                  <c:v>8.1770007654087156</c:v>
                </c:pt>
                <c:pt idx="791">
                  <c:v>8.1779909696783601</c:v>
                </c:pt>
                <c:pt idx="792">
                  <c:v>8.1618241187159821</c:v>
                </c:pt>
                <c:pt idx="793">
                  <c:v>8.1177453560404746</c:v>
                </c:pt>
                <c:pt idx="794">
                  <c:v>8.140636166383965</c:v>
                </c:pt>
                <c:pt idx="795">
                  <c:v>8.1576692105592397</c:v>
                </c:pt>
                <c:pt idx="796">
                  <c:v>8.1542920657372147</c:v>
                </c:pt>
                <c:pt idx="797">
                  <c:v>8.1349276172858094</c:v>
                </c:pt>
                <c:pt idx="798">
                  <c:v>8.1190349935594668</c:v>
                </c:pt>
                <c:pt idx="799">
                  <c:v>8.0996986584195731</c:v>
                </c:pt>
                <c:pt idx="800">
                  <c:v>8.0966466704346942</c:v>
                </c:pt>
                <c:pt idx="801">
                  <c:v>8.0923154119716347</c:v>
                </c:pt>
                <c:pt idx="802">
                  <c:v>8.0774167022639904</c:v>
                </c:pt>
                <c:pt idx="803">
                  <c:v>8.0561149715191362</c:v>
                </c:pt>
                <c:pt idx="804">
                  <c:v>8.0366327649518876</c:v>
                </c:pt>
                <c:pt idx="805">
                  <c:v>8.0277959388147586</c:v>
                </c:pt>
                <c:pt idx="806">
                  <c:v>8.0114361431694547</c:v>
                </c:pt>
                <c:pt idx="807">
                  <c:v>7.9965291286770315</c:v>
                </c:pt>
                <c:pt idx="808">
                  <c:v>7.9813405904152486</c:v>
                </c:pt>
                <c:pt idx="809">
                  <c:v>7.9708100964882336</c:v>
                </c:pt>
                <c:pt idx="810">
                  <c:v>7.9618491524139161</c:v>
                </c:pt>
                <c:pt idx="811">
                  <c:v>7.9631232628653246</c:v>
                </c:pt>
                <c:pt idx="812">
                  <c:v>7.9625532156798347</c:v>
                </c:pt>
                <c:pt idx="813">
                  <c:v>7.9641294276207715</c:v>
                </c:pt>
                <c:pt idx="814">
                  <c:v>7.9791514581214678</c:v>
                </c:pt>
                <c:pt idx="815">
                  <c:v>8.0038401791307585</c:v>
                </c:pt>
                <c:pt idx="816">
                  <c:v>8.0551540594767967</c:v>
                </c:pt>
                <c:pt idx="817">
                  <c:v>8.0347887329928351</c:v>
                </c:pt>
                <c:pt idx="818">
                  <c:v>8.0132015543953621</c:v>
                </c:pt>
                <c:pt idx="819">
                  <c:v>8.0048566602602644</c:v>
                </c:pt>
                <c:pt idx="820">
                  <c:v>7.9785454491753196</c:v>
                </c:pt>
                <c:pt idx="821">
                  <c:v>7.9565224251757778</c:v>
                </c:pt>
                <c:pt idx="822">
                  <c:v>7.9439208264365595</c:v>
                </c:pt>
                <c:pt idx="823">
                  <c:v>7.9439541996277834</c:v>
                </c:pt>
                <c:pt idx="824">
                  <c:v>7.9618491524139161</c:v>
                </c:pt>
                <c:pt idx="825">
                  <c:v>7.9539788333971302</c:v>
                </c:pt>
                <c:pt idx="826">
                  <c:v>7.9444882088254207</c:v>
                </c:pt>
                <c:pt idx="827">
                  <c:v>7.9530421305428556</c:v>
                </c:pt>
                <c:pt idx="828">
                  <c:v>7.9508350607794744</c:v>
                </c:pt>
                <c:pt idx="829">
                  <c:v>7.9613128068240178</c:v>
                </c:pt>
                <c:pt idx="830">
                  <c:v>7.9453895121643772</c:v>
                </c:pt>
                <c:pt idx="831">
                  <c:v>7.9172786651872631</c:v>
                </c:pt>
                <c:pt idx="832">
                  <c:v>7.8972738473103918</c:v>
                </c:pt>
                <c:pt idx="833">
                  <c:v>7.874122401559065</c:v>
                </c:pt>
                <c:pt idx="834">
                  <c:v>7.8752045928757957</c:v>
                </c:pt>
                <c:pt idx="835">
                  <c:v>7.8593622061971367</c:v>
                </c:pt>
                <c:pt idx="836">
                  <c:v>7.8439413360545576</c:v>
                </c:pt>
                <c:pt idx="837">
                  <c:v>7.8253411051932407</c:v>
                </c:pt>
                <c:pt idx="838">
                  <c:v>7.8139584616083937</c:v>
                </c:pt>
                <c:pt idx="839">
                  <c:v>7.7908107139325624</c:v>
                </c:pt>
                <c:pt idx="840">
                  <c:v>7.7586842526372806</c:v>
                </c:pt>
                <c:pt idx="841">
                  <c:v>7.7487962446932315</c:v>
                </c:pt>
                <c:pt idx="842">
                  <c:v>7.7585569154894323</c:v>
                </c:pt>
                <c:pt idx="843">
                  <c:v>7.747843750256088</c:v>
                </c:pt>
                <c:pt idx="844">
                  <c:v>7.7520364782761995</c:v>
                </c:pt>
                <c:pt idx="845">
                  <c:v>7.7440043984126392</c:v>
                </c:pt>
                <c:pt idx="846">
                  <c:v>7.739281826069873</c:v>
                </c:pt>
                <c:pt idx="847">
                  <c:v>7.7084892623031021</c:v>
                </c:pt>
                <c:pt idx="848">
                  <c:v>7.6728002191158282</c:v>
                </c:pt>
                <c:pt idx="849">
                  <c:v>7.6689104513931143</c:v>
                </c:pt>
                <c:pt idx="850">
                  <c:v>7.6452525542487262</c:v>
                </c:pt>
                <c:pt idx="851">
                  <c:v>7.6293973701517466</c:v>
                </c:pt>
                <c:pt idx="852">
                  <c:v>7.5996851086746835</c:v>
                </c:pt>
                <c:pt idx="853">
                  <c:v>7.5796101813808994</c:v>
                </c:pt>
                <c:pt idx="854">
                  <c:v>7.5814943487308195</c:v>
                </c:pt>
                <c:pt idx="855">
                  <c:v>7.5649941789987878</c:v>
                </c:pt>
                <c:pt idx="856">
                  <c:v>7.5443793887647628</c:v>
                </c:pt>
                <c:pt idx="857">
                  <c:v>7.5282799710163406</c:v>
                </c:pt>
                <c:pt idx="858">
                  <c:v>7.5191196586634428</c:v>
                </c:pt>
                <c:pt idx="859">
                  <c:v>7.5064935193823077</c:v>
                </c:pt>
                <c:pt idx="860">
                  <c:v>7.4959000796793802</c:v>
                </c:pt>
                <c:pt idx="861">
                  <c:v>7.4805985117316851</c:v>
                </c:pt>
                <c:pt idx="862">
                  <c:v>7.4840033325153756</c:v>
                </c:pt>
                <c:pt idx="863">
                  <c:v>7.4842699275290618</c:v>
                </c:pt>
                <c:pt idx="864">
                  <c:v>7.487322312413383</c:v>
                </c:pt>
                <c:pt idx="865">
                  <c:v>7.4686617479194721</c:v>
                </c:pt>
                <c:pt idx="866">
                  <c:v>7.4417963753714167</c:v>
                </c:pt>
                <c:pt idx="867">
                  <c:v>7.4170432214259652</c:v>
                </c:pt>
                <c:pt idx="868">
                  <c:v>7.4105321221004283</c:v>
                </c:pt>
                <c:pt idx="869">
                  <c:v>7.4037135574506081</c:v>
                </c:pt>
                <c:pt idx="870">
                  <c:v>7.3839095697946417</c:v>
                </c:pt>
                <c:pt idx="871">
                  <c:v>7.3779458356418806</c:v>
                </c:pt>
                <c:pt idx="872">
                  <c:v>7.3693485402953307</c:v>
                </c:pt>
                <c:pt idx="873">
                  <c:v>7.3511277888573998</c:v>
                </c:pt>
                <c:pt idx="874">
                  <c:v>7.334163033697406</c:v>
                </c:pt>
                <c:pt idx="875">
                  <c:v>7.3165685796536195</c:v>
                </c:pt>
                <c:pt idx="876">
                  <c:v>7.3059394559925828</c:v>
                </c:pt>
                <c:pt idx="877">
                  <c:v>7.2994528083381578</c:v>
                </c:pt>
                <c:pt idx="878">
                  <c:v>7.33049528402461</c:v>
                </c:pt>
                <c:pt idx="879">
                  <c:v>7.3892476416753299</c:v>
                </c:pt>
                <c:pt idx="880">
                  <c:v>7.3931189593694286</c:v>
                </c:pt>
                <c:pt idx="881">
                  <c:v>7.3515564860388638</c:v>
                </c:pt>
                <c:pt idx="882">
                  <c:v>7.3086785867510811</c:v>
                </c:pt>
                <c:pt idx="883">
                  <c:v>7.2817158359679759</c:v>
                </c:pt>
                <c:pt idx="884">
                  <c:v>7.2669402288160683</c:v>
                </c:pt>
                <c:pt idx="885">
                  <c:v>7.2637021031403064</c:v>
                </c:pt>
                <c:pt idx="886">
                  <c:v>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61-4CE4-BEFB-C876136AD786}"/>
            </c:ext>
          </c:extLst>
        </c:ser>
        <c:ser>
          <c:idx val="1"/>
          <c:order val="2"/>
          <c:tx>
            <c:strRef>
              <c:f>data_format!$H$1</c:f>
              <c:strCache>
                <c:ptCount val="1"/>
                <c:pt idx="0">
                  <c:v>Min. Wage needed to meet Poverty Threshold</c:v>
                </c:pt>
              </c:strCache>
            </c:strRef>
          </c:tx>
          <c:spPr>
            <a:gradFill>
              <a:gsLst>
                <a:gs pos="0">
                  <a:schemeClr val="bg1">
                    <a:alpha val="25000"/>
                  </a:schemeClr>
                </a:gs>
                <a:gs pos="77000">
                  <a:schemeClr val="accent2">
                    <a:alpha val="25000"/>
                  </a:schemeClr>
                </a:gs>
              </a:gsLst>
              <a:lin ang="16200000" scaled="0"/>
            </a:gradFill>
            <a:ln>
              <a:solidFill>
                <a:schemeClr val="accent2"/>
              </a:solidFill>
            </a:ln>
            <a:effectLst/>
          </c:spPr>
          <c:cat>
            <c:numRef>
              <c:f>data_format!$A$2:$A$888</c:f>
              <c:numCache>
                <c:formatCode>yyyy</c:formatCode>
                <c:ptCount val="887"/>
                <c:pt idx="0">
                  <c:v>17168</c:v>
                </c:pt>
                <c:pt idx="1">
                  <c:v>17199</c:v>
                </c:pt>
                <c:pt idx="2">
                  <c:v>17227</c:v>
                </c:pt>
                <c:pt idx="3">
                  <c:v>17258</c:v>
                </c:pt>
                <c:pt idx="4">
                  <c:v>17288</c:v>
                </c:pt>
                <c:pt idx="5">
                  <c:v>17319</c:v>
                </c:pt>
                <c:pt idx="6">
                  <c:v>17349</c:v>
                </c:pt>
                <c:pt idx="7">
                  <c:v>17380</c:v>
                </c:pt>
                <c:pt idx="8">
                  <c:v>17411</c:v>
                </c:pt>
                <c:pt idx="9">
                  <c:v>17441</c:v>
                </c:pt>
                <c:pt idx="10">
                  <c:v>17472</c:v>
                </c:pt>
                <c:pt idx="11">
                  <c:v>17502</c:v>
                </c:pt>
                <c:pt idx="12">
                  <c:v>17533</c:v>
                </c:pt>
                <c:pt idx="13">
                  <c:v>17564</c:v>
                </c:pt>
                <c:pt idx="14">
                  <c:v>17593</c:v>
                </c:pt>
                <c:pt idx="15">
                  <c:v>17624</c:v>
                </c:pt>
                <c:pt idx="16">
                  <c:v>17654</c:v>
                </c:pt>
                <c:pt idx="17">
                  <c:v>17685</c:v>
                </c:pt>
                <c:pt idx="18">
                  <c:v>17715</c:v>
                </c:pt>
                <c:pt idx="19">
                  <c:v>17746</c:v>
                </c:pt>
                <c:pt idx="20">
                  <c:v>17777</c:v>
                </c:pt>
                <c:pt idx="21">
                  <c:v>17807</c:v>
                </c:pt>
                <c:pt idx="22">
                  <c:v>17838</c:v>
                </c:pt>
                <c:pt idx="23">
                  <c:v>17868</c:v>
                </c:pt>
                <c:pt idx="24">
                  <c:v>17899</c:v>
                </c:pt>
                <c:pt idx="25">
                  <c:v>17930</c:v>
                </c:pt>
                <c:pt idx="26">
                  <c:v>17958</c:v>
                </c:pt>
                <c:pt idx="27">
                  <c:v>17989</c:v>
                </c:pt>
                <c:pt idx="28">
                  <c:v>18019</c:v>
                </c:pt>
                <c:pt idx="29">
                  <c:v>18050</c:v>
                </c:pt>
                <c:pt idx="30">
                  <c:v>18080</c:v>
                </c:pt>
                <c:pt idx="31">
                  <c:v>18111</c:v>
                </c:pt>
                <c:pt idx="32">
                  <c:v>18142</c:v>
                </c:pt>
                <c:pt idx="33">
                  <c:v>18172</c:v>
                </c:pt>
                <c:pt idx="34">
                  <c:v>18203</c:v>
                </c:pt>
                <c:pt idx="35">
                  <c:v>18233</c:v>
                </c:pt>
                <c:pt idx="36">
                  <c:v>18264</c:v>
                </c:pt>
                <c:pt idx="37">
                  <c:v>18295</c:v>
                </c:pt>
                <c:pt idx="38">
                  <c:v>18323</c:v>
                </c:pt>
                <c:pt idx="39">
                  <c:v>18354</c:v>
                </c:pt>
                <c:pt idx="40">
                  <c:v>18384</c:v>
                </c:pt>
                <c:pt idx="41">
                  <c:v>18415</c:v>
                </c:pt>
                <c:pt idx="42">
                  <c:v>18445</c:v>
                </c:pt>
                <c:pt idx="43">
                  <c:v>18476</c:v>
                </c:pt>
                <c:pt idx="44">
                  <c:v>18507</c:v>
                </c:pt>
                <c:pt idx="45">
                  <c:v>18537</c:v>
                </c:pt>
                <c:pt idx="46">
                  <c:v>18568</c:v>
                </c:pt>
                <c:pt idx="47">
                  <c:v>18598</c:v>
                </c:pt>
                <c:pt idx="48">
                  <c:v>18629</c:v>
                </c:pt>
                <c:pt idx="49">
                  <c:v>18660</c:v>
                </c:pt>
                <c:pt idx="50">
                  <c:v>18688</c:v>
                </c:pt>
                <c:pt idx="51">
                  <c:v>18719</c:v>
                </c:pt>
                <c:pt idx="52">
                  <c:v>18749</c:v>
                </c:pt>
                <c:pt idx="53">
                  <c:v>18780</c:v>
                </c:pt>
                <c:pt idx="54">
                  <c:v>18810</c:v>
                </c:pt>
                <c:pt idx="55">
                  <c:v>18841</c:v>
                </c:pt>
                <c:pt idx="56">
                  <c:v>18872</c:v>
                </c:pt>
                <c:pt idx="57">
                  <c:v>18902</c:v>
                </c:pt>
                <c:pt idx="58">
                  <c:v>18933</c:v>
                </c:pt>
                <c:pt idx="59">
                  <c:v>18963</c:v>
                </c:pt>
                <c:pt idx="60">
                  <c:v>18994</c:v>
                </c:pt>
                <c:pt idx="61">
                  <c:v>19025</c:v>
                </c:pt>
                <c:pt idx="62">
                  <c:v>19054</c:v>
                </c:pt>
                <c:pt idx="63">
                  <c:v>19085</c:v>
                </c:pt>
                <c:pt idx="64">
                  <c:v>19115</c:v>
                </c:pt>
                <c:pt idx="65">
                  <c:v>19146</c:v>
                </c:pt>
                <c:pt idx="66">
                  <c:v>19176</c:v>
                </c:pt>
                <c:pt idx="67">
                  <c:v>19207</c:v>
                </c:pt>
                <c:pt idx="68">
                  <c:v>19238</c:v>
                </c:pt>
                <c:pt idx="69">
                  <c:v>19268</c:v>
                </c:pt>
                <c:pt idx="70">
                  <c:v>19299</c:v>
                </c:pt>
                <c:pt idx="71">
                  <c:v>19329</c:v>
                </c:pt>
                <c:pt idx="72">
                  <c:v>19360</c:v>
                </c:pt>
                <c:pt idx="73">
                  <c:v>19391</c:v>
                </c:pt>
                <c:pt idx="74">
                  <c:v>19419</c:v>
                </c:pt>
                <c:pt idx="75">
                  <c:v>19450</c:v>
                </c:pt>
                <c:pt idx="76">
                  <c:v>19480</c:v>
                </c:pt>
                <c:pt idx="77">
                  <c:v>19511</c:v>
                </c:pt>
                <c:pt idx="78">
                  <c:v>19541</c:v>
                </c:pt>
                <c:pt idx="79">
                  <c:v>19572</c:v>
                </c:pt>
                <c:pt idx="80">
                  <c:v>19603</c:v>
                </c:pt>
                <c:pt idx="81">
                  <c:v>19633</c:v>
                </c:pt>
                <c:pt idx="82">
                  <c:v>19664</c:v>
                </c:pt>
                <c:pt idx="83">
                  <c:v>19694</c:v>
                </c:pt>
                <c:pt idx="84">
                  <c:v>19725</c:v>
                </c:pt>
                <c:pt idx="85">
                  <c:v>19756</c:v>
                </c:pt>
                <c:pt idx="86">
                  <c:v>19784</c:v>
                </c:pt>
                <c:pt idx="87">
                  <c:v>19815</c:v>
                </c:pt>
                <c:pt idx="88">
                  <c:v>19845</c:v>
                </c:pt>
                <c:pt idx="89">
                  <c:v>19876</c:v>
                </c:pt>
                <c:pt idx="90">
                  <c:v>19906</c:v>
                </c:pt>
                <c:pt idx="91">
                  <c:v>19937</c:v>
                </c:pt>
                <c:pt idx="92">
                  <c:v>19968</c:v>
                </c:pt>
                <c:pt idx="93">
                  <c:v>19998</c:v>
                </c:pt>
                <c:pt idx="94">
                  <c:v>20029</c:v>
                </c:pt>
                <c:pt idx="95">
                  <c:v>20059</c:v>
                </c:pt>
                <c:pt idx="96">
                  <c:v>20090</c:v>
                </c:pt>
                <c:pt idx="97">
                  <c:v>20121</c:v>
                </c:pt>
                <c:pt idx="98">
                  <c:v>20149</c:v>
                </c:pt>
                <c:pt idx="99">
                  <c:v>20180</c:v>
                </c:pt>
                <c:pt idx="100">
                  <c:v>20210</c:v>
                </c:pt>
                <c:pt idx="101">
                  <c:v>20241</c:v>
                </c:pt>
                <c:pt idx="102">
                  <c:v>20271</c:v>
                </c:pt>
                <c:pt idx="103">
                  <c:v>20302</c:v>
                </c:pt>
                <c:pt idx="104">
                  <c:v>20333</c:v>
                </c:pt>
                <c:pt idx="105">
                  <c:v>20363</c:v>
                </c:pt>
                <c:pt idx="106">
                  <c:v>20394</c:v>
                </c:pt>
                <c:pt idx="107">
                  <c:v>20424</c:v>
                </c:pt>
                <c:pt idx="108">
                  <c:v>20455</c:v>
                </c:pt>
                <c:pt idx="109">
                  <c:v>20486</c:v>
                </c:pt>
                <c:pt idx="110">
                  <c:v>20515</c:v>
                </c:pt>
                <c:pt idx="111">
                  <c:v>20546</c:v>
                </c:pt>
                <c:pt idx="112">
                  <c:v>20576</c:v>
                </c:pt>
                <c:pt idx="113">
                  <c:v>20607</c:v>
                </c:pt>
                <c:pt idx="114">
                  <c:v>20637</c:v>
                </c:pt>
                <c:pt idx="115">
                  <c:v>20668</c:v>
                </c:pt>
                <c:pt idx="116">
                  <c:v>20699</c:v>
                </c:pt>
                <c:pt idx="117">
                  <c:v>20729</c:v>
                </c:pt>
                <c:pt idx="118">
                  <c:v>20760</c:v>
                </c:pt>
                <c:pt idx="119">
                  <c:v>20790</c:v>
                </c:pt>
                <c:pt idx="120">
                  <c:v>20821</c:v>
                </c:pt>
                <c:pt idx="121">
                  <c:v>20852</c:v>
                </c:pt>
                <c:pt idx="122">
                  <c:v>20880</c:v>
                </c:pt>
                <c:pt idx="123">
                  <c:v>20911</c:v>
                </c:pt>
                <c:pt idx="124">
                  <c:v>20941</c:v>
                </c:pt>
                <c:pt idx="125">
                  <c:v>20972</c:v>
                </c:pt>
                <c:pt idx="126">
                  <c:v>21002</c:v>
                </c:pt>
                <c:pt idx="127">
                  <c:v>21033</c:v>
                </c:pt>
                <c:pt idx="128">
                  <c:v>21064</c:v>
                </c:pt>
                <c:pt idx="129">
                  <c:v>21094</c:v>
                </c:pt>
                <c:pt idx="130">
                  <c:v>21125</c:v>
                </c:pt>
                <c:pt idx="131">
                  <c:v>21155</c:v>
                </c:pt>
                <c:pt idx="132">
                  <c:v>21186</c:v>
                </c:pt>
                <c:pt idx="133">
                  <c:v>21217</c:v>
                </c:pt>
                <c:pt idx="134">
                  <c:v>21245</c:v>
                </c:pt>
                <c:pt idx="135">
                  <c:v>21276</c:v>
                </c:pt>
                <c:pt idx="136">
                  <c:v>21306</c:v>
                </c:pt>
                <c:pt idx="137">
                  <c:v>21337</c:v>
                </c:pt>
                <c:pt idx="138">
                  <c:v>21367</c:v>
                </c:pt>
                <c:pt idx="139">
                  <c:v>21398</c:v>
                </c:pt>
                <c:pt idx="140">
                  <c:v>21429</c:v>
                </c:pt>
                <c:pt idx="141">
                  <c:v>21459</c:v>
                </c:pt>
                <c:pt idx="142">
                  <c:v>21490</c:v>
                </c:pt>
                <c:pt idx="143">
                  <c:v>21520</c:v>
                </c:pt>
                <c:pt idx="144">
                  <c:v>21551</c:v>
                </c:pt>
                <c:pt idx="145">
                  <c:v>21582</c:v>
                </c:pt>
                <c:pt idx="146">
                  <c:v>21610</c:v>
                </c:pt>
                <c:pt idx="147">
                  <c:v>21641</c:v>
                </c:pt>
                <c:pt idx="148">
                  <c:v>21671</c:v>
                </c:pt>
                <c:pt idx="149">
                  <c:v>21702</c:v>
                </c:pt>
                <c:pt idx="150">
                  <c:v>21732</c:v>
                </c:pt>
                <c:pt idx="151">
                  <c:v>21763</c:v>
                </c:pt>
                <c:pt idx="152">
                  <c:v>21794</c:v>
                </c:pt>
                <c:pt idx="153">
                  <c:v>21824</c:v>
                </c:pt>
                <c:pt idx="154">
                  <c:v>21855</c:v>
                </c:pt>
                <c:pt idx="155">
                  <c:v>21885</c:v>
                </c:pt>
                <c:pt idx="156">
                  <c:v>21916</c:v>
                </c:pt>
                <c:pt idx="157">
                  <c:v>21947</c:v>
                </c:pt>
                <c:pt idx="158">
                  <c:v>21976</c:v>
                </c:pt>
                <c:pt idx="159">
                  <c:v>22007</c:v>
                </c:pt>
                <c:pt idx="160">
                  <c:v>22037</c:v>
                </c:pt>
                <c:pt idx="161">
                  <c:v>22068</c:v>
                </c:pt>
                <c:pt idx="162">
                  <c:v>22098</c:v>
                </c:pt>
                <c:pt idx="163">
                  <c:v>22129</c:v>
                </c:pt>
                <c:pt idx="164">
                  <c:v>22160</c:v>
                </c:pt>
                <c:pt idx="165">
                  <c:v>22190</c:v>
                </c:pt>
                <c:pt idx="166">
                  <c:v>22221</c:v>
                </c:pt>
                <c:pt idx="167">
                  <c:v>22251</c:v>
                </c:pt>
                <c:pt idx="168">
                  <c:v>22282</c:v>
                </c:pt>
                <c:pt idx="169">
                  <c:v>22313</c:v>
                </c:pt>
                <c:pt idx="170">
                  <c:v>22341</c:v>
                </c:pt>
                <c:pt idx="171">
                  <c:v>22372</c:v>
                </c:pt>
                <c:pt idx="172">
                  <c:v>22402</c:v>
                </c:pt>
                <c:pt idx="173">
                  <c:v>22433</c:v>
                </c:pt>
                <c:pt idx="174">
                  <c:v>22463</c:v>
                </c:pt>
                <c:pt idx="175">
                  <c:v>22494</c:v>
                </c:pt>
                <c:pt idx="176">
                  <c:v>22525</c:v>
                </c:pt>
                <c:pt idx="177">
                  <c:v>22555</c:v>
                </c:pt>
                <c:pt idx="178">
                  <c:v>22586</c:v>
                </c:pt>
                <c:pt idx="179">
                  <c:v>22616</c:v>
                </c:pt>
                <c:pt idx="180">
                  <c:v>22647</c:v>
                </c:pt>
                <c:pt idx="181">
                  <c:v>22678</c:v>
                </c:pt>
                <c:pt idx="182">
                  <c:v>22706</c:v>
                </c:pt>
                <c:pt idx="183">
                  <c:v>22737</c:v>
                </c:pt>
                <c:pt idx="184">
                  <c:v>22767</c:v>
                </c:pt>
                <c:pt idx="185">
                  <c:v>22798</c:v>
                </c:pt>
                <c:pt idx="186">
                  <c:v>22828</c:v>
                </c:pt>
                <c:pt idx="187">
                  <c:v>22859</c:v>
                </c:pt>
                <c:pt idx="188">
                  <c:v>22890</c:v>
                </c:pt>
                <c:pt idx="189">
                  <c:v>22920</c:v>
                </c:pt>
                <c:pt idx="190">
                  <c:v>22951</c:v>
                </c:pt>
                <c:pt idx="191">
                  <c:v>22981</c:v>
                </c:pt>
                <c:pt idx="192">
                  <c:v>23012</c:v>
                </c:pt>
                <c:pt idx="193">
                  <c:v>23043</c:v>
                </c:pt>
                <c:pt idx="194">
                  <c:v>23071</c:v>
                </c:pt>
                <c:pt idx="195">
                  <c:v>23102</c:v>
                </c:pt>
                <c:pt idx="196">
                  <c:v>23132</c:v>
                </c:pt>
                <c:pt idx="197">
                  <c:v>23163</c:v>
                </c:pt>
                <c:pt idx="198">
                  <c:v>23193</c:v>
                </c:pt>
                <c:pt idx="199">
                  <c:v>23224</c:v>
                </c:pt>
                <c:pt idx="200">
                  <c:v>23255</c:v>
                </c:pt>
                <c:pt idx="201">
                  <c:v>23285</c:v>
                </c:pt>
                <c:pt idx="202">
                  <c:v>23316</c:v>
                </c:pt>
                <c:pt idx="203">
                  <c:v>23346</c:v>
                </c:pt>
                <c:pt idx="204">
                  <c:v>23377</c:v>
                </c:pt>
                <c:pt idx="205">
                  <c:v>23408</c:v>
                </c:pt>
                <c:pt idx="206">
                  <c:v>23437</c:v>
                </c:pt>
                <c:pt idx="207">
                  <c:v>23468</c:v>
                </c:pt>
                <c:pt idx="208">
                  <c:v>23498</c:v>
                </c:pt>
                <c:pt idx="209">
                  <c:v>23529</c:v>
                </c:pt>
                <c:pt idx="210">
                  <c:v>23559</c:v>
                </c:pt>
                <c:pt idx="211">
                  <c:v>23590</c:v>
                </c:pt>
                <c:pt idx="212">
                  <c:v>23621</c:v>
                </c:pt>
                <c:pt idx="213">
                  <c:v>23651</c:v>
                </c:pt>
                <c:pt idx="214">
                  <c:v>23682</c:v>
                </c:pt>
                <c:pt idx="215">
                  <c:v>23712</c:v>
                </c:pt>
                <c:pt idx="216">
                  <c:v>23743</c:v>
                </c:pt>
                <c:pt idx="217">
                  <c:v>23774</c:v>
                </c:pt>
                <c:pt idx="218">
                  <c:v>23802</c:v>
                </c:pt>
                <c:pt idx="219">
                  <c:v>23833</c:v>
                </c:pt>
                <c:pt idx="220">
                  <c:v>23863</c:v>
                </c:pt>
                <c:pt idx="221">
                  <c:v>23894</c:v>
                </c:pt>
                <c:pt idx="222">
                  <c:v>23924</c:v>
                </c:pt>
                <c:pt idx="223">
                  <c:v>23955</c:v>
                </c:pt>
                <c:pt idx="224">
                  <c:v>23986</c:v>
                </c:pt>
                <c:pt idx="225">
                  <c:v>24016</c:v>
                </c:pt>
                <c:pt idx="226">
                  <c:v>24047</c:v>
                </c:pt>
                <c:pt idx="227">
                  <c:v>24077</c:v>
                </c:pt>
                <c:pt idx="228">
                  <c:v>24108</c:v>
                </c:pt>
                <c:pt idx="229">
                  <c:v>24139</c:v>
                </c:pt>
                <c:pt idx="230">
                  <c:v>24167</c:v>
                </c:pt>
                <c:pt idx="231">
                  <c:v>24198</c:v>
                </c:pt>
                <c:pt idx="232">
                  <c:v>24228</c:v>
                </c:pt>
                <c:pt idx="233">
                  <c:v>24259</c:v>
                </c:pt>
                <c:pt idx="234">
                  <c:v>24289</c:v>
                </c:pt>
                <c:pt idx="235">
                  <c:v>24320</c:v>
                </c:pt>
                <c:pt idx="236">
                  <c:v>24351</c:v>
                </c:pt>
                <c:pt idx="237">
                  <c:v>24381</c:v>
                </c:pt>
                <c:pt idx="238">
                  <c:v>24412</c:v>
                </c:pt>
                <c:pt idx="239">
                  <c:v>24442</c:v>
                </c:pt>
                <c:pt idx="240">
                  <c:v>24473</c:v>
                </c:pt>
                <c:pt idx="241">
                  <c:v>24504</c:v>
                </c:pt>
                <c:pt idx="242">
                  <c:v>24532</c:v>
                </c:pt>
                <c:pt idx="243">
                  <c:v>24563</c:v>
                </c:pt>
                <c:pt idx="244">
                  <c:v>24593</c:v>
                </c:pt>
                <c:pt idx="245">
                  <c:v>24624</c:v>
                </c:pt>
                <c:pt idx="246">
                  <c:v>24654</c:v>
                </c:pt>
                <c:pt idx="247">
                  <c:v>24685</c:v>
                </c:pt>
                <c:pt idx="248">
                  <c:v>24716</c:v>
                </c:pt>
                <c:pt idx="249">
                  <c:v>24746</c:v>
                </c:pt>
                <c:pt idx="250">
                  <c:v>24777</c:v>
                </c:pt>
                <c:pt idx="251">
                  <c:v>24807</c:v>
                </c:pt>
                <c:pt idx="252">
                  <c:v>24838</c:v>
                </c:pt>
                <c:pt idx="253">
                  <c:v>24869</c:v>
                </c:pt>
                <c:pt idx="254">
                  <c:v>24898</c:v>
                </c:pt>
                <c:pt idx="255">
                  <c:v>24929</c:v>
                </c:pt>
                <c:pt idx="256">
                  <c:v>24959</c:v>
                </c:pt>
                <c:pt idx="257">
                  <c:v>24990</c:v>
                </c:pt>
                <c:pt idx="258">
                  <c:v>25020</c:v>
                </c:pt>
                <c:pt idx="259">
                  <c:v>25051</c:v>
                </c:pt>
                <c:pt idx="260">
                  <c:v>25082</c:v>
                </c:pt>
                <c:pt idx="261">
                  <c:v>25112</c:v>
                </c:pt>
                <c:pt idx="262">
                  <c:v>25143</c:v>
                </c:pt>
                <c:pt idx="263">
                  <c:v>25173</c:v>
                </c:pt>
                <c:pt idx="264">
                  <c:v>25204</c:v>
                </c:pt>
                <c:pt idx="265">
                  <c:v>25235</c:v>
                </c:pt>
                <c:pt idx="266">
                  <c:v>25263</c:v>
                </c:pt>
                <c:pt idx="267">
                  <c:v>25294</c:v>
                </c:pt>
                <c:pt idx="268">
                  <c:v>25324</c:v>
                </c:pt>
                <c:pt idx="269">
                  <c:v>25355</c:v>
                </c:pt>
                <c:pt idx="270">
                  <c:v>25385</c:v>
                </c:pt>
                <c:pt idx="271">
                  <c:v>25416</c:v>
                </c:pt>
                <c:pt idx="272">
                  <c:v>25447</c:v>
                </c:pt>
                <c:pt idx="273">
                  <c:v>25477</c:v>
                </c:pt>
                <c:pt idx="274">
                  <c:v>25508</c:v>
                </c:pt>
                <c:pt idx="275">
                  <c:v>25538</c:v>
                </c:pt>
                <c:pt idx="276">
                  <c:v>25569</c:v>
                </c:pt>
                <c:pt idx="277">
                  <c:v>25600</c:v>
                </c:pt>
                <c:pt idx="278">
                  <c:v>25628</c:v>
                </c:pt>
                <c:pt idx="279">
                  <c:v>25659</c:v>
                </c:pt>
                <c:pt idx="280">
                  <c:v>25689</c:v>
                </c:pt>
                <c:pt idx="281">
                  <c:v>25720</c:v>
                </c:pt>
                <c:pt idx="282">
                  <c:v>25750</c:v>
                </c:pt>
                <c:pt idx="283">
                  <c:v>25781</c:v>
                </c:pt>
                <c:pt idx="284">
                  <c:v>25812</c:v>
                </c:pt>
                <c:pt idx="285">
                  <c:v>25842</c:v>
                </c:pt>
                <c:pt idx="286">
                  <c:v>25873</c:v>
                </c:pt>
                <c:pt idx="287">
                  <c:v>25903</c:v>
                </c:pt>
                <c:pt idx="288">
                  <c:v>25934</c:v>
                </c:pt>
                <c:pt idx="289">
                  <c:v>25965</c:v>
                </c:pt>
                <c:pt idx="290">
                  <c:v>25993</c:v>
                </c:pt>
                <c:pt idx="291">
                  <c:v>26024</c:v>
                </c:pt>
                <c:pt idx="292">
                  <c:v>26054</c:v>
                </c:pt>
                <c:pt idx="293">
                  <c:v>26085</c:v>
                </c:pt>
                <c:pt idx="294">
                  <c:v>26115</c:v>
                </c:pt>
                <c:pt idx="295">
                  <c:v>26146</c:v>
                </c:pt>
                <c:pt idx="296">
                  <c:v>26177</c:v>
                </c:pt>
                <c:pt idx="297">
                  <c:v>26207</c:v>
                </c:pt>
                <c:pt idx="298">
                  <c:v>26238</c:v>
                </c:pt>
                <c:pt idx="299">
                  <c:v>26268</c:v>
                </c:pt>
                <c:pt idx="300">
                  <c:v>26299</c:v>
                </c:pt>
                <c:pt idx="301">
                  <c:v>26330</c:v>
                </c:pt>
                <c:pt idx="302">
                  <c:v>26359</c:v>
                </c:pt>
                <c:pt idx="303">
                  <c:v>26390</c:v>
                </c:pt>
                <c:pt idx="304">
                  <c:v>26420</c:v>
                </c:pt>
                <c:pt idx="305">
                  <c:v>26451</c:v>
                </c:pt>
                <c:pt idx="306">
                  <c:v>26481</c:v>
                </c:pt>
                <c:pt idx="307">
                  <c:v>26512</c:v>
                </c:pt>
                <c:pt idx="308">
                  <c:v>26543</c:v>
                </c:pt>
                <c:pt idx="309">
                  <c:v>26573</c:v>
                </c:pt>
                <c:pt idx="310">
                  <c:v>26604</c:v>
                </c:pt>
                <c:pt idx="311">
                  <c:v>26634</c:v>
                </c:pt>
                <c:pt idx="312">
                  <c:v>26665</c:v>
                </c:pt>
                <c:pt idx="313">
                  <c:v>26696</c:v>
                </c:pt>
                <c:pt idx="314">
                  <c:v>26724</c:v>
                </c:pt>
                <c:pt idx="315">
                  <c:v>26755</c:v>
                </c:pt>
                <c:pt idx="316">
                  <c:v>26785</c:v>
                </c:pt>
                <c:pt idx="317">
                  <c:v>26816</c:v>
                </c:pt>
                <c:pt idx="318">
                  <c:v>26846</c:v>
                </c:pt>
                <c:pt idx="319">
                  <c:v>26877</c:v>
                </c:pt>
                <c:pt idx="320">
                  <c:v>26908</c:v>
                </c:pt>
                <c:pt idx="321">
                  <c:v>26938</c:v>
                </c:pt>
                <c:pt idx="322">
                  <c:v>26969</c:v>
                </c:pt>
                <c:pt idx="323">
                  <c:v>26999</c:v>
                </c:pt>
                <c:pt idx="324">
                  <c:v>27030</c:v>
                </c:pt>
                <c:pt idx="325">
                  <c:v>27061</c:v>
                </c:pt>
                <c:pt idx="326">
                  <c:v>27089</c:v>
                </c:pt>
                <c:pt idx="327">
                  <c:v>27120</c:v>
                </c:pt>
                <c:pt idx="328">
                  <c:v>27150</c:v>
                </c:pt>
                <c:pt idx="329">
                  <c:v>27181</c:v>
                </c:pt>
                <c:pt idx="330">
                  <c:v>27211</c:v>
                </c:pt>
                <c:pt idx="331">
                  <c:v>27242</c:v>
                </c:pt>
                <c:pt idx="332">
                  <c:v>27273</c:v>
                </c:pt>
                <c:pt idx="333">
                  <c:v>27303</c:v>
                </c:pt>
                <c:pt idx="334">
                  <c:v>27334</c:v>
                </c:pt>
                <c:pt idx="335">
                  <c:v>27364</c:v>
                </c:pt>
                <c:pt idx="336">
                  <c:v>27395</c:v>
                </c:pt>
                <c:pt idx="337">
                  <c:v>27426</c:v>
                </c:pt>
                <c:pt idx="338">
                  <c:v>27454</c:v>
                </c:pt>
                <c:pt idx="339">
                  <c:v>27485</c:v>
                </c:pt>
                <c:pt idx="340">
                  <c:v>27515</c:v>
                </c:pt>
                <c:pt idx="341">
                  <c:v>27546</c:v>
                </c:pt>
                <c:pt idx="342">
                  <c:v>27576</c:v>
                </c:pt>
                <c:pt idx="343">
                  <c:v>27607</c:v>
                </c:pt>
                <c:pt idx="344">
                  <c:v>27638</c:v>
                </c:pt>
                <c:pt idx="345">
                  <c:v>27668</c:v>
                </c:pt>
                <c:pt idx="346">
                  <c:v>27699</c:v>
                </c:pt>
                <c:pt idx="347">
                  <c:v>27729</c:v>
                </c:pt>
                <c:pt idx="348">
                  <c:v>27760</c:v>
                </c:pt>
                <c:pt idx="349">
                  <c:v>27791</c:v>
                </c:pt>
                <c:pt idx="350">
                  <c:v>27820</c:v>
                </c:pt>
                <c:pt idx="351">
                  <c:v>27851</c:v>
                </c:pt>
                <c:pt idx="352">
                  <c:v>27881</c:v>
                </c:pt>
                <c:pt idx="353">
                  <c:v>27912</c:v>
                </c:pt>
                <c:pt idx="354">
                  <c:v>27942</c:v>
                </c:pt>
                <c:pt idx="355">
                  <c:v>27973</c:v>
                </c:pt>
                <c:pt idx="356">
                  <c:v>28004</c:v>
                </c:pt>
                <c:pt idx="357">
                  <c:v>28034</c:v>
                </c:pt>
                <c:pt idx="358">
                  <c:v>28065</c:v>
                </c:pt>
                <c:pt idx="359">
                  <c:v>28095</c:v>
                </c:pt>
                <c:pt idx="360">
                  <c:v>28126</c:v>
                </c:pt>
                <c:pt idx="361">
                  <c:v>28157</c:v>
                </c:pt>
                <c:pt idx="362">
                  <c:v>28185</c:v>
                </c:pt>
                <c:pt idx="363">
                  <c:v>28216</c:v>
                </c:pt>
                <c:pt idx="364">
                  <c:v>28246</c:v>
                </c:pt>
                <c:pt idx="365">
                  <c:v>28277</c:v>
                </c:pt>
                <c:pt idx="366">
                  <c:v>28307</c:v>
                </c:pt>
                <c:pt idx="367">
                  <c:v>28338</c:v>
                </c:pt>
                <c:pt idx="368">
                  <c:v>28369</c:v>
                </c:pt>
                <c:pt idx="369">
                  <c:v>28399</c:v>
                </c:pt>
                <c:pt idx="370">
                  <c:v>28430</c:v>
                </c:pt>
                <c:pt idx="371">
                  <c:v>28460</c:v>
                </c:pt>
                <c:pt idx="372">
                  <c:v>28491</c:v>
                </c:pt>
                <c:pt idx="373">
                  <c:v>28522</c:v>
                </c:pt>
                <c:pt idx="374">
                  <c:v>28550</c:v>
                </c:pt>
                <c:pt idx="375">
                  <c:v>28581</c:v>
                </c:pt>
                <c:pt idx="376">
                  <c:v>28611</c:v>
                </c:pt>
                <c:pt idx="377">
                  <c:v>28642</c:v>
                </c:pt>
                <c:pt idx="378">
                  <c:v>28672</c:v>
                </c:pt>
                <c:pt idx="379">
                  <c:v>28703</c:v>
                </c:pt>
                <c:pt idx="380">
                  <c:v>28734</c:v>
                </c:pt>
                <c:pt idx="381">
                  <c:v>28764</c:v>
                </c:pt>
                <c:pt idx="382">
                  <c:v>28795</c:v>
                </c:pt>
                <c:pt idx="383">
                  <c:v>28825</c:v>
                </c:pt>
                <c:pt idx="384">
                  <c:v>28856</c:v>
                </c:pt>
                <c:pt idx="385">
                  <c:v>28887</c:v>
                </c:pt>
                <c:pt idx="386">
                  <c:v>28915</c:v>
                </c:pt>
                <c:pt idx="387">
                  <c:v>28946</c:v>
                </c:pt>
                <c:pt idx="388">
                  <c:v>28976</c:v>
                </c:pt>
                <c:pt idx="389">
                  <c:v>29007</c:v>
                </c:pt>
                <c:pt idx="390">
                  <c:v>29037</c:v>
                </c:pt>
                <c:pt idx="391">
                  <c:v>29068</c:v>
                </c:pt>
                <c:pt idx="392">
                  <c:v>29099</c:v>
                </c:pt>
                <c:pt idx="393">
                  <c:v>29129</c:v>
                </c:pt>
                <c:pt idx="394">
                  <c:v>29160</c:v>
                </c:pt>
                <c:pt idx="395">
                  <c:v>29190</c:v>
                </c:pt>
                <c:pt idx="396">
                  <c:v>29221</c:v>
                </c:pt>
                <c:pt idx="397">
                  <c:v>29252</c:v>
                </c:pt>
                <c:pt idx="398">
                  <c:v>29281</c:v>
                </c:pt>
                <c:pt idx="399">
                  <c:v>29312</c:v>
                </c:pt>
                <c:pt idx="400">
                  <c:v>29342</c:v>
                </c:pt>
                <c:pt idx="401">
                  <c:v>29373</c:v>
                </c:pt>
                <c:pt idx="402">
                  <c:v>29403</c:v>
                </c:pt>
                <c:pt idx="403">
                  <c:v>29434</c:v>
                </c:pt>
                <c:pt idx="404">
                  <c:v>29465</c:v>
                </c:pt>
                <c:pt idx="405">
                  <c:v>29495</c:v>
                </c:pt>
                <c:pt idx="406">
                  <c:v>29526</c:v>
                </c:pt>
                <c:pt idx="407">
                  <c:v>29556</c:v>
                </c:pt>
                <c:pt idx="408">
                  <c:v>29587</c:v>
                </c:pt>
                <c:pt idx="409">
                  <c:v>29618</c:v>
                </c:pt>
                <c:pt idx="410">
                  <c:v>29646</c:v>
                </c:pt>
                <c:pt idx="411">
                  <c:v>29677</c:v>
                </c:pt>
                <c:pt idx="412">
                  <c:v>29707</c:v>
                </c:pt>
                <c:pt idx="413">
                  <c:v>29738</c:v>
                </c:pt>
                <c:pt idx="414">
                  <c:v>29768</c:v>
                </c:pt>
                <c:pt idx="415">
                  <c:v>29799</c:v>
                </c:pt>
                <c:pt idx="416">
                  <c:v>29830</c:v>
                </c:pt>
                <c:pt idx="417">
                  <c:v>29860</c:v>
                </c:pt>
                <c:pt idx="418">
                  <c:v>29891</c:v>
                </c:pt>
                <c:pt idx="419">
                  <c:v>29921</c:v>
                </c:pt>
                <c:pt idx="420">
                  <c:v>29952</c:v>
                </c:pt>
                <c:pt idx="421">
                  <c:v>29983</c:v>
                </c:pt>
                <c:pt idx="422">
                  <c:v>30011</c:v>
                </c:pt>
                <c:pt idx="423">
                  <c:v>30042</c:v>
                </c:pt>
                <c:pt idx="424">
                  <c:v>30072</c:v>
                </c:pt>
                <c:pt idx="425">
                  <c:v>30103</c:v>
                </c:pt>
                <c:pt idx="426">
                  <c:v>30133</c:v>
                </c:pt>
                <c:pt idx="427">
                  <c:v>30164</c:v>
                </c:pt>
                <c:pt idx="428">
                  <c:v>30195</c:v>
                </c:pt>
                <c:pt idx="429">
                  <c:v>30225</c:v>
                </c:pt>
                <c:pt idx="430">
                  <c:v>30256</c:v>
                </c:pt>
                <c:pt idx="431">
                  <c:v>30286</c:v>
                </c:pt>
                <c:pt idx="432">
                  <c:v>30317</c:v>
                </c:pt>
                <c:pt idx="433">
                  <c:v>30348</c:v>
                </c:pt>
                <c:pt idx="434">
                  <c:v>30376</c:v>
                </c:pt>
                <c:pt idx="435">
                  <c:v>30407</c:v>
                </c:pt>
                <c:pt idx="436">
                  <c:v>30437</c:v>
                </c:pt>
                <c:pt idx="437">
                  <c:v>30468</c:v>
                </c:pt>
                <c:pt idx="438">
                  <c:v>30498</c:v>
                </c:pt>
                <c:pt idx="439">
                  <c:v>30529</c:v>
                </c:pt>
                <c:pt idx="440">
                  <c:v>30560</c:v>
                </c:pt>
                <c:pt idx="441">
                  <c:v>30590</c:v>
                </c:pt>
                <c:pt idx="442">
                  <c:v>30621</c:v>
                </c:pt>
                <c:pt idx="443">
                  <c:v>30651</c:v>
                </c:pt>
                <c:pt idx="444">
                  <c:v>30682</c:v>
                </c:pt>
                <c:pt idx="445">
                  <c:v>30713</c:v>
                </c:pt>
                <c:pt idx="446">
                  <c:v>30742</c:v>
                </c:pt>
                <c:pt idx="447">
                  <c:v>30773</c:v>
                </c:pt>
                <c:pt idx="448">
                  <c:v>30803</c:v>
                </c:pt>
                <c:pt idx="449">
                  <c:v>30834</c:v>
                </c:pt>
                <c:pt idx="450">
                  <c:v>30864</c:v>
                </c:pt>
                <c:pt idx="451">
                  <c:v>30895</c:v>
                </c:pt>
                <c:pt idx="452">
                  <c:v>30926</c:v>
                </c:pt>
                <c:pt idx="453">
                  <c:v>30956</c:v>
                </c:pt>
                <c:pt idx="454">
                  <c:v>30987</c:v>
                </c:pt>
                <c:pt idx="455">
                  <c:v>31017</c:v>
                </c:pt>
                <c:pt idx="456">
                  <c:v>31048</c:v>
                </c:pt>
                <c:pt idx="457">
                  <c:v>31079</c:v>
                </c:pt>
                <c:pt idx="458">
                  <c:v>31107</c:v>
                </c:pt>
                <c:pt idx="459">
                  <c:v>31138</c:v>
                </c:pt>
                <c:pt idx="460">
                  <c:v>31168</c:v>
                </c:pt>
                <c:pt idx="461">
                  <c:v>31199</c:v>
                </c:pt>
                <c:pt idx="462">
                  <c:v>31229</c:v>
                </c:pt>
                <c:pt idx="463">
                  <c:v>31260</c:v>
                </c:pt>
                <c:pt idx="464">
                  <c:v>31291</c:v>
                </c:pt>
                <c:pt idx="465">
                  <c:v>31321</c:v>
                </c:pt>
                <c:pt idx="466">
                  <c:v>31352</c:v>
                </c:pt>
                <c:pt idx="467">
                  <c:v>31382</c:v>
                </c:pt>
                <c:pt idx="468">
                  <c:v>31413</c:v>
                </c:pt>
                <c:pt idx="469">
                  <c:v>31444</c:v>
                </c:pt>
                <c:pt idx="470">
                  <c:v>31472</c:v>
                </c:pt>
                <c:pt idx="471">
                  <c:v>31503</c:v>
                </c:pt>
                <c:pt idx="472">
                  <c:v>31533</c:v>
                </c:pt>
                <c:pt idx="473">
                  <c:v>31564</c:v>
                </c:pt>
                <c:pt idx="474">
                  <c:v>31594</c:v>
                </c:pt>
                <c:pt idx="475">
                  <c:v>31625</c:v>
                </c:pt>
                <c:pt idx="476">
                  <c:v>31656</c:v>
                </c:pt>
                <c:pt idx="477">
                  <c:v>31686</c:v>
                </c:pt>
                <c:pt idx="478">
                  <c:v>31717</c:v>
                </c:pt>
                <c:pt idx="479">
                  <c:v>31747</c:v>
                </c:pt>
                <c:pt idx="480">
                  <c:v>31778</c:v>
                </c:pt>
                <c:pt idx="481">
                  <c:v>31809</c:v>
                </c:pt>
                <c:pt idx="482">
                  <c:v>31837</c:v>
                </c:pt>
                <c:pt idx="483">
                  <c:v>31868</c:v>
                </c:pt>
                <c:pt idx="484">
                  <c:v>31898</c:v>
                </c:pt>
                <c:pt idx="485">
                  <c:v>31929</c:v>
                </c:pt>
                <c:pt idx="486">
                  <c:v>31959</c:v>
                </c:pt>
                <c:pt idx="487">
                  <c:v>31990</c:v>
                </c:pt>
                <c:pt idx="488">
                  <c:v>32021</c:v>
                </c:pt>
                <c:pt idx="489">
                  <c:v>32051</c:v>
                </c:pt>
                <c:pt idx="490">
                  <c:v>32082</c:v>
                </c:pt>
                <c:pt idx="491">
                  <c:v>32112</c:v>
                </c:pt>
                <c:pt idx="492">
                  <c:v>32143</c:v>
                </c:pt>
                <c:pt idx="493">
                  <c:v>32174</c:v>
                </c:pt>
                <c:pt idx="494">
                  <c:v>32203</c:v>
                </c:pt>
                <c:pt idx="495">
                  <c:v>32234</c:v>
                </c:pt>
                <c:pt idx="496">
                  <c:v>32264</c:v>
                </c:pt>
                <c:pt idx="497">
                  <c:v>32295</c:v>
                </c:pt>
                <c:pt idx="498">
                  <c:v>32325</c:v>
                </c:pt>
                <c:pt idx="499">
                  <c:v>32356</c:v>
                </c:pt>
                <c:pt idx="500">
                  <c:v>32387</c:v>
                </c:pt>
                <c:pt idx="501">
                  <c:v>32417</c:v>
                </c:pt>
                <c:pt idx="502">
                  <c:v>32448</c:v>
                </c:pt>
                <c:pt idx="503">
                  <c:v>32478</c:v>
                </c:pt>
                <c:pt idx="504">
                  <c:v>32509</c:v>
                </c:pt>
                <c:pt idx="505">
                  <c:v>32540</c:v>
                </c:pt>
                <c:pt idx="506">
                  <c:v>32568</c:v>
                </c:pt>
                <c:pt idx="507">
                  <c:v>32599</c:v>
                </c:pt>
                <c:pt idx="508">
                  <c:v>32629</c:v>
                </c:pt>
                <c:pt idx="509">
                  <c:v>32660</c:v>
                </c:pt>
                <c:pt idx="510">
                  <c:v>32690</c:v>
                </c:pt>
                <c:pt idx="511">
                  <c:v>32721</c:v>
                </c:pt>
                <c:pt idx="512">
                  <c:v>32752</c:v>
                </c:pt>
                <c:pt idx="513">
                  <c:v>32782</c:v>
                </c:pt>
                <c:pt idx="514">
                  <c:v>32813</c:v>
                </c:pt>
                <c:pt idx="515">
                  <c:v>32843</c:v>
                </c:pt>
                <c:pt idx="516">
                  <c:v>32874</c:v>
                </c:pt>
                <c:pt idx="517">
                  <c:v>32905</c:v>
                </c:pt>
                <c:pt idx="518">
                  <c:v>32933</c:v>
                </c:pt>
                <c:pt idx="519">
                  <c:v>32964</c:v>
                </c:pt>
                <c:pt idx="520">
                  <c:v>32994</c:v>
                </c:pt>
                <c:pt idx="521">
                  <c:v>33025</c:v>
                </c:pt>
                <c:pt idx="522">
                  <c:v>33055</c:v>
                </c:pt>
                <c:pt idx="523">
                  <c:v>33086</c:v>
                </c:pt>
                <c:pt idx="524">
                  <c:v>33117</c:v>
                </c:pt>
                <c:pt idx="525">
                  <c:v>33147</c:v>
                </c:pt>
                <c:pt idx="526">
                  <c:v>33178</c:v>
                </c:pt>
                <c:pt idx="527">
                  <c:v>33208</c:v>
                </c:pt>
                <c:pt idx="528">
                  <c:v>33239</c:v>
                </c:pt>
                <c:pt idx="529">
                  <c:v>33270</c:v>
                </c:pt>
                <c:pt idx="530">
                  <c:v>33298</c:v>
                </c:pt>
                <c:pt idx="531">
                  <c:v>33329</c:v>
                </c:pt>
                <c:pt idx="532">
                  <c:v>33359</c:v>
                </c:pt>
                <c:pt idx="533">
                  <c:v>33390</c:v>
                </c:pt>
                <c:pt idx="534">
                  <c:v>33420</c:v>
                </c:pt>
                <c:pt idx="535">
                  <c:v>33451</c:v>
                </c:pt>
                <c:pt idx="536">
                  <c:v>33482</c:v>
                </c:pt>
                <c:pt idx="537">
                  <c:v>33512</c:v>
                </c:pt>
                <c:pt idx="538">
                  <c:v>33543</c:v>
                </c:pt>
                <c:pt idx="539">
                  <c:v>33573</c:v>
                </c:pt>
                <c:pt idx="540">
                  <c:v>33604</c:v>
                </c:pt>
                <c:pt idx="541">
                  <c:v>33635</c:v>
                </c:pt>
                <c:pt idx="542">
                  <c:v>33664</c:v>
                </c:pt>
                <c:pt idx="543">
                  <c:v>33695</c:v>
                </c:pt>
                <c:pt idx="544">
                  <c:v>33725</c:v>
                </c:pt>
                <c:pt idx="545">
                  <c:v>33756</c:v>
                </c:pt>
                <c:pt idx="546">
                  <c:v>33786</c:v>
                </c:pt>
                <c:pt idx="547">
                  <c:v>33817</c:v>
                </c:pt>
                <c:pt idx="548">
                  <c:v>33848</c:v>
                </c:pt>
                <c:pt idx="549">
                  <c:v>33878</c:v>
                </c:pt>
                <c:pt idx="550">
                  <c:v>33909</c:v>
                </c:pt>
                <c:pt idx="551">
                  <c:v>33939</c:v>
                </c:pt>
                <c:pt idx="552">
                  <c:v>33970</c:v>
                </c:pt>
                <c:pt idx="553">
                  <c:v>34001</c:v>
                </c:pt>
                <c:pt idx="554">
                  <c:v>34029</c:v>
                </c:pt>
                <c:pt idx="555">
                  <c:v>34060</c:v>
                </c:pt>
                <c:pt idx="556">
                  <c:v>34090</c:v>
                </c:pt>
                <c:pt idx="557">
                  <c:v>34121</c:v>
                </c:pt>
                <c:pt idx="558">
                  <c:v>34151</c:v>
                </c:pt>
                <c:pt idx="559">
                  <c:v>34182</c:v>
                </c:pt>
                <c:pt idx="560">
                  <c:v>34213</c:v>
                </c:pt>
                <c:pt idx="561">
                  <c:v>34243</c:v>
                </c:pt>
                <c:pt idx="562">
                  <c:v>34274</c:v>
                </c:pt>
                <c:pt idx="563">
                  <c:v>34304</c:v>
                </c:pt>
                <c:pt idx="564">
                  <c:v>34335</c:v>
                </c:pt>
                <c:pt idx="565">
                  <c:v>34366</c:v>
                </c:pt>
                <c:pt idx="566">
                  <c:v>34394</c:v>
                </c:pt>
                <c:pt idx="567">
                  <c:v>34425</c:v>
                </c:pt>
                <c:pt idx="568">
                  <c:v>34455</c:v>
                </c:pt>
                <c:pt idx="569">
                  <c:v>34486</c:v>
                </c:pt>
                <c:pt idx="570">
                  <c:v>34516</c:v>
                </c:pt>
                <c:pt idx="571">
                  <c:v>34547</c:v>
                </c:pt>
                <c:pt idx="572">
                  <c:v>34578</c:v>
                </c:pt>
                <c:pt idx="573">
                  <c:v>34608</c:v>
                </c:pt>
                <c:pt idx="574">
                  <c:v>34639</c:v>
                </c:pt>
                <c:pt idx="575">
                  <c:v>34669</c:v>
                </c:pt>
                <c:pt idx="576">
                  <c:v>34700</c:v>
                </c:pt>
                <c:pt idx="577">
                  <c:v>34731</c:v>
                </c:pt>
                <c:pt idx="578">
                  <c:v>34759</c:v>
                </c:pt>
                <c:pt idx="579">
                  <c:v>34790</c:v>
                </c:pt>
                <c:pt idx="580">
                  <c:v>34820</c:v>
                </c:pt>
                <c:pt idx="581">
                  <c:v>34851</c:v>
                </c:pt>
                <c:pt idx="582">
                  <c:v>34881</c:v>
                </c:pt>
                <c:pt idx="583">
                  <c:v>34912</c:v>
                </c:pt>
                <c:pt idx="584">
                  <c:v>34943</c:v>
                </c:pt>
                <c:pt idx="585">
                  <c:v>34973</c:v>
                </c:pt>
                <c:pt idx="586">
                  <c:v>35004</c:v>
                </c:pt>
                <c:pt idx="587">
                  <c:v>35034</c:v>
                </c:pt>
                <c:pt idx="588">
                  <c:v>35065</c:v>
                </c:pt>
                <c:pt idx="589">
                  <c:v>35096</c:v>
                </c:pt>
                <c:pt idx="590">
                  <c:v>35125</c:v>
                </c:pt>
                <c:pt idx="591">
                  <c:v>35156</c:v>
                </c:pt>
                <c:pt idx="592">
                  <c:v>35186</c:v>
                </c:pt>
                <c:pt idx="593">
                  <c:v>35217</c:v>
                </c:pt>
                <c:pt idx="594">
                  <c:v>35247</c:v>
                </c:pt>
                <c:pt idx="595">
                  <c:v>35278</c:v>
                </c:pt>
                <c:pt idx="596">
                  <c:v>35309</c:v>
                </c:pt>
                <c:pt idx="597">
                  <c:v>35339</c:v>
                </c:pt>
                <c:pt idx="598">
                  <c:v>35370</c:v>
                </c:pt>
                <c:pt idx="599">
                  <c:v>35400</c:v>
                </c:pt>
                <c:pt idx="600">
                  <c:v>35431</c:v>
                </c:pt>
                <c:pt idx="601">
                  <c:v>35462</c:v>
                </c:pt>
                <c:pt idx="602">
                  <c:v>35490</c:v>
                </c:pt>
                <c:pt idx="603">
                  <c:v>35521</c:v>
                </c:pt>
                <c:pt idx="604">
                  <c:v>35551</c:v>
                </c:pt>
                <c:pt idx="605">
                  <c:v>35582</c:v>
                </c:pt>
                <c:pt idx="606">
                  <c:v>35612</c:v>
                </c:pt>
                <c:pt idx="607">
                  <c:v>35643</c:v>
                </c:pt>
                <c:pt idx="608">
                  <c:v>35674</c:v>
                </c:pt>
                <c:pt idx="609">
                  <c:v>35704</c:v>
                </c:pt>
                <c:pt idx="610">
                  <c:v>35735</c:v>
                </c:pt>
                <c:pt idx="611">
                  <c:v>35765</c:v>
                </c:pt>
                <c:pt idx="612">
                  <c:v>35796</c:v>
                </c:pt>
                <c:pt idx="613">
                  <c:v>35827</c:v>
                </c:pt>
                <c:pt idx="614">
                  <c:v>35855</c:v>
                </c:pt>
                <c:pt idx="615">
                  <c:v>35886</c:v>
                </c:pt>
                <c:pt idx="616">
                  <c:v>35916</c:v>
                </c:pt>
                <c:pt idx="617">
                  <c:v>35947</c:v>
                </c:pt>
                <c:pt idx="618">
                  <c:v>35977</c:v>
                </c:pt>
                <c:pt idx="619">
                  <c:v>36008</c:v>
                </c:pt>
                <c:pt idx="620">
                  <c:v>36039</c:v>
                </c:pt>
                <c:pt idx="621">
                  <c:v>36069</c:v>
                </c:pt>
                <c:pt idx="622">
                  <c:v>36100</c:v>
                </c:pt>
                <c:pt idx="623">
                  <c:v>36130</c:v>
                </c:pt>
                <c:pt idx="624">
                  <c:v>36161</c:v>
                </c:pt>
                <c:pt idx="625">
                  <c:v>36192</c:v>
                </c:pt>
                <c:pt idx="626">
                  <c:v>36220</c:v>
                </c:pt>
                <c:pt idx="627">
                  <c:v>36251</c:v>
                </c:pt>
                <c:pt idx="628">
                  <c:v>36281</c:v>
                </c:pt>
                <c:pt idx="629">
                  <c:v>36312</c:v>
                </c:pt>
                <c:pt idx="630">
                  <c:v>36342</c:v>
                </c:pt>
                <c:pt idx="631">
                  <c:v>36373</c:v>
                </c:pt>
                <c:pt idx="632">
                  <c:v>36404</c:v>
                </c:pt>
                <c:pt idx="633">
                  <c:v>36434</c:v>
                </c:pt>
                <c:pt idx="634">
                  <c:v>36465</c:v>
                </c:pt>
                <c:pt idx="635">
                  <c:v>36495</c:v>
                </c:pt>
                <c:pt idx="636">
                  <c:v>36526</c:v>
                </c:pt>
                <c:pt idx="637">
                  <c:v>36557</c:v>
                </c:pt>
                <c:pt idx="638">
                  <c:v>36586</c:v>
                </c:pt>
                <c:pt idx="639">
                  <c:v>36617</c:v>
                </c:pt>
                <c:pt idx="640">
                  <c:v>36647</c:v>
                </c:pt>
                <c:pt idx="641">
                  <c:v>36678</c:v>
                </c:pt>
                <c:pt idx="642">
                  <c:v>36708</c:v>
                </c:pt>
                <c:pt idx="643">
                  <c:v>36739</c:v>
                </c:pt>
                <c:pt idx="644">
                  <c:v>36770</c:v>
                </c:pt>
                <c:pt idx="645">
                  <c:v>36800</c:v>
                </c:pt>
                <c:pt idx="646">
                  <c:v>36831</c:v>
                </c:pt>
                <c:pt idx="647">
                  <c:v>36861</c:v>
                </c:pt>
                <c:pt idx="648">
                  <c:v>36892</c:v>
                </c:pt>
                <c:pt idx="649">
                  <c:v>36923</c:v>
                </c:pt>
                <c:pt idx="650">
                  <c:v>36951</c:v>
                </c:pt>
                <c:pt idx="651">
                  <c:v>36982</c:v>
                </c:pt>
                <c:pt idx="652">
                  <c:v>37012</c:v>
                </c:pt>
                <c:pt idx="653">
                  <c:v>37043</c:v>
                </c:pt>
                <c:pt idx="654">
                  <c:v>37073</c:v>
                </c:pt>
                <c:pt idx="655">
                  <c:v>37104</c:v>
                </c:pt>
                <c:pt idx="656">
                  <c:v>37135</c:v>
                </c:pt>
                <c:pt idx="657">
                  <c:v>37165</c:v>
                </c:pt>
                <c:pt idx="658">
                  <c:v>37196</c:v>
                </c:pt>
                <c:pt idx="659">
                  <c:v>37226</c:v>
                </c:pt>
                <c:pt idx="660">
                  <c:v>37257</c:v>
                </c:pt>
                <c:pt idx="661">
                  <c:v>37288</c:v>
                </c:pt>
                <c:pt idx="662">
                  <c:v>37316</c:v>
                </c:pt>
                <c:pt idx="663">
                  <c:v>37347</c:v>
                </c:pt>
                <c:pt idx="664">
                  <c:v>37377</c:v>
                </c:pt>
                <c:pt idx="665">
                  <c:v>37408</c:v>
                </c:pt>
                <c:pt idx="666">
                  <c:v>37438</c:v>
                </c:pt>
                <c:pt idx="667">
                  <c:v>37469</c:v>
                </c:pt>
                <c:pt idx="668">
                  <c:v>37500</c:v>
                </c:pt>
                <c:pt idx="669">
                  <c:v>37530</c:v>
                </c:pt>
                <c:pt idx="670">
                  <c:v>37561</c:v>
                </c:pt>
                <c:pt idx="671">
                  <c:v>37591</c:v>
                </c:pt>
                <c:pt idx="672">
                  <c:v>37622</c:v>
                </c:pt>
                <c:pt idx="673">
                  <c:v>37653</c:v>
                </c:pt>
                <c:pt idx="674">
                  <c:v>37681</c:v>
                </c:pt>
                <c:pt idx="675">
                  <c:v>37712</c:v>
                </c:pt>
                <c:pt idx="676">
                  <c:v>37742</c:v>
                </c:pt>
                <c:pt idx="677">
                  <c:v>37773</c:v>
                </c:pt>
                <c:pt idx="678">
                  <c:v>37803</c:v>
                </c:pt>
                <c:pt idx="679">
                  <c:v>37834</c:v>
                </c:pt>
                <c:pt idx="680">
                  <c:v>37865</c:v>
                </c:pt>
                <c:pt idx="681">
                  <c:v>37895</c:v>
                </c:pt>
                <c:pt idx="682">
                  <c:v>37926</c:v>
                </c:pt>
                <c:pt idx="683">
                  <c:v>37956</c:v>
                </c:pt>
                <c:pt idx="684">
                  <c:v>37987</c:v>
                </c:pt>
                <c:pt idx="685">
                  <c:v>38018</c:v>
                </c:pt>
                <c:pt idx="686">
                  <c:v>38047</c:v>
                </c:pt>
                <c:pt idx="687">
                  <c:v>38078</c:v>
                </c:pt>
                <c:pt idx="688">
                  <c:v>38108</c:v>
                </c:pt>
                <c:pt idx="689">
                  <c:v>38139</c:v>
                </c:pt>
                <c:pt idx="690">
                  <c:v>38169</c:v>
                </c:pt>
                <c:pt idx="691">
                  <c:v>38200</c:v>
                </c:pt>
                <c:pt idx="692">
                  <c:v>38231</c:v>
                </c:pt>
                <c:pt idx="693">
                  <c:v>38261</c:v>
                </c:pt>
                <c:pt idx="694">
                  <c:v>38292</c:v>
                </c:pt>
                <c:pt idx="695">
                  <c:v>38322</c:v>
                </c:pt>
                <c:pt idx="696">
                  <c:v>38353</c:v>
                </c:pt>
                <c:pt idx="697">
                  <c:v>38384</c:v>
                </c:pt>
                <c:pt idx="698">
                  <c:v>38412</c:v>
                </c:pt>
                <c:pt idx="699">
                  <c:v>38443</c:v>
                </c:pt>
                <c:pt idx="700">
                  <c:v>38473</c:v>
                </c:pt>
                <c:pt idx="701">
                  <c:v>38504</c:v>
                </c:pt>
                <c:pt idx="702">
                  <c:v>38534</c:v>
                </c:pt>
                <c:pt idx="703">
                  <c:v>38565</c:v>
                </c:pt>
                <c:pt idx="704">
                  <c:v>38596</c:v>
                </c:pt>
                <c:pt idx="705">
                  <c:v>38626</c:v>
                </c:pt>
                <c:pt idx="706">
                  <c:v>38657</c:v>
                </c:pt>
                <c:pt idx="707">
                  <c:v>38687</c:v>
                </c:pt>
                <c:pt idx="708">
                  <c:v>38718</c:v>
                </c:pt>
                <c:pt idx="709">
                  <c:v>38749</c:v>
                </c:pt>
                <c:pt idx="710">
                  <c:v>38777</c:v>
                </c:pt>
                <c:pt idx="711">
                  <c:v>38808</c:v>
                </c:pt>
                <c:pt idx="712">
                  <c:v>38838</c:v>
                </c:pt>
                <c:pt idx="713">
                  <c:v>38869</c:v>
                </c:pt>
                <c:pt idx="714">
                  <c:v>38899</c:v>
                </c:pt>
                <c:pt idx="715">
                  <c:v>38930</c:v>
                </c:pt>
                <c:pt idx="716">
                  <c:v>38961</c:v>
                </c:pt>
                <c:pt idx="717">
                  <c:v>38991</c:v>
                </c:pt>
                <c:pt idx="718">
                  <c:v>39022</c:v>
                </c:pt>
                <c:pt idx="719">
                  <c:v>39052</c:v>
                </c:pt>
                <c:pt idx="720">
                  <c:v>39083</c:v>
                </c:pt>
                <c:pt idx="721">
                  <c:v>39114</c:v>
                </c:pt>
                <c:pt idx="722">
                  <c:v>39142</c:v>
                </c:pt>
                <c:pt idx="723">
                  <c:v>39173</c:v>
                </c:pt>
                <c:pt idx="724">
                  <c:v>39203</c:v>
                </c:pt>
                <c:pt idx="725">
                  <c:v>39234</c:v>
                </c:pt>
                <c:pt idx="726">
                  <c:v>39264</c:v>
                </c:pt>
                <c:pt idx="727">
                  <c:v>39295</c:v>
                </c:pt>
                <c:pt idx="728">
                  <c:v>39326</c:v>
                </c:pt>
                <c:pt idx="729">
                  <c:v>39356</c:v>
                </c:pt>
                <c:pt idx="730">
                  <c:v>39387</c:v>
                </c:pt>
                <c:pt idx="731">
                  <c:v>39417</c:v>
                </c:pt>
                <c:pt idx="732">
                  <c:v>39448</c:v>
                </c:pt>
                <c:pt idx="733">
                  <c:v>39479</c:v>
                </c:pt>
                <c:pt idx="734">
                  <c:v>39508</c:v>
                </c:pt>
                <c:pt idx="735">
                  <c:v>39539</c:v>
                </c:pt>
                <c:pt idx="736">
                  <c:v>39569</c:v>
                </c:pt>
                <c:pt idx="737">
                  <c:v>39600</c:v>
                </c:pt>
                <c:pt idx="738">
                  <c:v>39630</c:v>
                </c:pt>
                <c:pt idx="739">
                  <c:v>39661</c:v>
                </c:pt>
                <c:pt idx="740">
                  <c:v>39692</c:v>
                </c:pt>
                <c:pt idx="741">
                  <c:v>39722</c:v>
                </c:pt>
                <c:pt idx="742">
                  <c:v>39753</c:v>
                </c:pt>
                <c:pt idx="743">
                  <c:v>39783</c:v>
                </c:pt>
                <c:pt idx="744">
                  <c:v>39814</c:v>
                </c:pt>
                <c:pt idx="745">
                  <c:v>39845</c:v>
                </c:pt>
                <c:pt idx="746">
                  <c:v>39873</c:v>
                </c:pt>
                <c:pt idx="747">
                  <c:v>39904</c:v>
                </c:pt>
                <c:pt idx="748">
                  <c:v>39934</c:v>
                </c:pt>
                <c:pt idx="749">
                  <c:v>39965</c:v>
                </c:pt>
                <c:pt idx="750">
                  <c:v>39995</c:v>
                </c:pt>
                <c:pt idx="751">
                  <c:v>40026</c:v>
                </c:pt>
                <c:pt idx="752">
                  <c:v>40057</c:v>
                </c:pt>
                <c:pt idx="753">
                  <c:v>40087</c:v>
                </c:pt>
                <c:pt idx="754">
                  <c:v>40118</c:v>
                </c:pt>
                <c:pt idx="755">
                  <c:v>40148</c:v>
                </c:pt>
                <c:pt idx="756">
                  <c:v>40179</c:v>
                </c:pt>
                <c:pt idx="757">
                  <c:v>40210</c:v>
                </c:pt>
                <c:pt idx="758">
                  <c:v>40238</c:v>
                </c:pt>
                <c:pt idx="759">
                  <c:v>40269</c:v>
                </c:pt>
                <c:pt idx="760">
                  <c:v>40299</c:v>
                </c:pt>
                <c:pt idx="761">
                  <c:v>40330</c:v>
                </c:pt>
                <c:pt idx="762">
                  <c:v>40360</c:v>
                </c:pt>
                <c:pt idx="763">
                  <c:v>40391</c:v>
                </c:pt>
                <c:pt idx="764">
                  <c:v>40422</c:v>
                </c:pt>
                <c:pt idx="765">
                  <c:v>40452</c:v>
                </c:pt>
                <c:pt idx="766">
                  <c:v>40483</c:v>
                </c:pt>
                <c:pt idx="767">
                  <c:v>40513</c:v>
                </c:pt>
                <c:pt idx="768">
                  <c:v>40544</c:v>
                </c:pt>
                <c:pt idx="769">
                  <c:v>40575</c:v>
                </c:pt>
                <c:pt idx="770">
                  <c:v>40603</c:v>
                </c:pt>
                <c:pt idx="771">
                  <c:v>40634</c:v>
                </c:pt>
                <c:pt idx="772">
                  <c:v>40664</c:v>
                </c:pt>
                <c:pt idx="773">
                  <c:v>40695</c:v>
                </c:pt>
                <c:pt idx="774">
                  <c:v>40725</c:v>
                </c:pt>
                <c:pt idx="775">
                  <c:v>40756</c:v>
                </c:pt>
                <c:pt idx="776">
                  <c:v>40787</c:v>
                </c:pt>
                <c:pt idx="777">
                  <c:v>40817</c:v>
                </c:pt>
                <c:pt idx="778">
                  <c:v>40848</c:v>
                </c:pt>
                <c:pt idx="779">
                  <c:v>40878</c:v>
                </c:pt>
                <c:pt idx="780">
                  <c:v>40909</c:v>
                </c:pt>
                <c:pt idx="781">
                  <c:v>40940</c:v>
                </c:pt>
                <c:pt idx="782">
                  <c:v>40969</c:v>
                </c:pt>
                <c:pt idx="783">
                  <c:v>41000</c:v>
                </c:pt>
                <c:pt idx="784">
                  <c:v>41030</c:v>
                </c:pt>
                <c:pt idx="785">
                  <c:v>41061</c:v>
                </c:pt>
                <c:pt idx="786">
                  <c:v>41091</c:v>
                </c:pt>
                <c:pt idx="787">
                  <c:v>41122</c:v>
                </c:pt>
                <c:pt idx="788">
                  <c:v>41153</c:v>
                </c:pt>
                <c:pt idx="789">
                  <c:v>41183</c:v>
                </c:pt>
                <c:pt idx="790">
                  <c:v>41214</c:v>
                </c:pt>
                <c:pt idx="791">
                  <c:v>41244</c:v>
                </c:pt>
                <c:pt idx="792">
                  <c:v>41275</c:v>
                </c:pt>
                <c:pt idx="793">
                  <c:v>41306</c:v>
                </c:pt>
                <c:pt idx="794">
                  <c:v>41334</c:v>
                </c:pt>
                <c:pt idx="795">
                  <c:v>41365</c:v>
                </c:pt>
                <c:pt idx="796">
                  <c:v>41395</c:v>
                </c:pt>
                <c:pt idx="797">
                  <c:v>41426</c:v>
                </c:pt>
                <c:pt idx="798">
                  <c:v>41456</c:v>
                </c:pt>
                <c:pt idx="799">
                  <c:v>41487</c:v>
                </c:pt>
                <c:pt idx="800">
                  <c:v>41518</c:v>
                </c:pt>
                <c:pt idx="801">
                  <c:v>41548</c:v>
                </c:pt>
                <c:pt idx="802">
                  <c:v>41579</c:v>
                </c:pt>
                <c:pt idx="803">
                  <c:v>41609</c:v>
                </c:pt>
                <c:pt idx="804">
                  <c:v>41640</c:v>
                </c:pt>
                <c:pt idx="805">
                  <c:v>41671</c:v>
                </c:pt>
                <c:pt idx="806">
                  <c:v>41699</c:v>
                </c:pt>
                <c:pt idx="807">
                  <c:v>41730</c:v>
                </c:pt>
                <c:pt idx="808">
                  <c:v>41760</c:v>
                </c:pt>
                <c:pt idx="809">
                  <c:v>41791</c:v>
                </c:pt>
                <c:pt idx="810">
                  <c:v>41821</c:v>
                </c:pt>
                <c:pt idx="811">
                  <c:v>41852</c:v>
                </c:pt>
                <c:pt idx="812">
                  <c:v>41883</c:v>
                </c:pt>
                <c:pt idx="813">
                  <c:v>41913</c:v>
                </c:pt>
                <c:pt idx="814">
                  <c:v>41944</c:v>
                </c:pt>
                <c:pt idx="815">
                  <c:v>41974</c:v>
                </c:pt>
                <c:pt idx="816">
                  <c:v>42005</c:v>
                </c:pt>
                <c:pt idx="817">
                  <c:v>42036</c:v>
                </c:pt>
                <c:pt idx="818">
                  <c:v>42064</c:v>
                </c:pt>
                <c:pt idx="819">
                  <c:v>42095</c:v>
                </c:pt>
                <c:pt idx="820">
                  <c:v>42125</c:v>
                </c:pt>
                <c:pt idx="821">
                  <c:v>42156</c:v>
                </c:pt>
                <c:pt idx="822">
                  <c:v>42186</c:v>
                </c:pt>
                <c:pt idx="823">
                  <c:v>42217</c:v>
                </c:pt>
                <c:pt idx="824">
                  <c:v>42248</c:v>
                </c:pt>
                <c:pt idx="825">
                  <c:v>42278</c:v>
                </c:pt>
                <c:pt idx="826">
                  <c:v>42309</c:v>
                </c:pt>
                <c:pt idx="827">
                  <c:v>42339</c:v>
                </c:pt>
                <c:pt idx="828">
                  <c:v>42370</c:v>
                </c:pt>
                <c:pt idx="829">
                  <c:v>42401</c:v>
                </c:pt>
                <c:pt idx="830">
                  <c:v>42430</c:v>
                </c:pt>
                <c:pt idx="831">
                  <c:v>42461</c:v>
                </c:pt>
                <c:pt idx="832">
                  <c:v>42491</c:v>
                </c:pt>
                <c:pt idx="833">
                  <c:v>42522</c:v>
                </c:pt>
                <c:pt idx="834">
                  <c:v>42552</c:v>
                </c:pt>
                <c:pt idx="835">
                  <c:v>42583</c:v>
                </c:pt>
                <c:pt idx="836">
                  <c:v>42614</c:v>
                </c:pt>
                <c:pt idx="837">
                  <c:v>42644</c:v>
                </c:pt>
                <c:pt idx="838">
                  <c:v>42675</c:v>
                </c:pt>
                <c:pt idx="839">
                  <c:v>42705</c:v>
                </c:pt>
                <c:pt idx="840">
                  <c:v>42736</c:v>
                </c:pt>
                <c:pt idx="841">
                  <c:v>42767</c:v>
                </c:pt>
                <c:pt idx="842">
                  <c:v>42795</c:v>
                </c:pt>
                <c:pt idx="843">
                  <c:v>42826</c:v>
                </c:pt>
                <c:pt idx="844">
                  <c:v>42856</c:v>
                </c:pt>
                <c:pt idx="845">
                  <c:v>42887</c:v>
                </c:pt>
                <c:pt idx="846">
                  <c:v>42917</c:v>
                </c:pt>
                <c:pt idx="847">
                  <c:v>42948</c:v>
                </c:pt>
                <c:pt idx="848">
                  <c:v>42979</c:v>
                </c:pt>
                <c:pt idx="849">
                  <c:v>43009</c:v>
                </c:pt>
                <c:pt idx="850">
                  <c:v>43040</c:v>
                </c:pt>
                <c:pt idx="851">
                  <c:v>43070</c:v>
                </c:pt>
                <c:pt idx="852">
                  <c:v>43101</c:v>
                </c:pt>
                <c:pt idx="853">
                  <c:v>43132</c:v>
                </c:pt>
                <c:pt idx="854">
                  <c:v>43160</c:v>
                </c:pt>
                <c:pt idx="855">
                  <c:v>43191</c:v>
                </c:pt>
                <c:pt idx="856">
                  <c:v>43221</c:v>
                </c:pt>
                <c:pt idx="857">
                  <c:v>43252</c:v>
                </c:pt>
                <c:pt idx="858">
                  <c:v>43282</c:v>
                </c:pt>
                <c:pt idx="859">
                  <c:v>43313</c:v>
                </c:pt>
                <c:pt idx="860">
                  <c:v>43344</c:v>
                </c:pt>
                <c:pt idx="861">
                  <c:v>43374</c:v>
                </c:pt>
                <c:pt idx="862">
                  <c:v>43405</c:v>
                </c:pt>
                <c:pt idx="863">
                  <c:v>43435</c:v>
                </c:pt>
                <c:pt idx="864">
                  <c:v>43466</c:v>
                </c:pt>
                <c:pt idx="865">
                  <c:v>43497</c:v>
                </c:pt>
                <c:pt idx="866">
                  <c:v>43525</c:v>
                </c:pt>
                <c:pt idx="867">
                  <c:v>43556</c:v>
                </c:pt>
                <c:pt idx="868">
                  <c:v>43586</c:v>
                </c:pt>
                <c:pt idx="869">
                  <c:v>43617</c:v>
                </c:pt>
                <c:pt idx="870">
                  <c:v>43647</c:v>
                </c:pt>
                <c:pt idx="871">
                  <c:v>43678</c:v>
                </c:pt>
                <c:pt idx="872">
                  <c:v>43709</c:v>
                </c:pt>
                <c:pt idx="873">
                  <c:v>43739</c:v>
                </c:pt>
                <c:pt idx="874">
                  <c:v>43770</c:v>
                </c:pt>
                <c:pt idx="875">
                  <c:v>43800</c:v>
                </c:pt>
                <c:pt idx="876">
                  <c:v>43831</c:v>
                </c:pt>
                <c:pt idx="877">
                  <c:v>43862</c:v>
                </c:pt>
                <c:pt idx="878">
                  <c:v>43891</c:v>
                </c:pt>
                <c:pt idx="879">
                  <c:v>43922</c:v>
                </c:pt>
                <c:pt idx="880">
                  <c:v>43952</c:v>
                </c:pt>
                <c:pt idx="881">
                  <c:v>43983</c:v>
                </c:pt>
                <c:pt idx="882">
                  <c:v>44013</c:v>
                </c:pt>
                <c:pt idx="883">
                  <c:v>44044</c:v>
                </c:pt>
                <c:pt idx="884">
                  <c:v>44075</c:v>
                </c:pt>
                <c:pt idx="885">
                  <c:v>44105</c:v>
                </c:pt>
                <c:pt idx="886">
                  <c:v>44136</c:v>
                </c:pt>
              </c:numCache>
            </c:numRef>
          </c:cat>
          <c:val>
            <c:numRef>
              <c:f>data_format!$H$2:$H$888</c:f>
              <c:numCache>
                <c:formatCode>_("$"* #,##0.00_);_("$"* \(#,##0.00\);_("$"* "-"??_);_(@_)</c:formatCode>
                <c:ptCount val="88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6.8760845454545461</c:v>
                </c:pt>
                <c:pt idx="373">
                  <c:v>6.8433412857142857</c:v>
                </c:pt>
                <c:pt idx="374">
                  <c:v>6.8001656309148277</c:v>
                </c:pt>
                <c:pt idx="375">
                  <c:v>6.7469561971830991</c:v>
                </c:pt>
                <c:pt idx="376">
                  <c:v>6.6841938139534882</c:v>
                </c:pt>
                <c:pt idx="377">
                  <c:v>6.6327769384615376</c:v>
                </c:pt>
                <c:pt idx="378">
                  <c:v>6.5821450534351147</c:v>
                </c:pt>
                <c:pt idx="379">
                  <c:v>6.5421927314112294</c:v>
                </c:pt>
                <c:pt idx="380">
                  <c:v>6.4831654285714286</c:v>
                </c:pt>
                <c:pt idx="381">
                  <c:v>6.4251937555886744</c:v>
                </c:pt>
                <c:pt idx="382">
                  <c:v>6.3871185333333331</c:v>
                </c:pt>
                <c:pt idx="383">
                  <c:v>6.3494919145802644</c:v>
                </c:pt>
                <c:pt idx="384">
                  <c:v>6.2938759270072993</c:v>
                </c:pt>
                <c:pt idx="385">
                  <c:v>6.2302095520231218</c:v>
                </c:pt>
                <c:pt idx="386">
                  <c:v>6.1678183261802566</c:v>
                </c:pt>
                <c:pt idx="387">
                  <c:v>6.1066643201133148</c:v>
                </c:pt>
                <c:pt idx="388">
                  <c:v>6.0382423109243692</c:v>
                </c:pt>
                <c:pt idx="389">
                  <c:v>5.9713365789473682</c:v>
                </c:pt>
                <c:pt idx="390">
                  <c:v>5.9058972739726032</c:v>
                </c:pt>
                <c:pt idx="391">
                  <c:v>5.8498032700135685</c:v>
                </c:pt>
                <c:pt idx="392">
                  <c:v>5.7947647983870967</c:v>
                </c:pt>
                <c:pt idx="393">
                  <c:v>5.7331183643617027</c:v>
                </c:pt>
                <c:pt idx="394">
                  <c:v>5.6727697500000005</c:v>
                </c:pt>
                <c:pt idx="395">
                  <c:v>5.6063784265279581</c:v>
                </c:pt>
                <c:pt idx="396">
                  <c:v>6.9810345096153847</c:v>
                </c:pt>
                <c:pt idx="397">
                  <c:v>6.8926669841772155</c:v>
                </c:pt>
                <c:pt idx="398">
                  <c:v>6.7980111329588029</c:v>
                </c:pt>
                <c:pt idx="399">
                  <c:v>6.73078728986403</c:v>
                </c:pt>
                <c:pt idx="400">
                  <c:v>6.6648799479804168</c:v>
                </c:pt>
                <c:pt idx="401">
                  <c:v>6.6002508090909098</c:v>
                </c:pt>
                <c:pt idx="402">
                  <c:v>6.5922601906779663</c:v>
                </c:pt>
                <c:pt idx="403">
                  <c:v>6.5447198527644233</c:v>
                </c:pt>
                <c:pt idx="404">
                  <c:v>6.4901155154946366</c:v>
                </c:pt>
                <c:pt idx="405">
                  <c:v>6.428815723140497</c:v>
                </c:pt>
                <c:pt idx="406">
                  <c:v>6.3612230344626175</c:v>
                </c:pt>
                <c:pt idx="407">
                  <c:v>6.3023228211805558</c:v>
                </c:pt>
                <c:pt idx="408">
                  <c:v>6.8928070699541282</c:v>
                </c:pt>
                <c:pt idx="409">
                  <c:v>6.8301451875000003</c:v>
                </c:pt>
                <c:pt idx="410">
                  <c:v>6.7838913826185108</c:v>
                </c:pt>
                <c:pt idx="411">
                  <c:v>6.7458224074074087</c:v>
                </c:pt>
                <c:pt idx="412">
                  <c:v>6.700699849498327</c:v>
                </c:pt>
                <c:pt idx="413">
                  <c:v>6.6414671436464099</c:v>
                </c:pt>
                <c:pt idx="414">
                  <c:v>6.5688828032786892</c:v>
                </c:pt>
                <c:pt idx="415">
                  <c:v>6.5190105911062908</c:v>
                </c:pt>
                <c:pt idx="416">
                  <c:v>6.4559911546723958</c:v>
                </c:pt>
                <c:pt idx="417">
                  <c:v>6.4352545663811558</c:v>
                </c:pt>
                <c:pt idx="418">
                  <c:v>6.4078121162046919</c:v>
                </c:pt>
                <c:pt idx="419">
                  <c:v>6.3873833846971317</c:v>
                </c:pt>
                <c:pt idx="420">
                  <c:v>6.7573429846398296</c:v>
                </c:pt>
                <c:pt idx="421">
                  <c:v>6.7359364070749734</c:v>
                </c:pt>
                <c:pt idx="422">
                  <c:v>6.7359364070749734</c:v>
                </c:pt>
                <c:pt idx="423">
                  <c:v>6.7146650289473682</c:v>
                </c:pt>
                <c:pt idx="424">
                  <c:v>6.6516494030239839</c:v>
                </c:pt>
                <c:pt idx="425">
                  <c:v>6.5762183273195882</c:v>
                </c:pt>
                <c:pt idx="426">
                  <c:v>6.5424941307692315</c:v>
                </c:pt>
                <c:pt idx="427">
                  <c:v>6.5291011028659156</c:v>
                </c:pt>
                <c:pt idx="428">
                  <c:v>6.5291011028659156</c:v>
                </c:pt>
                <c:pt idx="429">
                  <c:v>6.5024788761467898</c:v>
                </c:pt>
                <c:pt idx="430">
                  <c:v>6.509114058673469</c:v>
                </c:pt>
                <c:pt idx="431">
                  <c:v>6.5291011028659156</c:v>
                </c:pt>
                <c:pt idx="432">
                  <c:v>6.7255619662921342</c:v>
                </c:pt>
                <c:pt idx="433">
                  <c:v>6.7186991479591835</c:v>
                </c:pt>
                <c:pt idx="434">
                  <c:v>6.7118503211009184</c:v>
                </c:pt>
                <c:pt idx="435">
                  <c:v>6.6642967257085024</c:v>
                </c:pt>
                <c:pt idx="436">
                  <c:v>6.6374245614919358</c:v>
                </c:pt>
                <c:pt idx="437">
                  <c:v>6.62406958249497</c:v>
                </c:pt>
                <c:pt idx="438">
                  <c:v>6.597520205410822</c:v>
                </c:pt>
                <c:pt idx="439">
                  <c:v>6.577747417582418</c:v>
                </c:pt>
                <c:pt idx="440">
                  <c:v>6.5580927938247013</c:v>
                </c:pt>
                <c:pt idx="441">
                  <c:v>6.5320686160714292</c:v>
                </c:pt>
                <c:pt idx="442">
                  <c:v>6.5126856231454013</c:v>
                </c:pt>
                <c:pt idx="443">
                  <c:v>6.4934173224852065</c:v>
                </c:pt>
                <c:pt idx="444">
                  <c:v>6.722871104309502</c:v>
                </c:pt>
                <c:pt idx="445">
                  <c:v>6.6901085745614042</c:v>
                </c:pt>
                <c:pt idx="446">
                  <c:v>6.6706038848396503</c:v>
                </c:pt>
                <c:pt idx="447">
                  <c:v>6.6447738601161666</c:v>
                </c:pt>
                <c:pt idx="448">
                  <c:v>6.6319337173913047</c:v>
                </c:pt>
                <c:pt idx="449">
                  <c:v>6.6191431027000966</c:v>
                </c:pt>
                <c:pt idx="450">
                  <c:v>6.5937093155619593</c:v>
                </c:pt>
                <c:pt idx="451">
                  <c:v>6.5747618750000001</c:v>
                </c:pt>
                <c:pt idx="452">
                  <c:v>6.555923015759312</c:v>
                </c:pt>
                <c:pt idx="453">
                  <c:v>6.5309718339676497</c:v>
                </c:pt>
                <c:pt idx="454">
                  <c:v>6.5185673290598292</c:v>
                </c:pt>
                <c:pt idx="455">
                  <c:v>6.506209855450237</c:v>
                </c:pt>
                <c:pt idx="456">
                  <c:v>6.725846147114475</c:v>
                </c:pt>
                <c:pt idx="457">
                  <c:v>6.6878827634054563</c:v>
                </c:pt>
                <c:pt idx="458">
                  <c:v>6.6565724508426971</c:v>
                </c:pt>
                <c:pt idx="459">
                  <c:v>6.6441302593457943</c:v>
                </c:pt>
                <c:pt idx="460">
                  <c:v>6.631734493936567</c:v>
                </c:pt>
                <c:pt idx="461">
                  <c:v>6.6132273279069764</c:v>
                </c:pt>
                <c:pt idx="462">
                  <c:v>6.6009464972144842</c:v>
                </c:pt>
                <c:pt idx="463">
                  <c:v>6.5887111932344773</c:v>
                </c:pt>
                <c:pt idx="464">
                  <c:v>6.5765211632747462</c:v>
                </c:pt>
                <c:pt idx="465">
                  <c:v>6.5522759239631343</c:v>
                </c:pt>
                <c:pt idx="466">
                  <c:v>6.5222196123853209</c:v>
                </c:pt>
                <c:pt idx="467">
                  <c:v>6.492437787671232</c:v>
                </c:pt>
                <c:pt idx="468">
                  <c:v>6.593401549135578</c:v>
                </c:pt>
                <c:pt idx="469">
                  <c:v>6.6054223359161348</c:v>
                </c:pt>
                <c:pt idx="470">
                  <c:v>6.6417491315307062</c:v>
                </c:pt>
                <c:pt idx="471">
                  <c:v>6.6661897907083718</c:v>
                </c:pt>
                <c:pt idx="472">
                  <c:v>6.6478424793577977</c:v>
                </c:pt>
                <c:pt idx="473">
                  <c:v>6.6235359255027424</c:v>
                </c:pt>
                <c:pt idx="474">
                  <c:v>6.6174870342465759</c:v>
                </c:pt>
                <c:pt idx="475">
                  <c:v>6.61144918111314</c:v>
                </c:pt>
                <c:pt idx="476">
                  <c:v>6.5874075477272731</c:v>
                </c:pt>
                <c:pt idx="477">
                  <c:v>6.5754521801270425</c:v>
                </c:pt>
                <c:pt idx="478">
                  <c:v>6.5635401290760873</c:v>
                </c:pt>
                <c:pt idx="479">
                  <c:v>6.5398450383574005</c:v>
                </c:pt>
                <c:pt idx="480">
                  <c:v>6.7422599259425491</c:v>
                </c:pt>
                <c:pt idx="481">
                  <c:v>6.7181373501788917</c:v>
                </c:pt>
                <c:pt idx="482">
                  <c:v>6.6941867713903749</c:v>
                </c:pt>
                <c:pt idx="483">
                  <c:v>6.6644876286601606</c:v>
                </c:pt>
                <c:pt idx="484">
                  <c:v>6.6467942986725665</c:v>
                </c:pt>
                <c:pt idx="485">
                  <c:v>6.6175132665198246</c:v>
                </c:pt>
                <c:pt idx="486">
                  <c:v>6.600068152460457</c:v>
                </c:pt>
                <c:pt idx="487">
                  <c:v>6.5711964632545934</c:v>
                </c:pt>
                <c:pt idx="488">
                  <c:v>6.5482803465562336</c:v>
                </c:pt>
                <c:pt idx="489">
                  <c:v>6.5311978760869565</c:v>
                </c:pt>
                <c:pt idx="490">
                  <c:v>6.5085594085788552</c:v>
                </c:pt>
                <c:pt idx="491">
                  <c:v>6.4972989251730118</c:v>
                </c:pt>
                <c:pt idx="492">
                  <c:v>6.7435809245689651</c:v>
                </c:pt>
                <c:pt idx="493">
                  <c:v>6.7319740727194493</c:v>
                </c:pt>
                <c:pt idx="494">
                  <c:v>6.7146385171673826</c:v>
                </c:pt>
                <c:pt idx="495">
                  <c:v>6.6745340209044368</c:v>
                </c:pt>
                <c:pt idx="496">
                  <c:v>6.6574926574468085</c:v>
                </c:pt>
                <c:pt idx="497">
                  <c:v>6.6292829427966096</c:v>
                </c:pt>
                <c:pt idx="498">
                  <c:v>6.6013112848101265</c:v>
                </c:pt>
                <c:pt idx="499">
                  <c:v>6.573574682773109</c:v>
                </c:pt>
                <c:pt idx="500">
                  <c:v>6.5460701861924688</c:v>
                </c:pt>
                <c:pt idx="501">
                  <c:v>6.5242317535446199</c:v>
                </c:pt>
                <c:pt idx="502">
                  <c:v>6.5025385473815467</c:v>
                </c:pt>
                <c:pt idx="503">
                  <c:v>6.4809891238608124</c:v>
                </c:pt>
                <c:pt idx="504">
                  <c:v>6.7652099319306931</c:v>
                </c:pt>
                <c:pt idx="505">
                  <c:v>6.7429559518914477</c:v>
                </c:pt>
                <c:pt idx="506">
                  <c:v>6.709848148527005</c:v>
                </c:pt>
                <c:pt idx="507">
                  <c:v>6.6607915820471169</c:v>
                </c:pt>
                <c:pt idx="508">
                  <c:v>6.6284837813257891</c:v>
                </c:pt>
                <c:pt idx="509">
                  <c:v>6.6071188053988728</c:v>
                </c:pt>
                <c:pt idx="510">
                  <c:v>6.5858911144578309</c:v>
                </c:pt>
                <c:pt idx="511">
                  <c:v>6.5858911144578309</c:v>
                </c:pt>
                <c:pt idx="512">
                  <c:v>6.5700596454326936</c:v>
                </c:pt>
                <c:pt idx="513">
                  <c:v>6.5386239533492825</c:v>
                </c:pt>
                <c:pt idx="514">
                  <c:v>6.5126564237490072</c:v>
                </c:pt>
                <c:pt idx="515">
                  <c:v>6.4920304334916867</c:v>
                </c:pt>
                <c:pt idx="516">
                  <c:v>6.7781735647058818</c:v>
                </c:pt>
                <c:pt idx="517">
                  <c:v>6.7516963242187504</c:v>
                </c:pt>
                <c:pt idx="518">
                  <c:v>6.7201954082426134</c:v>
                </c:pt>
                <c:pt idx="519">
                  <c:v>6.7045549224204812</c:v>
                </c:pt>
                <c:pt idx="520">
                  <c:v>6.69416831525949</c:v>
                </c:pt>
                <c:pt idx="521">
                  <c:v>6.6529417205542734</c:v>
                </c:pt>
                <c:pt idx="522">
                  <c:v>6.622353482758621</c:v>
                </c:pt>
                <c:pt idx="523">
                  <c:v>6.5669994642857148</c:v>
                </c:pt>
                <c:pt idx="524">
                  <c:v>6.5223934301886795</c:v>
                </c:pt>
                <c:pt idx="525">
                  <c:v>6.4783892766116944</c:v>
                </c:pt>
                <c:pt idx="526">
                  <c:v>6.4638528758414369</c:v>
                </c:pt>
                <c:pt idx="527">
                  <c:v>6.4397699664679582</c:v>
                </c:pt>
                <c:pt idx="528">
                  <c:v>6.6859769933184863</c:v>
                </c:pt>
                <c:pt idx="529">
                  <c:v>6.6810170697329374</c:v>
                </c:pt>
                <c:pt idx="530">
                  <c:v>6.6810170697329374</c:v>
                </c:pt>
                <c:pt idx="531">
                  <c:v>6.666181354552184</c:v>
                </c:pt>
                <c:pt idx="532">
                  <c:v>6.6416010398230094</c:v>
                </c:pt>
                <c:pt idx="533">
                  <c:v>6.6220669191176462</c:v>
                </c:pt>
                <c:pt idx="534">
                  <c:v>6.6123428854625557</c:v>
                </c:pt>
                <c:pt idx="535">
                  <c:v>6.5929802415812588</c:v>
                </c:pt>
                <c:pt idx="536">
                  <c:v>6.5737306642335769</c:v>
                </c:pt>
                <c:pt idx="537">
                  <c:v>6.5641479664723041</c:v>
                </c:pt>
                <c:pt idx="538">
                  <c:v>6.5355667706821476</c:v>
                </c:pt>
                <c:pt idx="539">
                  <c:v>6.5166505137481918</c:v>
                </c:pt>
                <c:pt idx="540">
                  <c:v>6.7080699132321033</c:v>
                </c:pt>
                <c:pt idx="541">
                  <c:v>6.6935502813852814</c:v>
                </c:pt>
                <c:pt idx="542">
                  <c:v>6.6694900718907268</c:v>
                </c:pt>
                <c:pt idx="543">
                  <c:v>6.6551367934002865</c:v>
                </c:pt>
                <c:pt idx="544">
                  <c:v>6.6408451610594135</c:v>
                </c:pt>
                <c:pt idx="545">
                  <c:v>6.6218848608137053</c:v>
                </c:pt>
                <c:pt idx="546">
                  <c:v>6.6030325195729542</c:v>
                </c:pt>
                <c:pt idx="547">
                  <c:v>6.5889635582386363</c:v>
                </c:pt>
                <c:pt idx="548">
                  <c:v>6.5749544223954652</c:v>
                </c:pt>
                <c:pt idx="549">
                  <c:v>6.5471141072688788</c:v>
                </c:pt>
                <c:pt idx="550">
                  <c:v>6.5286845109078122</c:v>
                </c:pt>
                <c:pt idx="551">
                  <c:v>6.5195085664089945</c:v>
                </c:pt>
                <c:pt idx="552">
                  <c:v>6.6911980357142857</c:v>
                </c:pt>
                <c:pt idx="553">
                  <c:v>6.6771703668763109</c:v>
                </c:pt>
                <c:pt idx="554">
                  <c:v>6.6678512177250511</c:v>
                </c:pt>
                <c:pt idx="555">
                  <c:v>6.6446667559109871</c:v>
                </c:pt>
                <c:pt idx="556">
                  <c:v>6.6262349479889053</c:v>
                </c:pt>
                <c:pt idx="557">
                  <c:v>6.6216429625779618</c:v>
                </c:pt>
                <c:pt idx="558">
                  <c:v>6.6124780588235295</c:v>
                </c:pt>
                <c:pt idx="559">
                  <c:v>6.5987781733425406</c:v>
                </c:pt>
                <c:pt idx="560">
                  <c:v>6.5896764103448273</c:v>
                </c:pt>
                <c:pt idx="561">
                  <c:v>6.5625211504120884</c:v>
                </c:pt>
                <c:pt idx="562">
                  <c:v>6.5445416404109595</c:v>
                </c:pt>
                <c:pt idx="563">
                  <c:v>6.5311215276828429</c:v>
                </c:pt>
                <c:pt idx="564">
                  <c:v>6.6982547727272719</c:v>
                </c:pt>
                <c:pt idx="565">
                  <c:v>6.6799909560327206</c:v>
                </c:pt>
                <c:pt idx="566">
                  <c:v>6.6618264666893277</c:v>
                </c:pt>
                <c:pt idx="567">
                  <c:v>6.6573007693614139</c:v>
                </c:pt>
                <c:pt idx="568">
                  <c:v>6.6437604966101693</c:v>
                </c:pt>
                <c:pt idx="569">
                  <c:v>6.6257922464503043</c:v>
                </c:pt>
                <c:pt idx="570">
                  <c:v>6.6034681485849047</c:v>
                </c:pt>
                <c:pt idx="571">
                  <c:v>6.5768770016778522</c:v>
                </c:pt>
                <c:pt idx="572">
                  <c:v>6.5636615756865364</c:v>
                </c:pt>
                <c:pt idx="573">
                  <c:v>6.5592682279116472</c:v>
                </c:pt>
                <c:pt idx="574">
                  <c:v>6.5417534929906536</c:v>
                </c:pt>
                <c:pt idx="575">
                  <c:v>6.5286787025316464</c:v>
                </c:pt>
                <c:pt idx="576">
                  <c:v>6.695891586378738</c:v>
                </c:pt>
                <c:pt idx="577">
                  <c:v>6.6781423707753476</c:v>
                </c:pt>
                <c:pt idx="578">
                  <c:v>6.6648920882936515</c:v>
                </c:pt>
                <c:pt idx="579">
                  <c:v>6.6385486413043475</c:v>
                </c:pt>
                <c:pt idx="580">
                  <c:v>6.6254548570019729</c:v>
                </c:pt>
                <c:pt idx="581">
                  <c:v>6.6124126230314957</c:v>
                </c:pt>
                <c:pt idx="582">
                  <c:v>6.6037462893184804</c:v>
                </c:pt>
                <c:pt idx="583">
                  <c:v>6.5907892985611509</c:v>
                </c:pt>
                <c:pt idx="584">
                  <c:v>6.5821795150228617</c:v>
                </c:pt>
                <c:pt idx="585">
                  <c:v>6.5650272557003255</c:v>
                </c:pt>
                <c:pt idx="586">
                  <c:v>6.5564846047495129</c:v>
                </c:pt>
                <c:pt idx="587">
                  <c:v>6.5479641569200782</c:v>
                </c:pt>
                <c:pt idx="588">
                  <c:v>6.7063013687782815</c:v>
                </c:pt>
                <c:pt idx="589">
                  <c:v>6.6933214306451614</c:v>
                </c:pt>
                <c:pt idx="590">
                  <c:v>6.6717994967845655</c:v>
                </c:pt>
                <c:pt idx="591">
                  <c:v>6.6461551681614353</c:v>
                </c:pt>
                <c:pt idx="592">
                  <c:v>6.6334067886828647</c:v>
                </c:pt>
                <c:pt idx="593">
                  <c:v>6.6207072223994903</c:v>
                </c:pt>
                <c:pt idx="594">
                  <c:v>6.6080561894904459</c:v>
                </c:pt>
                <c:pt idx="595">
                  <c:v>6.5996489933206108</c:v>
                </c:pt>
                <c:pt idx="596">
                  <c:v>6.5787242977171854</c:v>
                </c:pt>
                <c:pt idx="597">
                  <c:v>6.5579318694690274</c:v>
                </c:pt>
                <c:pt idx="598">
                  <c:v>6.5372704584120989</c:v>
                </c:pt>
                <c:pt idx="599">
                  <c:v>6.5208348318667513</c:v>
                </c:pt>
                <c:pt idx="600">
                  <c:v>6.6578693412797989</c:v>
                </c:pt>
                <c:pt idx="601">
                  <c:v>6.6453623857232316</c:v>
                </c:pt>
                <c:pt idx="602">
                  <c:v>6.6412038360450563</c:v>
                </c:pt>
                <c:pt idx="603">
                  <c:v>6.6370504878048777</c:v>
                </c:pt>
                <c:pt idx="604">
                  <c:v>6.6370504878048777</c:v>
                </c:pt>
                <c:pt idx="605">
                  <c:v>6.624621554307117</c:v>
                </c:pt>
                <c:pt idx="606">
                  <c:v>6.6163614276807987</c:v>
                </c:pt>
                <c:pt idx="607">
                  <c:v>6.5999028171641791</c:v>
                </c:pt>
                <c:pt idx="608">
                  <c:v>6.5835258870967746</c:v>
                </c:pt>
                <c:pt idx="609">
                  <c:v>6.5712964272445813</c:v>
                </c:pt>
                <c:pt idx="610">
                  <c:v>6.5631686641929505</c:v>
                </c:pt>
                <c:pt idx="611">
                  <c:v>6.559112317676143</c:v>
                </c:pt>
                <c:pt idx="612">
                  <c:v>6.6532484722222227</c:v>
                </c:pt>
                <c:pt idx="613">
                  <c:v>6.6532484722222227</c:v>
                </c:pt>
                <c:pt idx="614">
                  <c:v>6.6532484722222227</c:v>
                </c:pt>
                <c:pt idx="615">
                  <c:v>6.6450447133168939</c:v>
                </c:pt>
                <c:pt idx="616">
                  <c:v>6.6286977398523987</c:v>
                </c:pt>
                <c:pt idx="617">
                  <c:v>6.620554376535627</c:v>
                </c:pt>
                <c:pt idx="618">
                  <c:v>6.6043275275735303</c:v>
                </c:pt>
                <c:pt idx="619">
                  <c:v>6.5962438953488371</c:v>
                </c:pt>
                <c:pt idx="620">
                  <c:v>6.5922094954128445</c:v>
                </c:pt>
                <c:pt idx="621">
                  <c:v>6.5761211256863934</c:v>
                </c:pt>
                <c:pt idx="622">
                  <c:v>6.568106352833639</c:v>
                </c:pt>
                <c:pt idx="623">
                  <c:v>6.5561207572992695</c:v>
                </c:pt>
                <c:pt idx="624">
                  <c:v>6.6886812613843354</c:v>
                </c:pt>
                <c:pt idx="625">
                  <c:v>6.6886812613843354</c:v>
                </c:pt>
                <c:pt idx="626">
                  <c:v>6.6846225955703886</c:v>
                </c:pt>
                <c:pt idx="627">
                  <c:v>6.6403002034358041</c:v>
                </c:pt>
                <c:pt idx="628">
                  <c:v>6.6363000225903619</c:v>
                </c:pt>
                <c:pt idx="629">
                  <c:v>6.6363000225903619</c:v>
                </c:pt>
                <c:pt idx="630">
                  <c:v>6.6084331358728265</c:v>
                </c:pt>
                <c:pt idx="631">
                  <c:v>6.5926140260323161</c:v>
                </c:pt>
                <c:pt idx="632">
                  <c:v>6.5651120604886772</c:v>
                </c:pt>
                <c:pt idx="633">
                  <c:v>6.553395620166568</c:v>
                </c:pt>
                <c:pt idx="634">
                  <c:v>6.5417209248812354</c:v>
                </c:pt>
                <c:pt idx="635">
                  <c:v>6.5262192165284354</c:v>
                </c:pt>
                <c:pt idx="636">
                  <c:v>6.7257047711163604</c:v>
                </c:pt>
                <c:pt idx="637">
                  <c:v>6.6980106926470588</c:v>
                </c:pt>
                <c:pt idx="638">
                  <c:v>6.6588410394736846</c:v>
                </c:pt>
                <c:pt idx="639">
                  <c:v>6.6627373771211236</c:v>
                </c:pt>
                <c:pt idx="640">
                  <c:v>6.6510620195677586</c:v>
                </c:pt>
                <c:pt idx="641">
                  <c:v>6.6124379660278754</c:v>
                </c:pt>
                <c:pt idx="642">
                  <c:v>6.5932936754487557</c:v>
                </c:pt>
                <c:pt idx="643">
                  <c:v>6.5932936754487557</c:v>
                </c:pt>
                <c:pt idx="644">
                  <c:v>6.5591118533986181</c:v>
                </c:pt>
                <c:pt idx="645">
                  <c:v>6.5477965368027595</c:v>
                </c:pt>
                <c:pt idx="646">
                  <c:v>6.5365201937428257</c:v>
                </c:pt>
                <c:pt idx="647">
                  <c:v>6.5215453479381447</c:v>
                </c:pt>
                <c:pt idx="648">
                  <c:v>6.6689540432801824</c:v>
                </c:pt>
                <c:pt idx="649">
                  <c:v>6.6537973295454549</c:v>
                </c:pt>
                <c:pt idx="650">
                  <c:v>6.6500189097103917</c:v>
                </c:pt>
                <c:pt idx="651">
                  <c:v>6.638709353741497</c:v>
                </c:pt>
                <c:pt idx="652">
                  <c:v>6.6050103214890017</c:v>
                </c:pt>
                <c:pt idx="653">
                  <c:v>6.5901425436128314</c:v>
                </c:pt>
                <c:pt idx="654">
                  <c:v>6.6012870913190529</c:v>
                </c:pt>
                <c:pt idx="655">
                  <c:v>6.6012870913190529</c:v>
                </c:pt>
                <c:pt idx="656">
                  <c:v>6.5753415496911858</c:v>
                </c:pt>
                <c:pt idx="657">
                  <c:v>6.5938532094594597</c:v>
                </c:pt>
                <c:pt idx="658">
                  <c:v>6.5975680563380283</c:v>
                </c:pt>
                <c:pt idx="659">
                  <c:v>6.6012870913190529</c:v>
                </c:pt>
                <c:pt idx="660">
                  <c:v>6.6943519245920093</c:v>
                </c:pt>
                <c:pt idx="661">
                  <c:v>6.6830693089887649</c:v>
                </c:pt>
                <c:pt idx="662">
                  <c:v>6.6643492268907556</c:v>
                </c:pt>
                <c:pt idx="663">
                  <c:v>6.6346142610150585</c:v>
                </c:pt>
                <c:pt idx="664">
                  <c:v>6.6272219331476325</c:v>
                </c:pt>
                <c:pt idx="665">
                  <c:v>6.6235319432071273</c:v>
                </c:pt>
                <c:pt idx="666">
                  <c:v>6.6088129833333333</c:v>
                </c:pt>
                <c:pt idx="667">
                  <c:v>6.5905060221606657</c:v>
                </c:pt>
                <c:pt idx="668">
                  <c:v>6.579570448008849</c:v>
                </c:pt>
                <c:pt idx="669">
                  <c:v>6.5650460099337762</c:v>
                </c:pt>
                <c:pt idx="670">
                  <c:v>6.5541946942148765</c:v>
                </c:pt>
                <c:pt idx="671">
                  <c:v>6.5433791914191417</c:v>
                </c:pt>
                <c:pt idx="672">
                  <c:v>6.6632601588170868</c:v>
                </c:pt>
                <c:pt idx="673">
                  <c:v>6.6269678921568635</c:v>
                </c:pt>
                <c:pt idx="674">
                  <c:v>6.6161571778140287</c:v>
                </c:pt>
                <c:pt idx="675">
                  <c:v>6.6414372543668136</c:v>
                </c:pt>
                <c:pt idx="676">
                  <c:v>6.6523308091853472</c:v>
                </c:pt>
                <c:pt idx="677">
                  <c:v>6.6450644729655934</c:v>
                </c:pt>
                <c:pt idx="678">
                  <c:v>6.6233603973870441</c:v>
                </c:pt>
                <c:pt idx="679">
                  <c:v>6.5946412195121953</c:v>
                </c:pt>
                <c:pt idx="680">
                  <c:v>6.5732647487844416</c:v>
                </c:pt>
                <c:pt idx="681">
                  <c:v>6.5803748242293132</c:v>
                </c:pt>
                <c:pt idx="682">
                  <c:v>6.5768178648648652</c:v>
                </c:pt>
                <c:pt idx="683">
                  <c:v>6.5590905929919137</c:v>
                </c:pt>
                <c:pt idx="684">
                  <c:v>6.7048728784218996</c:v>
                </c:pt>
                <c:pt idx="685">
                  <c:v>6.6905078588644891</c:v>
                </c:pt>
                <c:pt idx="686">
                  <c:v>6.6762042610903265</c:v>
                </c:pt>
                <c:pt idx="687">
                  <c:v>6.6655166342049084</c:v>
                </c:pt>
                <c:pt idx="688">
                  <c:v>6.637182875929863</c:v>
                </c:pt>
                <c:pt idx="689">
                  <c:v>6.612587703811541</c:v>
                </c:pt>
                <c:pt idx="690">
                  <c:v>6.605593956901112</c:v>
                </c:pt>
                <c:pt idx="691">
                  <c:v>6.6021026281712478</c:v>
                </c:pt>
                <c:pt idx="692">
                  <c:v>6.5812319138566915</c:v>
                </c:pt>
                <c:pt idx="693">
                  <c:v>6.5467390841194968</c:v>
                </c:pt>
                <c:pt idx="694">
                  <c:v>6.516003219874805</c:v>
                </c:pt>
                <c:pt idx="695">
                  <c:v>6.516003219874805</c:v>
                </c:pt>
                <c:pt idx="696">
                  <c:v>6.7402681393528194</c:v>
                </c:pt>
                <c:pt idx="697">
                  <c:v>6.7122420764033262</c:v>
                </c:pt>
                <c:pt idx="698">
                  <c:v>6.6879097643707928</c:v>
                </c:pt>
                <c:pt idx="699">
                  <c:v>6.6671934718637074</c:v>
                </c:pt>
                <c:pt idx="700">
                  <c:v>6.6706372701446286</c:v>
                </c:pt>
                <c:pt idx="701">
                  <c:v>6.6671934718637074</c:v>
                </c:pt>
                <c:pt idx="702">
                  <c:v>6.6261435377116467</c:v>
                </c:pt>
                <c:pt idx="703">
                  <c:v>6.5855959994900557</c:v>
                </c:pt>
                <c:pt idx="704">
                  <c:v>6.4961538003018111</c:v>
                </c:pt>
                <c:pt idx="705">
                  <c:v>6.4863655223505772</c:v>
                </c:pt>
                <c:pt idx="706">
                  <c:v>6.5191084073700161</c:v>
                </c:pt>
                <c:pt idx="707">
                  <c:v>6.5191084073700161</c:v>
                </c:pt>
                <c:pt idx="708">
                  <c:v>6.6885884947315599</c:v>
                </c:pt>
                <c:pt idx="709">
                  <c:v>6.6852341374122357</c:v>
                </c:pt>
                <c:pt idx="710">
                  <c:v>6.6751912218327494</c:v>
                </c:pt>
                <c:pt idx="711">
                  <c:v>6.6419316741405092</c:v>
                </c:pt>
                <c:pt idx="712">
                  <c:v>6.6221345603576749</c:v>
                </c:pt>
                <c:pt idx="713">
                  <c:v>6.6057268929633288</c:v>
                </c:pt>
                <c:pt idx="714">
                  <c:v>6.5699146722523407</c:v>
                </c:pt>
                <c:pt idx="715">
                  <c:v>6.540901310107949</c:v>
                </c:pt>
                <c:pt idx="716">
                  <c:v>6.5731542751479282</c:v>
                </c:pt>
                <c:pt idx="717">
                  <c:v>6.6024551114413068</c:v>
                </c:pt>
                <c:pt idx="718">
                  <c:v>6.59918656930693</c:v>
                </c:pt>
                <c:pt idx="719">
                  <c:v>6.5634450369276225</c:v>
                </c:pt>
                <c:pt idx="720">
                  <c:v>6.7394316901546913</c:v>
                </c:pt>
                <c:pt idx="721">
                  <c:v>6.7133947917992822</c:v>
                </c:pt>
                <c:pt idx="722">
                  <c:v>6.6786649231810928</c:v>
                </c:pt>
                <c:pt idx="723">
                  <c:v>6.6586844585340739</c:v>
                </c:pt>
                <c:pt idx="724">
                  <c:v>6.6312774285990672</c:v>
                </c:pt>
                <c:pt idx="725">
                  <c:v>6.6159499153131236</c:v>
                </c:pt>
                <c:pt idx="726">
                  <c:v>6.6041905210907359</c:v>
                </c:pt>
                <c:pt idx="727">
                  <c:v>6.6021552040044877</c:v>
                </c:pt>
                <c:pt idx="728">
                  <c:v>6.5742962725428802</c:v>
                </c:pt>
                <c:pt idx="729">
                  <c:v>6.5540884590563611</c:v>
                </c:pt>
                <c:pt idx="730">
                  <c:v>6.5029822739690939</c:v>
                </c:pt>
                <c:pt idx="731">
                  <c:v>6.4841909941119438</c:v>
                </c:pt>
                <c:pt idx="732">
                  <c:v>6.7099154208338438</c:v>
                </c:pt>
                <c:pt idx="733">
                  <c:v>6.6937311377752273</c:v>
                </c:pt>
                <c:pt idx="734">
                  <c:v>6.6698661711517548</c:v>
                </c:pt>
                <c:pt idx="735">
                  <c:v>6.6544652031859099</c:v>
                </c:pt>
                <c:pt idx="736">
                  <c:v>6.6153191075610573</c:v>
                </c:pt>
                <c:pt idx="737">
                  <c:v>6.5467210261055904</c:v>
                </c:pt>
                <c:pt idx="738">
                  <c:v>6.5002994963838265</c:v>
                </c:pt>
                <c:pt idx="739">
                  <c:v>6.5099894576798212</c:v>
                </c:pt>
                <c:pt idx="740">
                  <c:v>6.5044275757617287</c:v>
                </c:pt>
                <c:pt idx="741">
                  <c:v>6.5608405470172126</c:v>
                </c:pt>
                <c:pt idx="742">
                  <c:v>6.6790971485271156</c:v>
                </c:pt>
                <c:pt idx="743">
                  <c:v>6.7345461853943753</c:v>
                </c:pt>
                <c:pt idx="744">
                  <c:v>6.6935477863286987</c:v>
                </c:pt>
                <c:pt idx="745">
                  <c:v>6.6692539573587837</c:v>
                </c:pt>
                <c:pt idx="746">
                  <c:v>6.6758449045859898</c:v>
                </c:pt>
                <c:pt idx="747">
                  <c:v>6.6691285418106423</c:v>
                </c:pt>
                <c:pt idx="748">
                  <c:v>6.6593293791251611</c:v>
                </c:pt>
                <c:pt idx="749">
                  <c:v>6.6045144699473912</c:v>
                </c:pt>
                <c:pt idx="750">
                  <c:v>6.6064829736501407</c:v>
                </c:pt>
                <c:pt idx="751">
                  <c:v>6.5844352990322355</c:v>
                </c:pt>
                <c:pt idx="752">
                  <c:v>6.571745998582422</c:v>
                </c:pt>
                <c:pt idx="753">
                  <c:v>6.5520771099584785</c:v>
                </c:pt>
                <c:pt idx="754">
                  <c:v>6.5302101098354761</c:v>
                </c:pt>
                <c:pt idx="755">
                  <c:v>6.5268150146999959</c:v>
                </c:pt>
                <c:pt idx="756">
                  <c:v>6.6296144166574713</c:v>
                </c:pt>
                <c:pt idx="757">
                  <c:v>6.6359303402046192</c:v>
                </c:pt>
                <c:pt idx="758">
                  <c:v>6.6337321327517911</c:v>
                </c:pt>
                <c:pt idx="759">
                  <c:v>6.6322064564426446</c:v>
                </c:pt>
                <c:pt idx="760">
                  <c:v>6.6356554846058273</c:v>
                </c:pt>
                <c:pt idx="761">
                  <c:v>6.6384356293076863</c:v>
                </c:pt>
                <c:pt idx="762">
                  <c:v>6.6260498621355213</c:v>
                </c:pt>
                <c:pt idx="763">
                  <c:v>6.6163809246844068</c:v>
                </c:pt>
                <c:pt idx="764">
                  <c:v>6.6057110537166421</c:v>
                </c:pt>
                <c:pt idx="765">
                  <c:v>6.5827907880019181</c:v>
                </c:pt>
                <c:pt idx="766">
                  <c:v>6.5661531957284032</c:v>
                </c:pt>
                <c:pt idx="767">
                  <c:v>6.5398852473329949</c:v>
                </c:pt>
                <c:pt idx="768">
                  <c:v>6.7245097892281187</c:v>
                </c:pt>
                <c:pt idx="769">
                  <c:v>6.7029632838060724</c:v>
                </c:pt>
                <c:pt idx="770">
                  <c:v>6.6684636655667449</c:v>
                </c:pt>
                <c:pt idx="771">
                  <c:v>6.6373074872932216</c:v>
                </c:pt>
                <c:pt idx="772">
                  <c:v>6.6162564466695724</c:v>
                </c:pt>
                <c:pt idx="773">
                  <c:v>6.6162564466695724</c:v>
                </c:pt>
                <c:pt idx="774">
                  <c:v>6.5989669103130062</c:v>
                </c:pt>
                <c:pt idx="775">
                  <c:v>6.5782161762624618</c:v>
                </c:pt>
                <c:pt idx="776">
                  <c:v>6.5639622181670543</c:v>
                </c:pt>
                <c:pt idx="777">
                  <c:v>6.5595331719955903</c:v>
                </c:pt>
                <c:pt idx="778">
                  <c:v>6.5474344948034275</c:v>
                </c:pt>
                <c:pt idx="779">
                  <c:v>6.5458784839122801</c:v>
                </c:pt>
                <c:pt idx="780">
                  <c:v>6.6631725175779701</c:v>
                </c:pt>
                <c:pt idx="781">
                  <c:v>6.6489607222472831</c:v>
                </c:pt>
                <c:pt idx="782">
                  <c:v>6.6350703988514343</c:v>
                </c:pt>
                <c:pt idx="783">
                  <c:v>6.6240692218581332</c:v>
                </c:pt>
                <c:pt idx="784">
                  <c:v>6.6377973825274479</c:v>
                </c:pt>
                <c:pt idx="785">
                  <c:v>6.6432871503649507</c:v>
                </c:pt>
                <c:pt idx="786">
                  <c:v>6.641369057045365</c:v>
                </c:pt>
                <c:pt idx="787">
                  <c:v>6.603008693316748</c:v>
                </c:pt>
                <c:pt idx="788">
                  <c:v>6.5716535841828465</c:v>
                </c:pt>
                <c:pt idx="789">
                  <c:v>6.5539788495410942</c:v>
                </c:pt>
                <c:pt idx="790">
                  <c:v>6.5650037524486597</c:v>
                </c:pt>
                <c:pt idx="791">
                  <c:v>6.5657987498972847</c:v>
                </c:pt>
                <c:pt idx="792">
                  <c:v>6.6487907924326324</c:v>
                </c:pt>
                <c:pt idx="793">
                  <c:v>6.6128833203827648</c:v>
                </c:pt>
                <c:pt idx="794">
                  <c:v>6.6315306480915446</c:v>
                </c:pt>
                <c:pt idx="795">
                  <c:v>6.6454061182845336</c:v>
                </c:pt>
                <c:pt idx="796">
                  <c:v>6.6426550262405506</c:v>
                </c:pt>
                <c:pt idx="797">
                  <c:v>6.6268803458882752</c:v>
                </c:pt>
                <c:pt idx="798">
                  <c:v>6.6139338857878922</c:v>
                </c:pt>
                <c:pt idx="799">
                  <c:v>6.5981821071208282</c:v>
                </c:pt>
                <c:pt idx="800">
                  <c:v>6.5956958945637663</c:v>
                </c:pt>
                <c:pt idx="801">
                  <c:v>6.5921675618075133</c:v>
                </c:pt>
                <c:pt idx="802">
                  <c:v>6.5800307646305001</c:v>
                </c:pt>
                <c:pt idx="803">
                  <c:v>6.5626779340402779</c:v>
                </c:pt>
                <c:pt idx="804">
                  <c:v>6.6532234283091354</c:v>
                </c:pt>
                <c:pt idx="805">
                  <c:v>6.6459077551401631</c:v>
                </c:pt>
                <c:pt idx="806">
                  <c:v>6.6323641008693883</c:v>
                </c:pt>
                <c:pt idx="807">
                  <c:v>6.620023149009592</c:v>
                </c:pt>
                <c:pt idx="808">
                  <c:v>6.6074491342996309</c:v>
                </c:pt>
                <c:pt idx="809">
                  <c:v>6.5987313378099834</c:v>
                </c:pt>
                <c:pt idx="810">
                  <c:v>6.5913129121087346</c:v>
                </c:pt>
                <c:pt idx="811">
                  <c:v>6.5923676998231286</c:v>
                </c:pt>
                <c:pt idx="812">
                  <c:v>6.5918957793807404</c:v>
                </c:pt>
                <c:pt idx="813">
                  <c:v>6.5932006654592925</c:v>
                </c:pt>
                <c:pt idx="814">
                  <c:v>6.6056368347096619</c:v>
                </c:pt>
                <c:pt idx="815">
                  <c:v>6.6260756903645257</c:v>
                </c:pt>
                <c:pt idx="816">
                  <c:v>6.6763338956408376</c:v>
                </c:pt>
                <c:pt idx="817">
                  <c:v>6.6594545512488201</c:v>
                </c:pt>
                <c:pt idx="818">
                  <c:v>6.6415625021188598</c:v>
                </c:pt>
                <c:pt idx="819">
                  <c:v>6.6346460236557139</c:v>
                </c:pt>
                <c:pt idx="820">
                  <c:v>6.612838566081999</c:v>
                </c:pt>
                <c:pt idx="821">
                  <c:v>6.5945852762594823</c:v>
                </c:pt>
                <c:pt idx="822">
                  <c:v>6.5841407235941087</c:v>
                </c:pt>
                <c:pt idx="823">
                  <c:v>6.5841683842156344</c:v>
                </c:pt>
                <c:pt idx="824">
                  <c:v>6.5990002147386511</c:v>
                </c:pt>
                <c:pt idx="825">
                  <c:v>6.5924770772252907</c:v>
                </c:pt>
                <c:pt idx="826">
                  <c:v>6.5846109857699249</c:v>
                </c:pt>
                <c:pt idx="827">
                  <c:v>6.5917007120595894</c:v>
                </c:pt>
                <c:pt idx="828">
                  <c:v>6.672943949803849</c:v>
                </c:pt>
                <c:pt idx="829">
                  <c:v>6.6817376691479229</c:v>
                </c:pt>
                <c:pt idx="830">
                  <c:v>6.6683736322954754</c:v>
                </c:pt>
                <c:pt idx="831">
                  <c:v>6.6447808769652683</c:v>
                </c:pt>
                <c:pt idx="832">
                  <c:v>6.627991316196125</c:v>
                </c:pt>
                <c:pt idx="833">
                  <c:v>6.6085608666050373</c:v>
                </c:pt>
                <c:pt idx="834">
                  <c:v>6.6094691236553098</c:v>
                </c:pt>
                <c:pt idx="835">
                  <c:v>6.5961729909183484</c:v>
                </c:pt>
                <c:pt idx="836">
                  <c:v>6.5832306268355811</c:v>
                </c:pt>
                <c:pt idx="837">
                  <c:v>6.5676199020447683</c:v>
                </c:pt>
                <c:pt idx="838">
                  <c:v>6.5580667240374719</c:v>
                </c:pt>
                <c:pt idx="839">
                  <c:v>6.5386393781518848</c:v>
                </c:pt>
                <c:pt idx="840">
                  <c:v>6.6505301086916386</c:v>
                </c:pt>
                <c:pt idx="841">
                  <c:v>6.6420543810546331</c:v>
                </c:pt>
                <c:pt idx="842">
                  <c:v>6.6504209588012522</c:v>
                </c:pt>
                <c:pt idx="843">
                  <c:v>6.6412379290988222</c:v>
                </c:pt>
                <c:pt idx="844">
                  <c:v>6.6448318198961989</c:v>
                </c:pt>
                <c:pt idx="845">
                  <c:v>6.6379469426117721</c:v>
                </c:pt>
                <c:pt idx="846">
                  <c:v>6.6338988838774107</c:v>
                </c:pt>
                <c:pt idx="847">
                  <c:v>6.6075043476665689</c:v>
                </c:pt>
                <c:pt idx="848">
                  <c:v>6.5769126843717665</c:v>
                </c:pt>
                <c:pt idx="849">
                  <c:v>6.5735784827837946</c:v>
                </c:pt>
                <c:pt idx="850">
                  <c:v>6.5532995859832699</c:v>
                </c:pt>
                <c:pt idx="851">
                  <c:v>6.5397089595597278</c:v>
                </c:pt>
                <c:pt idx="852">
                  <c:v>6.6733096997379588</c:v>
                </c:pt>
                <c:pt idx="853">
                  <c:v>6.6556818368574007</c:v>
                </c:pt>
                <c:pt idx="854">
                  <c:v>6.6573363307044939</c:v>
                </c:pt>
                <c:pt idx="855">
                  <c:v>6.6428474747656594</c:v>
                </c:pt>
                <c:pt idx="856">
                  <c:v>6.6247455563756787</c:v>
                </c:pt>
                <c:pt idx="857">
                  <c:v>6.6106086021355548</c:v>
                </c:pt>
                <c:pt idx="858">
                  <c:v>6.6025649002711919</c:v>
                </c:pt>
                <c:pt idx="859">
                  <c:v>6.591477843830015</c:v>
                </c:pt>
                <c:pt idx="860">
                  <c:v>6.5821757078977727</c:v>
                </c:pt>
                <c:pt idx="861">
                  <c:v>6.5687393483188741</c:v>
                </c:pt>
                <c:pt idx="862">
                  <c:v>6.5717291331897947</c:v>
                </c:pt>
                <c:pt idx="863">
                  <c:v>6.5719632311906055</c:v>
                </c:pt>
                <c:pt idx="864">
                  <c:v>6.6936661472975647</c:v>
                </c:pt>
                <c:pt idx="865">
                  <c:v>6.676983602640008</c:v>
                </c:pt>
                <c:pt idx="866">
                  <c:v>6.6529659595820467</c:v>
                </c:pt>
                <c:pt idx="867">
                  <c:v>6.6308366399548131</c:v>
                </c:pt>
                <c:pt idx="868">
                  <c:v>6.6250157171577833</c:v>
                </c:pt>
                <c:pt idx="869">
                  <c:v>6.6189199203608435</c:v>
                </c:pt>
                <c:pt idx="870">
                  <c:v>6.6012151553964094</c:v>
                </c:pt>
                <c:pt idx="871">
                  <c:v>6.5958835770638409</c:v>
                </c:pt>
                <c:pt idx="872">
                  <c:v>6.5881975950240257</c:v>
                </c:pt>
                <c:pt idx="873">
                  <c:v>6.5719082432385152</c:v>
                </c:pt>
                <c:pt idx="874">
                  <c:v>6.5567417521254798</c:v>
                </c:pt>
                <c:pt idx="875">
                  <c:v>6.5410123102103359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61-4CE4-BEFB-C876136AD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135024"/>
        <c:axId val="1023132728"/>
      </c:areaChart>
      <c:dateAx>
        <c:axId val="1023135024"/>
        <c:scaling>
          <c:orientation val="minMax"/>
          <c:max val="47484"/>
          <c:min val="14611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132728"/>
        <c:crosses val="autoZero"/>
        <c:auto val="1"/>
        <c:lblOffset val="100"/>
        <c:baseTimeUnit val="months"/>
        <c:majorUnit val="10"/>
        <c:majorTimeUnit val="years"/>
      </c:dateAx>
      <c:valAx>
        <c:axId val="102313272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317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13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25153105861768"/>
          <c:y val="0.83900279079039186"/>
          <c:w val="0.57671894138232715"/>
          <c:h val="0.138845310475431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22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A064F6-4F5C-45F3-9C41-15C056776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6C33F2-A16A-40CC-9D4D-B4D3A9B5148A}" name="Table3" displayName="Table3" ref="A1:J888" totalsRowShown="0">
  <autoFilter ref="A1:J888" xr:uid="{3FD17150-A787-4DEB-8099-7F7A1649494F}"/>
  <tableColumns count="10">
    <tableColumn id="1" xr3:uid="{023BD4E3-09A6-4149-BA1E-048DDDC2FA18}" name="Date" dataDxfId="9"/>
    <tableColumn id="2" xr3:uid="{BF1A3BB4-65A6-484A-8065-0DD34EEFE894}" name="CPI" dataDxfId="8">
      <calculatedColumnFormula>INDEX(CPI[CPIAUCSL],MATCH(Table3[[#This Row],[Date]],CPI[observation_date],0))</calculatedColumnFormula>
    </tableColumn>
    <tableColumn id="3" xr3:uid="{9514790A-DB57-4212-B01B-825F6D8D4A3D}" name="minwage" dataDxfId="7">
      <calculatedColumnFormula>INDEX(minwage[FEDMINNFRWG],MATCH(Table3[[#This Row],[Date]],minwage[observation_date],0))</calculatedColumnFormula>
    </tableColumn>
    <tableColumn id="4" xr3:uid="{B1B40D3F-B1CC-4ADF-9E66-6EB8F08F0314}" name="CPI Adjustment" dataCellStyle="Percent">
      <calculatedColumnFormula>$B$888/Table3[[#This Row],[CPI]]</calculatedColumnFormula>
    </tableColumn>
    <tableColumn id="5" xr3:uid="{77F27698-9704-444F-B4E5-8ACB9422B544}" name="Min. Wage" dataCellStyle="Currency">
      <calculatedColumnFormula>Table3[[#This Row],[minwage]]*Table3[[#This Row],[CPI Adjustment]]</calculatedColumnFormula>
    </tableColumn>
    <tableColumn id="6" xr3:uid="{23B2E926-D535-4212-87D6-2B5E3BEA449B}" name="poverty threshold abs" dataCellStyle="Currency">
      <calculatedColumnFormula>INDEX(poverty[Threshold],MATCH(YEAR(Table3[[#This Row],[Date]]),poverty[Year],0))</calculatedColumnFormula>
    </tableColumn>
    <tableColumn id="7" xr3:uid="{7CA9553A-8743-4224-9780-F645A8C502EC}" name="poverty threshold adj" dataDxfId="2">
      <calculatedColumnFormula>Table3[[#This Row],[poverty threshold abs]]*Table3[[#This Row],[CPI Adjustment]]</calculatedColumnFormula>
    </tableColumn>
    <tableColumn id="8" xr3:uid="{9B90DB2F-002F-4C0E-B254-E2F75C2C5898}" name="Min. Wage needed to meet Poverty Threshold" dataDxfId="1">
      <calculatedColumnFormula>Table3[[#This Row],[poverty threshold adj]]/2/250/8</calculatedColumnFormula>
    </tableColumn>
    <tableColumn id="9" xr3:uid="{145573AF-73CB-43EA-B2E0-C5D4030F985E}" name="Living Wage Nominal"/>
    <tableColumn id="10" xr3:uid="{506DDE0F-9395-464F-8003-0E0004E9E96E}" name="Living Wage" dataDxfId="0">
      <calculatedColumnFormula>Table3[[#This Row],[Living Wage Nominal]]*Table3[[#This Row],[CPI Adjustment]]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5A1296-0814-47C6-899E-6620CB873E26}" name="CPI" displayName="CPI" ref="A1:B888" totalsRowShown="0">
  <autoFilter ref="A1:B888" xr:uid="{91733134-66D2-4AD5-8CBD-1A34865FDFF0}"/>
  <tableColumns count="2">
    <tableColumn id="1" xr3:uid="{0D1E3E49-7B4B-4F1E-8A41-F26CF74140C5}" name="observation_date" dataDxfId="6"/>
    <tableColumn id="2" xr3:uid="{EFF38301-D5AF-467C-B0D2-A2109710E05F}" name="CPIAUCSL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FCAD38-557D-41E1-BC29-154ED8252D8C}" name="minwage" displayName="minwage" ref="A1:B989" totalsRowShown="0">
  <autoFilter ref="A1:B989" xr:uid="{94CB041C-A542-4522-AA5B-AC89F96FA9CE}"/>
  <tableColumns count="2">
    <tableColumn id="1" xr3:uid="{07A8C93A-AD4D-46B7-9E6A-21365419E1AA}" name="observation_date" dataDxfId="4"/>
    <tableColumn id="2" xr3:uid="{4EAF336C-A31A-4A66-8263-C9D70DAC78A1}" name="FEDMINNFRWG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BCEB3A-04A2-4905-91AA-DB570563A45F}" name="poverty" displayName="poverty" ref="A1:C44" totalsRowShown="0">
  <autoFilter ref="A1:C44" xr:uid="{F5D6B9D1-86E0-4BA5-AA2C-233CE0B8CD53}"/>
  <tableColumns count="3">
    <tableColumn id="1" xr3:uid="{34958BBE-DD93-47C9-AB8F-C436AC2B1610}" name="Year"/>
    <tableColumn id="2" xr3:uid="{D59B5899-5B9A-4A8C-99B2-82DA07003A63}" name="Threshold"/>
    <tableColumn id="3" xr3:uid="{E2AD730C-D6DB-4A1C-B0E4-38E265457E86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5831 Burr Oak">
      <a:dk1>
        <a:sysClr val="windowText" lastClr="000000"/>
      </a:dk1>
      <a:lt1>
        <a:sysClr val="window" lastClr="FFFFFF"/>
      </a:lt1>
      <a:dk2>
        <a:srgbClr val="99747B"/>
      </a:dk2>
      <a:lt2>
        <a:srgbClr val="999274"/>
      </a:lt2>
      <a:accent1>
        <a:srgbClr val="749992"/>
      </a:accent1>
      <a:accent2>
        <a:srgbClr val="927499"/>
      </a:accent2>
      <a:accent3>
        <a:srgbClr val="8D9974"/>
      </a:accent3>
      <a:accent4>
        <a:srgbClr val="48605B"/>
      </a:accent4>
      <a:accent5>
        <a:srgbClr val="DCE6E4"/>
      </a:accent5>
      <a:accent6>
        <a:srgbClr val="747B99"/>
      </a:accent6>
      <a:hlink>
        <a:srgbClr val="7A8C89"/>
      </a:hlink>
      <a:folHlink>
        <a:srgbClr val="7E838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4C025-FAC2-466E-BB37-214305831361}">
  <dimension ref="A1"/>
  <sheetViews>
    <sheetView tabSelected="1" zoomScale="110" zoomScaleNormal="110" workbookViewId="0">
      <selection activeCell="K12" sqref="K12"/>
    </sheetView>
  </sheetViews>
  <sheetFormatPr defaultRowHeight="14.5" x14ac:dyDescent="0.35"/>
  <cols>
    <col min="1" max="16384" width="8.72656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3F9C6-081D-4DE1-A24D-296FEF522BFB}">
  <dimension ref="A1:J888"/>
  <sheetViews>
    <sheetView topLeftCell="A863" workbookViewId="0">
      <selection activeCell="J888" sqref="J888"/>
    </sheetView>
  </sheetViews>
  <sheetFormatPr defaultRowHeight="14.5" x14ac:dyDescent="0.35"/>
  <cols>
    <col min="1" max="1" width="9.453125" bestFit="1" customWidth="1"/>
    <col min="3" max="3" width="10.6328125" bestFit="1" customWidth="1"/>
    <col min="4" max="4" width="16.26953125" bestFit="1" customWidth="1"/>
    <col min="5" max="5" width="18.7265625" bestFit="1" customWidth="1"/>
    <col min="6" max="6" width="18.1796875" bestFit="1" customWidth="1"/>
    <col min="7" max="7" width="21.36328125" bestFit="1" customWidth="1"/>
    <col min="8" max="8" width="26.81640625" bestFit="1" customWidth="1"/>
    <col min="9" max="9" width="20.54296875" bestFit="1" customWidth="1"/>
    <col min="10" max="10" width="12.90625" bestFit="1" customWidth="1"/>
  </cols>
  <sheetData>
    <row r="1" spans="1:10" x14ac:dyDescent="0.35">
      <c r="A1" t="s">
        <v>3</v>
      </c>
      <c r="B1" t="s">
        <v>4</v>
      </c>
      <c r="C1" t="s">
        <v>5</v>
      </c>
      <c r="D1" t="s">
        <v>6</v>
      </c>
      <c r="E1" t="s">
        <v>14</v>
      </c>
      <c r="F1" t="s">
        <v>13</v>
      </c>
      <c r="G1" t="s">
        <v>11</v>
      </c>
      <c r="H1" t="s">
        <v>18</v>
      </c>
      <c r="I1" t="s">
        <v>20</v>
      </c>
      <c r="J1" t="s">
        <v>21</v>
      </c>
    </row>
    <row r="2" spans="1:10" x14ac:dyDescent="0.35">
      <c r="A2" s="6">
        <v>17168</v>
      </c>
      <c r="B2">
        <f>INDEX(CPI[CPIAUCSL],MATCH(Table3[[#This Row],[Date]],CPI[observation_date],0))</f>
        <v>21.48</v>
      </c>
      <c r="C2">
        <f>INDEX(minwage[FEDMINNFRWG],MATCH(Table3[[#This Row],[Date]],minwage[observation_date],0))</f>
        <v>0.4</v>
      </c>
      <c r="D2" s="4">
        <f>$B$888/Table3[[#This Row],[CPI]]</f>
        <v>12.14231843575419</v>
      </c>
      <c r="E2" s="5">
        <f>Table3[[#This Row],[minwage]]*Table3[[#This Row],[CPI Adjustment]]</f>
        <v>4.8569273743016765</v>
      </c>
      <c r="F2" s="5" t="e">
        <f>INDEX(poverty[Threshold],MATCH(YEAR(Table3[[#This Row],[Date]]),poverty[Year],0))</f>
        <v>#N/A</v>
      </c>
      <c r="G2" s="8" t="e">
        <f>Table3[[#This Row],[poverty threshold abs]]*Table3[[#This Row],[CPI Adjustment]]</f>
        <v>#N/A</v>
      </c>
      <c r="H2" s="8" t="e">
        <f>Table3[[#This Row],[poverty threshold adj]]/2/250/8</f>
        <v>#N/A</v>
      </c>
      <c r="I2" s="8">
        <f>$I$854*$D$854/Table3[[#This Row],[CPI Adjustment]]</f>
        <v>1.3933476946820142</v>
      </c>
      <c r="J2" s="8">
        <f>Table3[[#This Row],[Living Wage Nominal]]*Table3[[#This Row],[CPI Adjustment]]</f>
        <v>16.91847140055302</v>
      </c>
    </row>
    <row r="3" spans="1:10" x14ac:dyDescent="0.35">
      <c r="A3" s="6">
        <v>17199</v>
      </c>
      <c r="B3">
        <f>INDEX(CPI[CPIAUCSL],MATCH(Table3[[#This Row],[Date]],CPI[observation_date],0))</f>
        <v>21.62</v>
      </c>
      <c r="C3">
        <f>INDEX(minwage[FEDMINNFRWG],MATCH(Table3[[#This Row],[Date]],minwage[observation_date],0))</f>
        <v>0.4</v>
      </c>
      <c r="D3" s="4">
        <f>$B$888/Table3[[#This Row],[CPI]]</f>
        <v>12.063691026827012</v>
      </c>
      <c r="E3" s="5">
        <f>Table3[[#This Row],[minwage]]*Table3[[#This Row],[CPI Adjustment]]</f>
        <v>4.825476410730805</v>
      </c>
      <c r="F3" s="5" t="e">
        <f>INDEX(poverty[Threshold],MATCH(YEAR(Table3[[#This Row],[Date]]),poverty[Year],0))</f>
        <v>#N/A</v>
      </c>
      <c r="G3" s="8" t="e">
        <f>Table3[[#This Row],[poverty threshold abs]]*Table3[[#This Row],[CPI Adjustment]]</f>
        <v>#N/A</v>
      </c>
      <c r="H3" s="8" t="e">
        <f>Table3[[#This Row],[poverty threshold adj]]/2/250/8</f>
        <v>#N/A</v>
      </c>
      <c r="I3" s="8">
        <f>$I$854*$D$854/Table3[[#This Row],[CPI Adjustment]]</f>
        <v>1.4024291042376698</v>
      </c>
      <c r="J3" s="8">
        <f>Table3[[#This Row],[Living Wage Nominal]]*Table3[[#This Row],[CPI Adjustment]]</f>
        <v>16.91847140055302</v>
      </c>
    </row>
    <row r="4" spans="1:10" x14ac:dyDescent="0.35">
      <c r="A4" s="6">
        <v>17227</v>
      </c>
      <c r="B4">
        <f>INDEX(CPI[CPIAUCSL],MATCH(Table3[[#This Row],[Date]],CPI[observation_date],0))</f>
        <v>22</v>
      </c>
      <c r="C4">
        <f>INDEX(minwage[FEDMINNFRWG],MATCH(Table3[[#This Row],[Date]],minwage[observation_date],0))</f>
        <v>0.4</v>
      </c>
      <c r="D4" s="4">
        <f>$B$888/Table3[[#This Row],[CPI]]</f>
        <v>11.855318181818182</v>
      </c>
      <c r="E4" s="5">
        <f>Table3[[#This Row],[minwage]]*Table3[[#This Row],[CPI Adjustment]]</f>
        <v>4.7421272727272727</v>
      </c>
      <c r="F4" s="5" t="e">
        <f>INDEX(poverty[Threshold],MATCH(YEAR(Table3[[#This Row],[Date]]),poverty[Year],0))</f>
        <v>#N/A</v>
      </c>
      <c r="G4" s="8" t="e">
        <f>Table3[[#This Row],[poverty threshold abs]]*Table3[[#This Row],[CPI Adjustment]]</f>
        <v>#N/A</v>
      </c>
      <c r="H4" s="8" t="e">
        <f>Table3[[#This Row],[poverty threshold adj]]/2/250/8</f>
        <v>#N/A</v>
      </c>
      <c r="I4" s="8">
        <f>$I$854*$D$854/Table3[[#This Row],[CPI Adjustment]]</f>
        <v>1.4270786444601633</v>
      </c>
      <c r="J4" s="8">
        <f>Table3[[#This Row],[Living Wage Nominal]]*Table3[[#This Row],[CPI Adjustment]]</f>
        <v>16.91847140055302</v>
      </c>
    </row>
    <row r="5" spans="1:10" x14ac:dyDescent="0.35">
      <c r="A5" s="6">
        <v>17258</v>
      </c>
      <c r="B5">
        <f>INDEX(CPI[CPIAUCSL],MATCH(Table3[[#This Row],[Date]],CPI[observation_date],0))</f>
        <v>22</v>
      </c>
      <c r="C5">
        <f>INDEX(minwage[FEDMINNFRWG],MATCH(Table3[[#This Row],[Date]],minwage[observation_date],0))</f>
        <v>0.4</v>
      </c>
      <c r="D5" s="4">
        <f>$B$888/Table3[[#This Row],[CPI]]</f>
        <v>11.855318181818182</v>
      </c>
      <c r="E5" s="5">
        <f>Table3[[#This Row],[minwage]]*Table3[[#This Row],[CPI Adjustment]]</f>
        <v>4.7421272727272727</v>
      </c>
      <c r="F5" s="5" t="e">
        <f>INDEX(poverty[Threshold],MATCH(YEAR(Table3[[#This Row],[Date]]),poverty[Year],0))</f>
        <v>#N/A</v>
      </c>
      <c r="G5" s="8" t="e">
        <f>Table3[[#This Row],[poverty threshold abs]]*Table3[[#This Row],[CPI Adjustment]]</f>
        <v>#N/A</v>
      </c>
      <c r="H5" s="8" t="e">
        <f>Table3[[#This Row],[poverty threshold adj]]/2/250/8</f>
        <v>#N/A</v>
      </c>
      <c r="I5" s="8">
        <f>$I$854*$D$854/Table3[[#This Row],[CPI Adjustment]]</f>
        <v>1.4270786444601633</v>
      </c>
      <c r="J5" s="8">
        <f>Table3[[#This Row],[Living Wage Nominal]]*Table3[[#This Row],[CPI Adjustment]]</f>
        <v>16.91847140055302</v>
      </c>
    </row>
    <row r="6" spans="1:10" x14ac:dyDescent="0.35">
      <c r="A6" s="6">
        <v>17288</v>
      </c>
      <c r="B6">
        <f>INDEX(CPI[CPIAUCSL],MATCH(Table3[[#This Row],[Date]],CPI[observation_date],0))</f>
        <v>21.95</v>
      </c>
      <c r="C6">
        <f>INDEX(minwage[FEDMINNFRWG],MATCH(Table3[[#This Row],[Date]],minwage[observation_date],0))</f>
        <v>0.4</v>
      </c>
      <c r="D6" s="4">
        <f>$B$888/Table3[[#This Row],[CPI]]</f>
        <v>11.882323462414579</v>
      </c>
      <c r="E6" s="5">
        <f>Table3[[#This Row],[minwage]]*Table3[[#This Row],[CPI Adjustment]]</f>
        <v>4.7529293849658316</v>
      </c>
      <c r="F6" s="5" t="e">
        <f>INDEX(poverty[Threshold],MATCH(YEAR(Table3[[#This Row],[Date]]),poverty[Year],0))</f>
        <v>#N/A</v>
      </c>
      <c r="G6" s="8" t="e">
        <f>Table3[[#This Row],[poverty threshold abs]]*Table3[[#This Row],[CPI Adjustment]]</f>
        <v>#N/A</v>
      </c>
      <c r="H6" s="8" t="e">
        <f>Table3[[#This Row],[poverty threshold adj]]/2/250/8</f>
        <v>#N/A</v>
      </c>
      <c r="I6" s="8">
        <f>$I$854*$D$854/Table3[[#This Row],[CPI Adjustment]]</f>
        <v>1.423835283904572</v>
      </c>
      <c r="J6" s="8">
        <f>Table3[[#This Row],[Living Wage Nominal]]*Table3[[#This Row],[CPI Adjustment]]</f>
        <v>16.91847140055302</v>
      </c>
    </row>
    <row r="7" spans="1:10" x14ac:dyDescent="0.35">
      <c r="A7" s="6">
        <v>17319</v>
      </c>
      <c r="B7">
        <f>INDEX(CPI[CPIAUCSL],MATCH(Table3[[#This Row],[Date]],CPI[observation_date],0))</f>
        <v>22.08</v>
      </c>
      <c r="C7">
        <f>INDEX(minwage[FEDMINNFRWG],MATCH(Table3[[#This Row],[Date]],minwage[observation_date],0))</f>
        <v>0.4</v>
      </c>
      <c r="D7" s="4">
        <f>$B$888/Table3[[#This Row],[CPI]]</f>
        <v>11.812364130434784</v>
      </c>
      <c r="E7" s="5">
        <f>Table3[[#This Row],[minwage]]*Table3[[#This Row],[CPI Adjustment]]</f>
        <v>4.7249456521739139</v>
      </c>
      <c r="F7" s="5" t="e">
        <f>INDEX(poverty[Threshold],MATCH(YEAR(Table3[[#This Row],[Date]]),poverty[Year],0))</f>
        <v>#N/A</v>
      </c>
      <c r="G7" s="8" t="e">
        <f>Table3[[#This Row],[poverty threshold abs]]*Table3[[#This Row],[CPI Adjustment]]</f>
        <v>#N/A</v>
      </c>
      <c r="H7" s="8" t="e">
        <f>Table3[[#This Row],[poverty threshold adj]]/2/250/8</f>
        <v>#N/A</v>
      </c>
      <c r="I7" s="8">
        <f>$I$854*$D$854/Table3[[#This Row],[CPI Adjustment]]</f>
        <v>1.4322680213491095</v>
      </c>
      <c r="J7" s="8">
        <f>Table3[[#This Row],[Living Wage Nominal]]*Table3[[#This Row],[CPI Adjustment]]</f>
        <v>16.91847140055302</v>
      </c>
    </row>
    <row r="8" spans="1:10" x14ac:dyDescent="0.35">
      <c r="A8" s="6">
        <v>17349</v>
      </c>
      <c r="B8">
        <f>INDEX(CPI[CPIAUCSL],MATCH(Table3[[#This Row],[Date]],CPI[observation_date],0))</f>
        <v>22.23</v>
      </c>
      <c r="C8">
        <f>INDEX(minwage[FEDMINNFRWG],MATCH(Table3[[#This Row],[Date]],minwage[observation_date],0))</f>
        <v>0.4</v>
      </c>
      <c r="D8" s="4">
        <f>$B$888/Table3[[#This Row],[CPI]]</f>
        <v>11.732658569500675</v>
      </c>
      <c r="E8" s="5">
        <f>Table3[[#This Row],[minwage]]*Table3[[#This Row],[CPI Adjustment]]</f>
        <v>4.6930634278002703</v>
      </c>
      <c r="F8" s="5" t="e">
        <f>INDEX(poverty[Threshold],MATCH(YEAR(Table3[[#This Row],[Date]]),poverty[Year],0))</f>
        <v>#N/A</v>
      </c>
      <c r="G8" s="8" t="e">
        <f>Table3[[#This Row],[poverty threshold abs]]*Table3[[#This Row],[CPI Adjustment]]</f>
        <v>#N/A</v>
      </c>
      <c r="H8" s="8" t="e">
        <f>Table3[[#This Row],[poverty threshold adj]]/2/250/8</f>
        <v>#N/A</v>
      </c>
      <c r="I8" s="8">
        <f>$I$854*$D$854/Table3[[#This Row],[CPI Adjustment]]</f>
        <v>1.4419981030158833</v>
      </c>
      <c r="J8" s="8">
        <f>Table3[[#This Row],[Living Wage Nominal]]*Table3[[#This Row],[CPI Adjustment]]</f>
        <v>16.91847140055302</v>
      </c>
    </row>
    <row r="9" spans="1:10" x14ac:dyDescent="0.35">
      <c r="A9" s="6">
        <v>17380</v>
      </c>
      <c r="B9">
        <f>INDEX(CPI[CPIAUCSL],MATCH(Table3[[#This Row],[Date]],CPI[observation_date],0))</f>
        <v>22.4</v>
      </c>
      <c r="C9">
        <f>INDEX(minwage[FEDMINNFRWG],MATCH(Table3[[#This Row],[Date]],minwage[observation_date],0))</f>
        <v>0.4</v>
      </c>
      <c r="D9" s="4">
        <f>$B$888/Table3[[#This Row],[CPI]]</f>
        <v>11.643616071428573</v>
      </c>
      <c r="E9" s="5">
        <f>Table3[[#This Row],[minwage]]*Table3[[#This Row],[CPI Adjustment]]</f>
        <v>4.6574464285714292</v>
      </c>
      <c r="F9" s="5" t="e">
        <f>INDEX(poverty[Threshold],MATCH(YEAR(Table3[[#This Row],[Date]]),poverty[Year],0))</f>
        <v>#N/A</v>
      </c>
      <c r="G9" s="8" t="e">
        <f>Table3[[#This Row],[poverty threshold abs]]*Table3[[#This Row],[CPI Adjustment]]</f>
        <v>#N/A</v>
      </c>
      <c r="H9" s="8" t="e">
        <f>Table3[[#This Row],[poverty threshold adj]]/2/250/8</f>
        <v>#N/A</v>
      </c>
      <c r="I9" s="8">
        <f>$I$854*$D$854/Table3[[#This Row],[CPI Adjustment]]</f>
        <v>1.4530255289048934</v>
      </c>
      <c r="J9" s="8">
        <f>Table3[[#This Row],[Living Wage Nominal]]*Table3[[#This Row],[CPI Adjustment]]</f>
        <v>16.91847140055302</v>
      </c>
    </row>
    <row r="10" spans="1:10" x14ac:dyDescent="0.35">
      <c r="A10" s="6">
        <v>17411</v>
      </c>
      <c r="B10">
        <f>INDEX(CPI[CPIAUCSL],MATCH(Table3[[#This Row],[Date]],CPI[observation_date],0))</f>
        <v>22.84</v>
      </c>
      <c r="C10">
        <f>INDEX(minwage[FEDMINNFRWG],MATCH(Table3[[#This Row],[Date]],minwage[observation_date],0))</f>
        <v>0.4</v>
      </c>
      <c r="D10" s="4">
        <f>$B$888/Table3[[#This Row],[CPI]]</f>
        <v>11.41930823117338</v>
      </c>
      <c r="E10" s="5">
        <f>Table3[[#This Row],[minwage]]*Table3[[#This Row],[CPI Adjustment]]</f>
        <v>4.5677232924693518</v>
      </c>
      <c r="F10" s="5" t="e">
        <f>INDEX(poverty[Threshold],MATCH(YEAR(Table3[[#This Row],[Date]]),poverty[Year],0))</f>
        <v>#N/A</v>
      </c>
      <c r="G10" s="8" t="e">
        <f>Table3[[#This Row],[poverty threshold abs]]*Table3[[#This Row],[CPI Adjustment]]</f>
        <v>#N/A</v>
      </c>
      <c r="H10" s="8" t="e">
        <f>Table3[[#This Row],[poverty threshold adj]]/2/250/8</f>
        <v>#N/A</v>
      </c>
      <c r="I10" s="8">
        <f>$I$854*$D$854/Table3[[#This Row],[CPI Adjustment]]</f>
        <v>1.481567101794097</v>
      </c>
      <c r="J10" s="8">
        <f>Table3[[#This Row],[Living Wage Nominal]]*Table3[[#This Row],[CPI Adjustment]]</f>
        <v>16.91847140055302</v>
      </c>
    </row>
    <row r="11" spans="1:10" x14ac:dyDescent="0.35">
      <c r="A11" s="6">
        <v>17441</v>
      </c>
      <c r="B11">
        <f>INDEX(CPI[CPIAUCSL],MATCH(Table3[[#This Row],[Date]],CPI[observation_date],0))</f>
        <v>22.91</v>
      </c>
      <c r="C11">
        <f>INDEX(minwage[FEDMINNFRWG],MATCH(Table3[[#This Row],[Date]],minwage[observation_date],0))</f>
        <v>0.4</v>
      </c>
      <c r="D11" s="4">
        <f>$B$888/Table3[[#This Row],[CPI]]</f>
        <v>11.384417285028372</v>
      </c>
      <c r="E11" s="5">
        <f>Table3[[#This Row],[minwage]]*Table3[[#This Row],[CPI Adjustment]]</f>
        <v>4.5537669140113488</v>
      </c>
      <c r="F11" s="5" t="e">
        <f>INDEX(poverty[Threshold],MATCH(YEAR(Table3[[#This Row],[Date]]),poverty[Year],0))</f>
        <v>#N/A</v>
      </c>
      <c r="G11" s="8" t="e">
        <f>Table3[[#This Row],[poverty threshold abs]]*Table3[[#This Row],[CPI Adjustment]]</f>
        <v>#N/A</v>
      </c>
      <c r="H11" s="8" t="e">
        <f>Table3[[#This Row],[poverty threshold adj]]/2/250/8</f>
        <v>#N/A</v>
      </c>
      <c r="I11" s="8">
        <f>$I$854*$D$854/Table3[[#This Row],[CPI Adjustment]]</f>
        <v>1.4861078065719249</v>
      </c>
      <c r="J11" s="8">
        <f>Table3[[#This Row],[Living Wage Nominal]]*Table3[[#This Row],[CPI Adjustment]]</f>
        <v>16.91847140055302</v>
      </c>
    </row>
    <row r="12" spans="1:10" x14ac:dyDescent="0.35">
      <c r="A12" s="6">
        <v>17472</v>
      </c>
      <c r="B12">
        <f>INDEX(CPI[CPIAUCSL],MATCH(Table3[[#This Row],[Date]],CPI[observation_date],0))</f>
        <v>23.06</v>
      </c>
      <c r="C12">
        <f>INDEX(minwage[FEDMINNFRWG],MATCH(Table3[[#This Row],[Date]],minwage[observation_date],0))</f>
        <v>0.4</v>
      </c>
      <c r="D12" s="4">
        <f>$B$888/Table3[[#This Row],[CPI]]</f>
        <v>11.310364267129229</v>
      </c>
      <c r="E12" s="5">
        <f>Table3[[#This Row],[minwage]]*Table3[[#This Row],[CPI Adjustment]]</f>
        <v>4.5241457068516917</v>
      </c>
      <c r="F12" s="5" t="e">
        <f>INDEX(poverty[Threshold],MATCH(YEAR(Table3[[#This Row],[Date]]),poverty[Year],0))</f>
        <v>#N/A</v>
      </c>
      <c r="G12" s="8" t="e">
        <f>Table3[[#This Row],[poverty threshold abs]]*Table3[[#This Row],[CPI Adjustment]]</f>
        <v>#N/A</v>
      </c>
      <c r="H12" s="8" t="e">
        <f>Table3[[#This Row],[poverty threshold adj]]/2/250/8</f>
        <v>#N/A</v>
      </c>
      <c r="I12" s="8">
        <f>$I$854*$D$854/Table3[[#This Row],[CPI Adjustment]]</f>
        <v>1.4958378882386985</v>
      </c>
      <c r="J12" s="8">
        <f>Table3[[#This Row],[Living Wage Nominal]]*Table3[[#This Row],[CPI Adjustment]]</f>
        <v>16.91847140055302</v>
      </c>
    </row>
    <row r="13" spans="1:10" x14ac:dyDescent="0.35">
      <c r="A13" s="6">
        <v>17502</v>
      </c>
      <c r="B13">
        <f>INDEX(CPI[CPIAUCSL],MATCH(Table3[[#This Row],[Date]],CPI[observation_date],0))</f>
        <v>23.41</v>
      </c>
      <c r="C13">
        <f>INDEX(minwage[FEDMINNFRWG],MATCH(Table3[[#This Row],[Date]],minwage[observation_date],0))</f>
        <v>0.4</v>
      </c>
      <c r="D13" s="4">
        <f>$B$888/Table3[[#This Row],[CPI]]</f>
        <v>11.141264416915849</v>
      </c>
      <c r="E13" s="5">
        <f>Table3[[#This Row],[minwage]]*Table3[[#This Row],[CPI Adjustment]]</f>
        <v>4.4565057667663401</v>
      </c>
      <c r="F13" s="5" t="e">
        <f>INDEX(poverty[Threshold],MATCH(YEAR(Table3[[#This Row],[Date]]),poverty[Year],0))</f>
        <v>#N/A</v>
      </c>
      <c r="G13" s="8" t="e">
        <f>Table3[[#This Row],[poverty threshold abs]]*Table3[[#This Row],[CPI Adjustment]]</f>
        <v>#N/A</v>
      </c>
      <c r="H13" s="8" t="e">
        <f>Table3[[#This Row],[poverty threshold adj]]/2/250/8</f>
        <v>#N/A</v>
      </c>
      <c r="I13" s="8">
        <f>$I$854*$D$854/Table3[[#This Row],[CPI Adjustment]]</f>
        <v>1.5185414121278373</v>
      </c>
      <c r="J13" s="8">
        <f>Table3[[#This Row],[Living Wage Nominal]]*Table3[[#This Row],[CPI Adjustment]]</f>
        <v>16.91847140055302</v>
      </c>
    </row>
    <row r="14" spans="1:10" x14ac:dyDescent="0.35">
      <c r="A14" s="6">
        <v>17533</v>
      </c>
      <c r="B14">
        <f>INDEX(CPI[CPIAUCSL],MATCH(Table3[[#This Row],[Date]],CPI[observation_date],0))</f>
        <v>23.68</v>
      </c>
      <c r="C14">
        <f>INDEX(minwage[FEDMINNFRWG],MATCH(Table3[[#This Row],[Date]],minwage[observation_date],0))</f>
        <v>0.4</v>
      </c>
      <c r="D14" s="4">
        <f>$B$888/Table3[[#This Row],[CPI]]</f>
        <v>11.01423141891892</v>
      </c>
      <c r="E14" s="5">
        <f>Table3[[#This Row],[minwage]]*Table3[[#This Row],[CPI Adjustment]]</f>
        <v>4.4056925675675682</v>
      </c>
      <c r="F14" s="5" t="e">
        <f>INDEX(poverty[Threshold],MATCH(YEAR(Table3[[#This Row],[Date]]),poverty[Year],0))</f>
        <v>#N/A</v>
      </c>
      <c r="G14" s="8" t="e">
        <f>Table3[[#This Row],[poverty threshold abs]]*Table3[[#This Row],[CPI Adjustment]]</f>
        <v>#N/A</v>
      </c>
      <c r="H14" s="8" t="e">
        <f>Table3[[#This Row],[poverty threshold adj]]/2/250/8</f>
        <v>#N/A</v>
      </c>
      <c r="I14" s="8">
        <f>$I$854*$D$854/Table3[[#This Row],[CPI Adjustment]]</f>
        <v>1.5360555591280303</v>
      </c>
      <c r="J14" s="8">
        <f>Table3[[#This Row],[Living Wage Nominal]]*Table3[[#This Row],[CPI Adjustment]]</f>
        <v>16.91847140055302</v>
      </c>
    </row>
    <row r="15" spans="1:10" x14ac:dyDescent="0.35">
      <c r="A15" s="6">
        <v>17564</v>
      </c>
      <c r="B15">
        <f>INDEX(CPI[CPIAUCSL],MATCH(Table3[[#This Row],[Date]],CPI[observation_date],0))</f>
        <v>23.67</v>
      </c>
      <c r="C15">
        <f>INDEX(minwage[FEDMINNFRWG],MATCH(Table3[[#This Row],[Date]],minwage[observation_date],0))</f>
        <v>0.4</v>
      </c>
      <c r="D15" s="4">
        <f>$B$888/Table3[[#This Row],[CPI]]</f>
        <v>11.018884664131813</v>
      </c>
      <c r="E15" s="5">
        <f>Table3[[#This Row],[minwage]]*Table3[[#This Row],[CPI Adjustment]]</f>
        <v>4.4075538656527256</v>
      </c>
      <c r="F15" s="5" t="e">
        <f>INDEX(poverty[Threshold],MATCH(YEAR(Table3[[#This Row],[Date]]),poverty[Year],0))</f>
        <v>#N/A</v>
      </c>
      <c r="G15" s="8" t="e">
        <f>Table3[[#This Row],[poverty threshold abs]]*Table3[[#This Row],[CPI Adjustment]]</f>
        <v>#N/A</v>
      </c>
      <c r="H15" s="8" t="e">
        <f>Table3[[#This Row],[poverty threshold adj]]/2/250/8</f>
        <v>#N/A</v>
      </c>
      <c r="I15" s="8">
        <f>$I$854*$D$854/Table3[[#This Row],[CPI Adjustment]]</f>
        <v>1.5354068870169122</v>
      </c>
      <c r="J15" s="8">
        <f>Table3[[#This Row],[Living Wage Nominal]]*Table3[[#This Row],[CPI Adjustment]]</f>
        <v>16.91847140055302</v>
      </c>
    </row>
    <row r="16" spans="1:10" x14ac:dyDescent="0.35">
      <c r="A16" s="6">
        <v>17593</v>
      </c>
      <c r="B16">
        <f>INDEX(CPI[CPIAUCSL],MATCH(Table3[[#This Row],[Date]],CPI[observation_date],0))</f>
        <v>23.5</v>
      </c>
      <c r="C16">
        <f>INDEX(minwage[FEDMINNFRWG],MATCH(Table3[[#This Row],[Date]],minwage[observation_date],0))</f>
        <v>0.4</v>
      </c>
      <c r="D16" s="4">
        <f>$B$888/Table3[[#This Row],[CPI]]</f>
        <v>11.098595744680852</v>
      </c>
      <c r="E16" s="5">
        <f>Table3[[#This Row],[minwage]]*Table3[[#This Row],[CPI Adjustment]]</f>
        <v>4.439438297872341</v>
      </c>
      <c r="F16" s="5" t="e">
        <f>INDEX(poverty[Threshold],MATCH(YEAR(Table3[[#This Row],[Date]]),poverty[Year],0))</f>
        <v>#N/A</v>
      </c>
      <c r="G16" s="8" t="e">
        <f>Table3[[#This Row],[poverty threshold abs]]*Table3[[#This Row],[CPI Adjustment]]</f>
        <v>#N/A</v>
      </c>
      <c r="H16" s="8" t="e">
        <f>Table3[[#This Row],[poverty threshold adj]]/2/250/8</f>
        <v>#N/A</v>
      </c>
      <c r="I16" s="8">
        <f>$I$854*$D$854/Table3[[#This Row],[CPI Adjustment]]</f>
        <v>1.5243794611279018</v>
      </c>
      <c r="J16" s="8">
        <f>Table3[[#This Row],[Living Wage Nominal]]*Table3[[#This Row],[CPI Adjustment]]</f>
        <v>16.91847140055302</v>
      </c>
    </row>
    <row r="17" spans="1:10" x14ac:dyDescent="0.35">
      <c r="A17" s="6">
        <v>17624</v>
      </c>
      <c r="B17">
        <f>INDEX(CPI[CPIAUCSL],MATCH(Table3[[#This Row],[Date]],CPI[observation_date],0))</f>
        <v>23.82</v>
      </c>
      <c r="C17">
        <f>INDEX(minwage[FEDMINNFRWG],MATCH(Table3[[#This Row],[Date]],minwage[observation_date],0))</f>
        <v>0.4</v>
      </c>
      <c r="D17" s="4">
        <f>$B$888/Table3[[#This Row],[CPI]]</f>
        <v>10.949496221662468</v>
      </c>
      <c r="E17" s="5">
        <f>Table3[[#This Row],[minwage]]*Table3[[#This Row],[CPI Adjustment]]</f>
        <v>4.3797984886649877</v>
      </c>
      <c r="F17" s="5" t="e">
        <f>INDEX(poverty[Threshold],MATCH(YEAR(Table3[[#This Row],[Date]]),poverty[Year],0))</f>
        <v>#N/A</v>
      </c>
      <c r="G17" s="8" t="e">
        <f>Table3[[#This Row],[poverty threshold abs]]*Table3[[#This Row],[CPI Adjustment]]</f>
        <v>#N/A</v>
      </c>
      <c r="H17" s="8" t="e">
        <f>Table3[[#This Row],[poverty threshold adj]]/2/250/8</f>
        <v>#N/A</v>
      </c>
      <c r="I17" s="8">
        <f>$I$854*$D$854/Table3[[#This Row],[CPI Adjustment]]</f>
        <v>1.5451369686836862</v>
      </c>
      <c r="J17" s="8">
        <f>Table3[[#This Row],[Living Wage Nominal]]*Table3[[#This Row],[CPI Adjustment]]</f>
        <v>16.91847140055302</v>
      </c>
    </row>
    <row r="18" spans="1:10" x14ac:dyDescent="0.35">
      <c r="A18" s="6">
        <v>17654</v>
      </c>
      <c r="B18">
        <f>INDEX(CPI[CPIAUCSL],MATCH(Table3[[#This Row],[Date]],CPI[observation_date],0))</f>
        <v>24.01</v>
      </c>
      <c r="C18">
        <f>INDEX(minwage[FEDMINNFRWG],MATCH(Table3[[#This Row],[Date]],minwage[observation_date],0))</f>
        <v>0.4</v>
      </c>
      <c r="D18" s="4">
        <f>$B$888/Table3[[#This Row],[CPI]]</f>
        <v>10.862848812994585</v>
      </c>
      <c r="E18" s="5">
        <f>Table3[[#This Row],[minwage]]*Table3[[#This Row],[CPI Adjustment]]</f>
        <v>4.3451395251978342</v>
      </c>
      <c r="F18" s="5" t="e">
        <f>INDEX(poverty[Threshold],MATCH(YEAR(Table3[[#This Row],[Date]]),poverty[Year],0))</f>
        <v>#N/A</v>
      </c>
      <c r="G18" s="8" t="e">
        <f>Table3[[#This Row],[poverty threshold abs]]*Table3[[#This Row],[CPI Adjustment]]</f>
        <v>#N/A</v>
      </c>
      <c r="H18" s="8" t="e">
        <f>Table3[[#This Row],[poverty threshold adj]]/2/250/8</f>
        <v>#N/A</v>
      </c>
      <c r="I18" s="8">
        <f>$I$854*$D$854/Table3[[#This Row],[CPI Adjustment]]</f>
        <v>1.557461738794933</v>
      </c>
      <c r="J18" s="8">
        <f>Table3[[#This Row],[Living Wage Nominal]]*Table3[[#This Row],[CPI Adjustment]]</f>
        <v>16.91847140055302</v>
      </c>
    </row>
    <row r="19" spans="1:10" x14ac:dyDescent="0.35">
      <c r="A19" s="6">
        <v>17685</v>
      </c>
      <c r="B19">
        <f>INDEX(CPI[CPIAUCSL],MATCH(Table3[[#This Row],[Date]],CPI[observation_date],0))</f>
        <v>24.15</v>
      </c>
      <c r="C19">
        <f>INDEX(minwage[FEDMINNFRWG],MATCH(Table3[[#This Row],[Date]],minwage[observation_date],0))</f>
        <v>0.4</v>
      </c>
      <c r="D19" s="4">
        <f>$B$888/Table3[[#This Row],[CPI]]</f>
        <v>10.799875776397517</v>
      </c>
      <c r="E19" s="5">
        <f>Table3[[#This Row],[minwage]]*Table3[[#This Row],[CPI Adjustment]]</f>
        <v>4.3199503105590074</v>
      </c>
      <c r="F19" s="5" t="e">
        <f>INDEX(poverty[Threshold],MATCH(YEAR(Table3[[#This Row],[Date]]),poverty[Year],0))</f>
        <v>#N/A</v>
      </c>
      <c r="G19" s="8" t="e">
        <f>Table3[[#This Row],[poverty threshold abs]]*Table3[[#This Row],[CPI Adjustment]]</f>
        <v>#N/A</v>
      </c>
      <c r="H19" s="8" t="e">
        <f>Table3[[#This Row],[poverty threshold adj]]/2/250/8</f>
        <v>#N/A</v>
      </c>
      <c r="I19" s="8">
        <f>$I$854*$D$854/Table3[[#This Row],[CPI Adjustment]]</f>
        <v>1.5665431483505883</v>
      </c>
      <c r="J19" s="8">
        <f>Table3[[#This Row],[Living Wage Nominal]]*Table3[[#This Row],[CPI Adjustment]]</f>
        <v>16.91847140055302</v>
      </c>
    </row>
    <row r="20" spans="1:10" x14ac:dyDescent="0.35">
      <c r="A20" s="6">
        <v>17715</v>
      </c>
      <c r="B20">
        <f>INDEX(CPI[CPIAUCSL],MATCH(Table3[[#This Row],[Date]],CPI[observation_date],0))</f>
        <v>24.4</v>
      </c>
      <c r="C20">
        <f>INDEX(minwage[FEDMINNFRWG],MATCH(Table3[[#This Row],[Date]],minwage[observation_date],0))</f>
        <v>0.4</v>
      </c>
      <c r="D20" s="4">
        <f>$B$888/Table3[[#This Row],[CPI]]</f>
        <v>10.689221311475411</v>
      </c>
      <c r="E20" s="5">
        <f>Table3[[#This Row],[minwage]]*Table3[[#This Row],[CPI Adjustment]]</f>
        <v>4.2756885245901648</v>
      </c>
      <c r="F20" s="5" t="e">
        <f>INDEX(poverty[Threshold],MATCH(YEAR(Table3[[#This Row],[Date]]),poverty[Year],0))</f>
        <v>#N/A</v>
      </c>
      <c r="G20" s="8" t="e">
        <f>Table3[[#This Row],[poverty threshold abs]]*Table3[[#This Row],[CPI Adjustment]]</f>
        <v>#N/A</v>
      </c>
      <c r="H20" s="8" t="e">
        <f>Table3[[#This Row],[poverty threshold adj]]/2/250/8</f>
        <v>#N/A</v>
      </c>
      <c r="I20" s="8">
        <f>$I$854*$D$854/Table3[[#This Row],[CPI Adjustment]]</f>
        <v>1.5827599511285448</v>
      </c>
      <c r="J20" s="8">
        <f>Table3[[#This Row],[Living Wage Nominal]]*Table3[[#This Row],[CPI Adjustment]]</f>
        <v>16.91847140055302</v>
      </c>
    </row>
    <row r="21" spans="1:10" x14ac:dyDescent="0.35">
      <c r="A21" s="6">
        <v>17746</v>
      </c>
      <c r="B21">
        <f>INDEX(CPI[CPIAUCSL],MATCH(Table3[[#This Row],[Date]],CPI[observation_date],0))</f>
        <v>24.43</v>
      </c>
      <c r="C21">
        <f>INDEX(minwage[FEDMINNFRWG],MATCH(Table3[[#This Row],[Date]],minwage[observation_date],0))</f>
        <v>0.4</v>
      </c>
      <c r="D21" s="4">
        <f>$B$888/Table3[[#This Row],[CPI]]</f>
        <v>10.676094965206714</v>
      </c>
      <c r="E21" s="5">
        <f>Table3[[#This Row],[minwage]]*Table3[[#This Row],[CPI Adjustment]]</f>
        <v>4.270437986082686</v>
      </c>
      <c r="F21" s="5" t="e">
        <f>INDEX(poverty[Threshold],MATCH(YEAR(Table3[[#This Row],[Date]]),poverty[Year],0))</f>
        <v>#N/A</v>
      </c>
      <c r="G21" s="8" t="e">
        <f>Table3[[#This Row],[poverty threshold abs]]*Table3[[#This Row],[CPI Adjustment]]</f>
        <v>#N/A</v>
      </c>
      <c r="H21" s="8" t="e">
        <f>Table3[[#This Row],[poverty threshold adj]]/2/250/8</f>
        <v>#N/A</v>
      </c>
      <c r="I21" s="8">
        <f>$I$854*$D$854/Table3[[#This Row],[CPI Adjustment]]</f>
        <v>1.5847059674618995</v>
      </c>
      <c r="J21" s="8">
        <f>Table3[[#This Row],[Living Wage Nominal]]*Table3[[#This Row],[CPI Adjustment]]</f>
        <v>16.91847140055302</v>
      </c>
    </row>
    <row r="22" spans="1:10" x14ac:dyDescent="0.35">
      <c r="A22" s="6">
        <v>17777</v>
      </c>
      <c r="B22">
        <f>INDEX(CPI[CPIAUCSL],MATCH(Table3[[#This Row],[Date]],CPI[observation_date],0))</f>
        <v>24.36</v>
      </c>
      <c r="C22">
        <f>INDEX(minwage[FEDMINNFRWG],MATCH(Table3[[#This Row],[Date]],minwage[observation_date],0))</f>
        <v>0.4</v>
      </c>
      <c r="D22" s="4">
        <f>$B$888/Table3[[#This Row],[CPI]]</f>
        <v>10.706773399014779</v>
      </c>
      <c r="E22" s="5">
        <f>Table3[[#This Row],[minwage]]*Table3[[#This Row],[CPI Adjustment]]</f>
        <v>4.2827093596059118</v>
      </c>
      <c r="F22" s="5" t="e">
        <f>INDEX(poverty[Threshold],MATCH(YEAR(Table3[[#This Row],[Date]]),poverty[Year],0))</f>
        <v>#N/A</v>
      </c>
      <c r="G22" s="8" t="e">
        <f>Table3[[#This Row],[poverty threshold abs]]*Table3[[#This Row],[CPI Adjustment]]</f>
        <v>#N/A</v>
      </c>
      <c r="H22" s="8" t="e">
        <f>Table3[[#This Row],[poverty threshold adj]]/2/250/8</f>
        <v>#N/A</v>
      </c>
      <c r="I22" s="8">
        <f>$I$854*$D$854/Table3[[#This Row],[CPI Adjustment]]</f>
        <v>1.5801652626840719</v>
      </c>
      <c r="J22" s="8">
        <f>Table3[[#This Row],[Living Wage Nominal]]*Table3[[#This Row],[CPI Adjustment]]</f>
        <v>16.91847140055302</v>
      </c>
    </row>
    <row r="23" spans="1:10" x14ac:dyDescent="0.35">
      <c r="A23" s="6">
        <v>17807</v>
      </c>
      <c r="B23">
        <f>INDEX(CPI[CPIAUCSL],MATCH(Table3[[#This Row],[Date]],CPI[observation_date],0))</f>
        <v>24.31</v>
      </c>
      <c r="C23">
        <f>INDEX(minwage[FEDMINNFRWG],MATCH(Table3[[#This Row],[Date]],minwage[observation_date],0))</f>
        <v>0.4</v>
      </c>
      <c r="D23" s="4">
        <f>$B$888/Table3[[#This Row],[CPI]]</f>
        <v>10.728794734677088</v>
      </c>
      <c r="E23" s="5">
        <f>Table3[[#This Row],[minwage]]*Table3[[#This Row],[CPI Adjustment]]</f>
        <v>4.2915178938708349</v>
      </c>
      <c r="F23" s="5" t="e">
        <f>INDEX(poverty[Threshold],MATCH(YEAR(Table3[[#This Row],[Date]]),poverty[Year],0))</f>
        <v>#N/A</v>
      </c>
      <c r="G23" s="8" t="e">
        <f>Table3[[#This Row],[poverty threshold abs]]*Table3[[#This Row],[CPI Adjustment]]</f>
        <v>#N/A</v>
      </c>
      <c r="H23" s="8" t="e">
        <f>Table3[[#This Row],[poverty threshold adj]]/2/250/8</f>
        <v>#N/A</v>
      </c>
      <c r="I23" s="8">
        <f>$I$854*$D$854/Table3[[#This Row],[CPI Adjustment]]</f>
        <v>1.5769219021284806</v>
      </c>
      <c r="J23" s="8">
        <f>Table3[[#This Row],[Living Wage Nominal]]*Table3[[#This Row],[CPI Adjustment]]</f>
        <v>16.91847140055302</v>
      </c>
    </row>
    <row r="24" spans="1:10" x14ac:dyDescent="0.35">
      <c r="A24" s="6">
        <v>17838</v>
      </c>
      <c r="B24">
        <f>INDEX(CPI[CPIAUCSL],MATCH(Table3[[#This Row],[Date]],CPI[observation_date],0))</f>
        <v>24.16</v>
      </c>
      <c r="C24">
        <f>INDEX(minwage[FEDMINNFRWG],MATCH(Table3[[#This Row],[Date]],minwage[observation_date],0))</f>
        <v>0.4</v>
      </c>
      <c r="D24" s="4">
        <f>$B$888/Table3[[#This Row],[CPI]]</f>
        <v>10.795405629139074</v>
      </c>
      <c r="E24" s="5">
        <f>Table3[[#This Row],[minwage]]*Table3[[#This Row],[CPI Adjustment]]</f>
        <v>4.3181622516556297</v>
      </c>
      <c r="F24" s="5" t="e">
        <f>INDEX(poverty[Threshold],MATCH(YEAR(Table3[[#This Row],[Date]]),poverty[Year],0))</f>
        <v>#N/A</v>
      </c>
      <c r="G24" s="8" t="e">
        <f>Table3[[#This Row],[poverty threshold abs]]*Table3[[#This Row],[CPI Adjustment]]</f>
        <v>#N/A</v>
      </c>
      <c r="H24" s="8" t="e">
        <f>Table3[[#This Row],[poverty threshold adj]]/2/250/8</f>
        <v>#N/A</v>
      </c>
      <c r="I24" s="8">
        <f>$I$854*$D$854/Table3[[#This Row],[CPI Adjustment]]</f>
        <v>1.5671918204617066</v>
      </c>
      <c r="J24" s="8">
        <f>Table3[[#This Row],[Living Wage Nominal]]*Table3[[#This Row],[CPI Adjustment]]</f>
        <v>16.91847140055302</v>
      </c>
    </row>
    <row r="25" spans="1:10" x14ac:dyDescent="0.35">
      <c r="A25" s="6">
        <v>17868</v>
      </c>
      <c r="B25">
        <f>INDEX(CPI[CPIAUCSL],MATCH(Table3[[#This Row],[Date]],CPI[observation_date],0))</f>
        <v>24.05</v>
      </c>
      <c r="C25">
        <f>INDEX(minwage[FEDMINNFRWG],MATCH(Table3[[#This Row],[Date]],minwage[observation_date],0))</f>
        <v>0.4</v>
      </c>
      <c r="D25" s="4">
        <f>$B$888/Table3[[#This Row],[CPI]]</f>
        <v>10.844781704781704</v>
      </c>
      <c r="E25" s="5">
        <f>Table3[[#This Row],[minwage]]*Table3[[#This Row],[CPI Adjustment]]</f>
        <v>4.3379126819126821</v>
      </c>
      <c r="F25" s="5" t="e">
        <f>INDEX(poverty[Threshold],MATCH(YEAR(Table3[[#This Row],[Date]]),poverty[Year],0))</f>
        <v>#N/A</v>
      </c>
      <c r="G25" s="8" t="e">
        <f>Table3[[#This Row],[poverty threshold abs]]*Table3[[#This Row],[CPI Adjustment]]</f>
        <v>#N/A</v>
      </c>
      <c r="H25" s="8" t="e">
        <f>Table3[[#This Row],[poverty threshold adj]]/2/250/8</f>
        <v>#N/A</v>
      </c>
      <c r="I25" s="8">
        <f>$I$854*$D$854/Table3[[#This Row],[CPI Adjustment]]</f>
        <v>1.560056427239406</v>
      </c>
      <c r="J25" s="8">
        <f>Table3[[#This Row],[Living Wage Nominal]]*Table3[[#This Row],[CPI Adjustment]]</f>
        <v>16.91847140055302</v>
      </c>
    </row>
    <row r="26" spans="1:10" x14ac:dyDescent="0.35">
      <c r="A26" s="6">
        <v>17899</v>
      </c>
      <c r="B26">
        <f>INDEX(CPI[CPIAUCSL],MATCH(Table3[[#This Row],[Date]],CPI[observation_date],0))</f>
        <v>24.01</v>
      </c>
      <c r="C26">
        <f>INDEX(minwage[FEDMINNFRWG],MATCH(Table3[[#This Row],[Date]],minwage[observation_date],0))</f>
        <v>0.4</v>
      </c>
      <c r="D26" s="4">
        <f>$B$888/Table3[[#This Row],[CPI]]</f>
        <v>10.862848812994585</v>
      </c>
      <c r="E26" s="5">
        <f>Table3[[#This Row],[minwage]]*Table3[[#This Row],[CPI Adjustment]]</f>
        <v>4.3451395251978342</v>
      </c>
      <c r="F26" s="5" t="e">
        <f>INDEX(poverty[Threshold],MATCH(YEAR(Table3[[#This Row],[Date]]),poverty[Year],0))</f>
        <v>#N/A</v>
      </c>
      <c r="G26" s="8" t="e">
        <f>Table3[[#This Row],[poverty threshold abs]]*Table3[[#This Row],[CPI Adjustment]]</f>
        <v>#N/A</v>
      </c>
      <c r="H26" s="8" t="e">
        <f>Table3[[#This Row],[poverty threshold adj]]/2/250/8</f>
        <v>#N/A</v>
      </c>
      <c r="I26" s="8">
        <f>$I$854*$D$854/Table3[[#This Row],[CPI Adjustment]]</f>
        <v>1.557461738794933</v>
      </c>
      <c r="J26" s="8">
        <f>Table3[[#This Row],[Living Wage Nominal]]*Table3[[#This Row],[CPI Adjustment]]</f>
        <v>16.91847140055302</v>
      </c>
    </row>
    <row r="27" spans="1:10" x14ac:dyDescent="0.35">
      <c r="A27" s="6">
        <v>17930</v>
      </c>
      <c r="B27">
        <f>INDEX(CPI[CPIAUCSL],MATCH(Table3[[#This Row],[Date]],CPI[observation_date],0))</f>
        <v>23.91</v>
      </c>
      <c r="C27">
        <f>INDEX(minwage[FEDMINNFRWG],MATCH(Table3[[#This Row],[Date]],minwage[observation_date],0))</f>
        <v>0.4</v>
      </c>
      <c r="D27" s="4">
        <f>$B$888/Table3[[#This Row],[CPI]]</f>
        <v>10.908281053952322</v>
      </c>
      <c r="E27" s="5">
        <f>Table3[[#This Row],[minwage]]*Table3[[#This Row],[CPI Adjustment]]</f>
        <v>4.3633124215809289</v>
      </c>
      <c r="F27" s="5" t="e">
        <f>INDEX(poverty[Threshold],MATCH(YEAR(Table3[[#This Row],[Date]]),poverty[Year],0))</f>
        <v>#N/A</v>
      </c>
      <c r="G27" s="8" t="e">
        <f>Table3[[#This Row],[poverty threshold abs]]*Table3[[#This Row],[CPI Adjustment]]</f>
        <v>#N/A</v>
      </c>
      <c r="H27" s="8" t="e">
        <f>Table3[[#This Row],[poverty threshold adj]]/2/250/8</f>
        <v>#N/A</v>
      </c>
      <c r="I27" s="8">
        <f>$I$854*$D$854/Table3[[#This Row],[CPI Adjustment]]</f>
        <v>1.5509750176837502</v>
      </c>
      <c r="J27" s="8">
        <f>Table3[[#This Row],[Living Wage Nominal]]*Table3[[#This Row],[CPI Adjustment]]</f>
        <v>16.91847140055302</v>
      </c>
    </row>
    <row r="28" spans="1:10" x14ac:dyDescent="0.35">
      <c r="A28" s="6">
        <v>17958</v>
      </c>
      <c r="B28">
        <f>INDEX(CPI[CPIAUCSL],MATCH(Table3[[#This Row],[Date]],CPI[observation_date],0))</f>
        <v>23.91</v>
      </c>
      <c r="C28">
        <f>INDEX(minwage[FEDMINNFRWG],MATCH(Table3[[#This Row],[Date]],minwage[observation_date],0))</f>
        <v>0.4</v>
      </c>
      <c r="D28" s="4">
        <f>$B$888/Table3[[#This Row],[CPI]]</f>
        <v>10.908281053952322</v>
      </c>
      <c r="E28" s="5">
        <f>Table3[[#This Row],[minwage]]*Table3[[#This Row],[CPI Adjustment]]</f>
        <v>4.3633124215809289</v>
      </c>
      <c r="F28" s="5" t="e">
        <f>INDEX(poverty[Threshold],MATCH(YEAR(Table3[[#This Row],[Date]]),poverty[Year],0))</f>
        <v>#N/A</v>
      </c>
      <c r="G28" s="8" t="e">
        <f>Table3[[#This Row],[poverty threshold abs]]*Table3[[#This Row],[CPI Adjustment]]</f>
        <v>#N/A</v>
      </c>
      <c r="H28" s="8" t="e">
        <f>Table3[[#This Row],[poverty threshold adj]]/2/250/8</f>
        <v>#N/A</v>
      </c>
      <c r="I28" s="8">
        <f>$I$854*$D$854/Table3[[#This Row],[CPI Adjustment]]</f>
        <v>1.5509750176837502</v>
      </c>
      <c r="J28" s="8">
        <f>Table3[[#This Row],[Living Wage Nominal]]*Table3[[#This Row],[CPI Adjustment]]</f>
        <v>16.91847140055302</v>
      </c>
    </row>
    <row r="29" spans="1:10" x14ac:dyDescent="0.35">
      <c r="A29" s="6">
        <v>17989</v>
      </c>
      <c r="B29">
        <f>INDEX(CPI[CPIAUCSL],MATCH(Table3[[#This Row],[Date]],CPI[observation_date],0))</f>
        <v>23.92</v>
      </c>
      <c r="C29">
        <f>INDEX(minwage[FEDMINNFRWG],MATCH(Table3[[#This Row],[Date]],minwage[observation_date],0))</f>
        <v>0.4</v>
      </c>
      <c r="D29" s="4">
        <f>$B$888/Table3[[#This Row],[CPI]]</f>
        <v>10.903720735785953</v>
      </c>
      <c r="E29" s="5">
        <f>Table3[[#This Row],[minwage]]*Table3[[#This Row],[CPI Adjustment]]</f>
        <v>4.3614882943143813</v>
      </c>
      <c r="F29" s="5" t="e">
        <f>INDEX(poverty[Threshold],MATCH(YEAR(Table3[[#This Row],[Date]]),poverty[Year],0))</f>
        <v>#N/A</v>
      </c>
      <c r="G29" s="8" t="e">
        <f>Table3[[#This Row],[poverty threshold abs]]*Table3[[#This Row],[CPI Adjustment]]</f>
        <v>#N/A</v>
      </c>
      <c r="H29" s="8" t="e">
        <f>Table3[[#This Row],[poverty threshold adj]]/2/250/8</f>
        <v>#N/A</v>
      </c>
      <c r="I29" s="8">
        <f>$I$854*$D$854/Table3[[#This Row],[CPI Adjustment]]</f>
        <v>1.5516236897948688</v>
      </c>
      <c r="J29" s="8">
        <f>Table3[[#This Row],[Living Wage Nominal]]*Table3[[#This Row],[CPI Adjustment]]</f>
        <v>16.91847140055302</v>
      </c>
    </row>
    <row r="30" spans="1:10" x14ac:dyDescent="0.35">
      <c r="A30" s="6">
        <v>18019</v>
      </c>
      <c r="B30">
        <f>INDEX(CPI[CPIAUCSL],MATCH(Table3[[#This Row],[Date]],CPI[observation_date],0))</f>
        <v>23.91</v>
      </c>
      <c r="C30">
        <f>INDEX(minwage[FEDMINNFRWG],MATCH(Table3[[#This Row],[Date]],minwage[observation_date],0))</f>
        <v>0.4</v>
      </c>
      <c r="D30" s="4">
        <f>$B$888/Table3[[#This Row],[CPI]]</f>
        <v>10.908281053952322</v>
      </c>
      <c r="E30" s="5">
        <f>Table3[[#This Row],[minwage]]*Table3[[#This Row],[CPI Adjustment]]</f>
        <v>4.3633124215809289</v>
      </c>
      <c r="F30" s="5" t="e">
        <f>INDEX(poverty[Threshold],MATCH(YEAR(Table3[[#This Row],[Date]]),poverty[Year],0))</f>
        <v>#N/A</v>
      </c>
      <c r="G30" s="8" t="e">
        <f>Table3[[#This Row],[poverty threshold abs]]*Table3[[#This Row],[CPI Adjustment]]</f>
        <v>#N/A</v>
      </c>
      <c r="H30" s="8" t="e">
        <f>Table3[[#This Row],[poverty threshold adj]]/2/250/8</f>
        <v>#N/A</v>
      </c>
      <c r="I30" s="8">
        <f>$I$854*$D$854/Table3[[#This Row],[CPI Adjustment]]</f>
        <v>1.5509750176837502</v>
      </c>
      <c r="J30" s="8">
        <f>Table3[[#This Row],[Living Wage Nominal]]*Table3[[#This Row],[CPI Adjustment]]</f>
        <v>16.91847140055302</v>
      </c>
    </row>
    <row r="31" spans="1:10" x14ac:dyDescent="0.35">
      <c r="A31" s="6">
        <v>18050</v>
      </c>
      <c r="B31">
        <f>INDEX(CPI[CPIAUCSL],MATCH(Table3[[#This Row],[Date]],CPI[observation_date],0))</f>
        <v>23.92</v>
      </c>
      <c r="C31">
        <f>INDEX(minwage[FEDMINNFRWG],MATCH(Table3[[#This Row],[Date]],minwage[observation_date],0))</f>
        <v>0.4</v>
      </c>
      <c r="D31" s="4">
        <f>$B$888/Table3[[#This Row],[CPI]]</f>
        <v>10.903720735785953</v>
      </c>
      <c r="E31" s="5">
        <f>Table3[[#This Row],[minwage]]*Table3[[#This Row],[CPI Adjustment]]</f>
        <v>4.3614882943143813</v>
      </c>
      <c r="F31" s="5" t="e">
        <f>INDEX(poverty[Threshold],MATCH(YEAR(Table3[[#This Row],[Date]]),poverty[Year],0))</f>
        <v>#N/A</v>
      </c>
      <c r="G31" s="8" t="e">
        <f>Table3[[#This Row],[poverty threshold abs]]*Table3[[#This Row],[CPI Adjustment]]</f>
        <v>#N/A</v>
      </c>
      <c r="H31" s="8" t="e">
        <f>Table3[[#This Row],[poverty threshold adj]]/2/250/8</f>
        <v>#N/A</v>
      </c>
      <c r="I31" s="8">
        <f>$I$854*$D$854/Table3[[#This Row],[CPI Adjustment]]</f>
        <v>1.5516236897948688</v>
      </c>
      <c r="J31" s="8">
        <f>Table3[[#This Row],[Living Wage Nominal]]*Table3[[#This Row],[CPI Adjustment]]</f>
        <v>16.91847140055302</v>
      </c>
    </row>
    <row r="32" spans="1:10" x14ac:dyDescent="0.35">
      <c r="A32" s="6">
        <v>18080</v>
      </c>
      <c r="B32">
        <f>INDEX(CPI[CPIAUCSL],MATCH(Table3[[#This Row],[Date]],CPI[observation_date],0))</f>
        <v>23.7</v>
      </c>
      <c r="C32">
        <f>INDEX(minwage[FEDMINNFRWG],MATCH(Table3[[#This Row],[Date]],minwage[observation_date],0))</f>
        <v>0.4</v>
      </c>
      <c r="D32" s="4">
        <f>$B$888/Table3[[#This Row],[CPI]]</f>
        <v>11.004936708860759</v>
      </c>
      <c r="E32" s="5">
        <f>Table3[[#This Row],[minwage]]*Table3[[#This Row],[CPI Adjustment]]</f>
        <v>4.4019746835443039</v>
      </c>
      <c r="F32" s="5" t="e">
        <f>INDEX(poverty[Threshold],MATCH(YEAR(Table3[[#This Row],[Date]]),poverty[Year],0))</f>
        <v>#N/A</v>
      </c>
      <c r="G32" s="8" t="e">
        <f>Table3[[#This Row],[poverty threshold abs]]*Table3[[#This Row],[CPI Adjustment]]</f>
        <v>#N/A</v>
      </c>
      <c r="H32" s="8" t="e">
        <f>Table3[[#This Row],[poverty threshold adj]]/2/250/8</f>
        <v>#N/A</v>
      </c>
      <c r="I32" s="8">
        <f>$I$854*$D$854/Table3[[#This Row],[CPI Adjustment]]</f>
        <v>1.5373529033502671</v>
      </c>
      <c r="J32" s="8">
        <f>Table3[[#This Row],[Living Wage Nominal]]*Table3[[#This Row],[CPI Adjustment]]</f>
        <v>16.91847140055302</v>
      </c>
    </row>
    <row r="33" spans="1:10" x14ac:dyDescent="0.35">
      <c r="A33" s="6">
        <v>18111</v>
      </c>
      <c r="B33">
        <f>INDEX(CPI[CPIAUCSL],MATCH(Table3[[#This Row],[Date]],CPI[observation_date],0))</f>
        <v>23.7</v>
      </c>
      <c r="C33">
        <f>INDEX(minwage[FEDMINNFRWG],MATCH(Table3[[#This Row],[Date]],minwage[observation_date],0))</f>
        <v>0.4</v>
      </c>
      <c r="D33" s="4">
        <f>$B$888/Table3[[#This Row],[CPI]]</f>
        <v>11.004936708860759</v>
      </c>
      <c r="E33" s="5">
        <f>Table3[[#This Row],[minwage]]*Table3[[#This Row],[CPI Adjustment]]</f>
        <v>4.4019746835443039</v>
      </c>
      <c r="F33" s="5" t="e">
        <f>INDEX(poverty[Threshold],MATCH(YEAR(Table3[[#This Row],[Date]]),poverty[Year],0))</f>
        <v>#N/A</v>
      </c>
      <c r="G33" s="8" t="e">
        <f>Table3[[#This Row],[poverty threshold abs]]*Table3[[#This Row],[CPI Adjustment]]</f>
        <v>#N/A</v>
      </c>
      <c r="H33" s="8" t="e">
        <f>Table3[[#This Row],[poverty threshold adj]]/2/250/8</f>
        <v>#N/A</v>
      </c>
      <c r="I33" s="8">
        <f>$I$854*$D$854/Table3[[#This Row],[CPI Adjustment]]</f>
        <v>1.5373529033502671</v>
      </c>
      <c r="J33" s="8">
        <f>Table3[[#This Row],[Living Wage Nominal]]*Table3[[#This Row],[CPI Adjustment]]</f>
        <v>16.91847140055302</v>
      </c>
    </row>
    <row r="34" spans="1:10" x14ac:dyDescent="0.35">
      <c r="A34" s="6">
        <v>18142</v>
      </c>
      <c r="B34">
        <f>INDEX(CPI[CPIAUCSL],MATCH(Table3[[#This Row],[Date]],CPI[observation_date],0))</f>
        <v>23.75</v>
      </c>
      <c r="C34">
        <f>INDEX(minwage[FEDMINNFRWG],MATCH(Table3[[#This Row],[Date]],minwage[observation_date],0))</f>
        <v>0.4</v>
      </c>
      <c r="D34" s="4">
        <f>$B$888/Table3[[#This Row],[CPI]]</f>
        <v>10.981768421052632</v>
      </c>
      <c r="E34" s="5">
        <f>Table3[[#This Row],[minwage]]*Table3[[#This Row],[CPI Adjustment]]</f>
        <v>4.3927073684210525</v>
      </c>
      <c r="F34" s="5" t="e">
        <f>INDEX(poverty[Threshold],MATCH(YEAR(Table3[[#This Row],[Date]]),poverty[Year],0))</f>
        <v>#N/A</v>
      </c>
      <c r="G34" s="8" t="e">
        <f>Table3[[#This Row],[poverty threshold abs]]*Table3[[#This Row],[CPI Adjustment]]</f>
        <v>#N/A</v>
      </c>
      <c r="H34" s="8" t="e">
        <f>Table3[[#This Row],[poverty threshold adj]]/2/250/8</f>
        <v>#N/A</v>
      </c>
      <c r="I34" s="8">
        <f>$I$854*$D$854/Table3[[#This Row],[CPI Adjustment]]</f>
        <v>1.5405962639058584</v>
      </c>
      <c r="J34" s="8">
        <f>Table3[[#This Row],[Living Wage Nominal]]*Table3[[#This Row],[CPI Adjustment]]</f>
        <v>16.91847140055302</v>
      </c>
    </row>
    <row r="35" spans="1:10" x14ac:dyDescent="0.35">
      <c r="A35" s="6">
        <v>18172</v>
      </c>
      <c r="B35">
        <f>INDEX(CPI[CPIAUCSL],MATCH(Table3[[#This Row],[Date]],CPI[observation_date],0))</f>
        <v>23.67</v>
      </c>
      <c r="C35">
        <f>INDEX(minwage[FEDMINNFRWG],MATCH(Table3[[#This Row],[Date]],minwage[observation_date],0))</f>
        <v>0.4</v>
      </c>
      <c r="D35" s="4">
        <f>$B$888/Table3[[#This Row],[CPI]]</f>
        <v>11.018884664131813</v>
      </c>
      <c r="E35" s="5">
        <f>Table3[[#This Row],[minwage]]*Table3[[#This Row],[CPI Adjustment]]</f>
        <v>4.4075538656527256</v>
      </c>
      <c r="F35" s="5" t="e">
        <f>INDEX(poverty[Threshold],MATCH(YEAR(Table3[[#This Row],[Date]]),poverty[Year],0))</f>
        <v>#N/A</v>
      </c>
      <c r="G35" s="8" t="e">
        <f>Table3[[#This Row],[poverty threshold abs]]*Table3[[#This Row],[CPI Adjustment]]</f>
        <v>#N/A</v>
      </c>
      <c r="H35" s="8" t="e">
        <f>Table3[[#This Row],[poverty threshold adj]]/2/250/8</f>
        <v>#N/A</v>
      </c>
      <c r="I35" s="8">
        <f>$I$854*$D$854/Table3[[#This Row],[CPI Adjustment]]</f>
        <v>1.5354068870169122</v>
      </c>
      <c r="J35" s="8">
        <f>Table3[[#This Row],[Living Wage Nominal]]*Table3[[#This Row],[CPI Adjustment]]</f>
        <v>16.91847140055302</v>
      </c>
    </row>
    <row r="36" spans="1:10" x14ac:dyDescent="0.35">
      <c r="A36" s="6">
        <v>18203</v>
      </c>
      <c r="B36">
        <f>INDEX(CPI[CPIAUCSL],MATCH(Table3[[#This Row],[Date]],CPI[observation_date],0))</f>
        <v>23.7</v>
      </c>
      <c r="C36">
        <f>INDEX(minwage[FEDMINNFRWG],MATCH(Table3[[#This Row],[Date]],minwage[observation_date],0))</f>
        <v>0.4</v>
      </c>
      <c r="D36" s="4">
        <f>$B$888/Table3[[#This Row],[CPI]]</f>
        <v>11.004936708860759</v>
      </c>
      <c r="E36" s="5">
        <f>Table3[[#This Row],[minwage]]*Table3[[#This Row],[CPI Adjustment]]</f>
        <v>4.4019746835443039</v>
      </c>
      <c r="F36" s="5" t="e">
        <f>INDEX(poverty[Threshold],MATCH(YEAR(Table3[[#This Row],[Date]]),poverty[Year],0))</f>
        <v>#N/A</v>
      </c>
      <c r="G36" s="8" t="e">
        <f>Table3[[#This Row],[poverty threshold abs]]*Table3[[#This Row],[CPI Adjustment]]</f>
        <v>#N/A</v>
      </c>
      <c r="H36" s="8" t="e">
        <f>Table3[[#This Row],[poverty threshold adj]]/2/250/8</f>
        <v>#N/A</v>
      </c>
      <c r="I36" s="8">
        <f>$I$854*$D$854/Table3[[#This Row],[CPI Adjustment]]</f>
        <v>1.5373529033502671</v>
      </c>
      <c r="J36" s="8">
        <f>Table3[[#This Row],[Living Wage Nominal]]*Table3[[#This Row],[CPI Adjustment]]</f>
        <v>16.91847140055302</v>
      </c>
    </row>
    <row r="37" spans="1:10" x14ac:dyDescent="0.35">
      <c r="A37" s="6">
        <v>18233</v>
      </c>
      <c r="B37">
        <f>INDEX(CPI[CPIAUCSL],MATCH(Table3[[#This Row],[Date]],CPI[observation_date],0))</f>
        <v>23.61</v>
      </c>
      <c r="C37">
        <f>INDEX(minwage[FEDMINNFRWG],MATCH(Table3[[#This Row],[Date]],minwage[observation_date],0))</f>
        <v>0.4</v>
      </c>
      <c r="D37" s="4">
        <f>$B$888/Table3[[#This Row],[CPI]]</f>
        <v>11.046886912325286</v>
      </c>
      <c r="E37" s="5">
        <f>Table3[[#This Row],[minwage]]*Table3[[#This Row],[CPI Adjustment]]</f>
        <v>4.4187547649301147</v>
      </c>
      <c r="F37" s="5" t="e">
        <f>INDEX(poverty[Threshold],MATCH(YEAR(Table3[[#This Row],[Date]]),poverty[Year],0))</f>
        <v>#N/A</v>
      </c>
      <c r="G37" s="8" t="e">
        <f>Table3[[#This Row],[poverty threshold abs]]*Table3[[#This Row],[CPI Adjustment]]</f>
        <v>#N/A</v>
      </c>
      <c r="H37" s="8" t="e">
        <f>Table3[[#This Row],[poverty threshold adj]]/2/250/8</f>
        <v>#N/A</v>
      </c>
      <c r="I37" s="8">
        <f>$I$854*$D$854/Table3[[#This Row],[CPI Adjustment]]</f>
        <v>1.5315148543502026</v>
      </c>
      <c r="J37" s="8">
        <f>Table3[[#This Row],[Living Wage Nominal]]*Table3[[#This Row],[CPI Adjustment]]</f>
        <v>16.91847140055302</v>
      </c>
    </row>
    <row r="38" spans="1:10" x14ac:dyDescent="0.35">
      <c r="A38" s="6">
        <v>18264</v>
      </c>
      <c r="B38">
        <f>INDEX(CPI[CPIAUCSL],MATCH(Table3[[#This Row],[Date]],CPI[observation_date],0))</f>
        <v>23.51</v>
      </c>
      <c r="C38">
        <f>INDEX(minwage[FEDMINNFRWG],MATCH(Table3[[#This Row],[Date]],minwage[observation_date],0))</f>
        <v>0.75</v>
      </c>
      <c r="D38" s="4">
        <f>$B$888/Table3[[#This Row],[CPI]]</f>
        <v>11.093874946831136</v>
      </c>
      <c r="E38" s="5">
        <f>Table3[[#This Row],[minwage]]*Table3[[#This Row],[CPI Adjustment]]</f>
        <v>8.3204062101233518</v>
      </c>
      <c r="F38" s="5" t="e">
        <f>INDEX(poverty[Threshold],MATCH(YEAR(Table3[[#This Row],[Date]]),poverty[Year],0))</f>
        <v>#N/A</v>
      </c>
      <c r="G38" s="8" t="e">
        <f>Table3[[#This Row],[poverty threshold abs]]*Table3[[#This Row],[CPI Adjustment]]</f>
        <v>#N/A</v>
      </c>
      <c r="H38" s="8" t="e">
        <f>Table3[[#This Row],[poverty threshold adj]]/2/250/8</f>
        <v>#N/A</v>
      </c>
      <c r="I38" s="8">
        <f>$I$854*$D$854/Table3[[#This Row],[CPI Adjustment]]</f>
        <v>1.5250281332390201</v>
      </c>
      <c r="J38" s="8">
        <f>Table3[[#This Row],[Living Wage Nominal]]*Table3[[#This Row],[CPI Adjustment]]</f>
        <v>16.91847140055302</v>
      </c>
    </row>
    <row r="39" spans="1:10" x14ac:dyDescent="0.35">
      <c r="A39" s="6">
        <v>18295</v>
      </c>
      <c r="B39">
        <f>INDEX(CPI[CPIAUCSL],MATCH(Table3[[#This Row],[Date]],CPI[observation_date],0))</f>
        <v>23.61</v>
      </c>
      <c r="C39">
        <f>INDEX(minwage[FEDMINNFRWG],MATCH(Table3[[#This Row],[Date]],minwage[observation_date],0))</f>
        <v>0.75</v>
      </c>
      <c r="D39" s="4">
        <f>$B$888/Table3[[#This Row],[CPI]]</f>
        <v>11.046886912325286</v>
      </c>
      <c r="E39" s="5">
        <f>Table3[[#This Row],[minwage]]*Table3[[#This Row],[CPI Adjustment]]</f>
        <v>8.2851651842439651</v>
      </c>
      <c r="F39" s="5" t="e">
        <f>INDEX(poverty[Threshold],MATCH(YEAR(Table3[[#This Row],[Date]]),poverty[Year],0))</f>
        <v>#N/A</v>
      </c>
      <c r="G39" s="8" t="e">
        <f>Table3[[#This Row],[poverty threshold abs]]*Table3[[#This Row],[CPI Adjustment]]</f>
        <v>#N/A</v>
      </c>
      <c r="H39" s="8" t="e">
        <f>Table3[[#This Row],[poverty threshold adj]]/2/250/8</f>
        <v>#N/A</v>
      </c>
      <c r="I39" s="8">
        <f>$I$854*$D$854/Table3[[#This Row],[CPI Adjustment]]</f>
        <v>1.5315148543502026</v>
      </c>
      <c r="J39" s="8">
        <f>Table3[[#This Row],[Living Wage Nominal]]*Table3[[#This Row],[CPI Adjustment]]</f>
        <v>16.91847140055302</v>
      </c>
    </row>
    <row r="40" spans="1:10" x14ac:dyDescent="0.35">
      <c r="A40" s="6">
        <v>18323</v>
      </c>
      <c r="B40">
        <f>INDEX(CPI[CPIAUCSL],MATCH(Table3[[#This Row],[Date]],CPI[observation_date],0))</f>
        <v>23.64</v>
      </c>
      <c r="C40">
        <f>INDEX(minwage[FEDMINNFRWG],MATCH(Table3[[#This Row],[Date]],minwage[observation_date],0))</f>
        <v>0.75</v>
      </c>
      <c r="D40" s="4">
        <f>$B$888/Table3[[#This Row],[CPI]]</f>
        <v>11.032868020304569</v>
      </c>
      <c r="E40" s="5">
        <f>Table3[[#This Row],[minwage]]*Table3[[#This Row],[CPI Adjustment]]</f>
        <v>8.2746510152284269</v>
      </c>
      <c r="F40" s="5" t="e">
        <f>INDEX(poverty[Threshold],MATCH(YEAR(Table3[[#This Row],[Date]]),poverty[Year],0))</f>
        <v>#N/A</v>
      </c>
      <c r="G40" s="8" t="e">
        <f>Table3[[#This Row],[poverty threshold abs]]*Table3[[#This Row],[CPI Adjustment]]</f>
        <v>#N/A</v>
      </c>
      <c r="H40" s="8" t="e">
        <f>Table3[[#This Row],[poverty threshold adj]]/2/250/8</f>
        <v>#N/A</v>
      </c>
      <c r="I40" s="8">
        <f>$I$854*$D$854/Table3[[#This Row],[CPI Adjustment]]</f>
        <v>1.5334608706835573</v>
      </c>
      <c r="J40" s="8">
        <f>Table3[[#This Row],[Living Wage Nominal]]*Table3[[#This Row],[CPI Adjustment]]</f>
        <v>16.91847140055302</v>
      </c>
    </row>
    <row r="41" spans="1:10" x14ac:dyDescent="0.35">
      <c r="A41" s="6">
        <v>18354</v>
      </c>
      <c r="B41">
        <f>INDEX(CPI[CPIAUCSL],MATCH(Table3[[#This Row],[Date]],CPI[observation_date],0))</f>
        <v>23.65</v>
      </c>
      <c r="C41">
        <f>INDEX(minwage[FEDMINNFRWG],MATCH(Table3[[#This Row],[Date]],minwage[observation_date],0))</f>
        <v>0.75</v>
      </c>
      <c r="D41" s="4">
        <f>$B$888/Table3[[#This Row],[CPI]]</f>
        <v>11.028202959830868</v>
      </c>
      <c r="E41" s="5">
        <f>Table3[[#This Row],[minwage]]*Table3[[#This Row],[CPI Adjustment]]</f>
        <v>8.2711522198731515</v>
      </c>
      <c r="F41" s="5" t="e">
        <f>INDEX(poverty[Threshold],MATCH(YEAR(Table3[[#This Row],[Date]]),poverty[Year],0))</f>
        <v>#N/A</v>
      </c>
      <c r="G41" s="8" t="e">
        <f>Table3[[#This Row],[poverty threshold abs]]*Table3[[#This Row],[CPI Adjustment]]</f>
        <v>#N/A</v>
      </c>
      <c r="H41" s="8" t="e">
        <f>Table3[[#This Row],[poverty threshold adj]]/2/250/8</f>
        <v>#N/A</v>
      </c>
      <c r="I41" s="8">
        <f>$I$854*$D$854/Table3[[#This Row],[CPI Adjustment]]</f>
        <v>1.5341095427946756</v>
      </c>
      <c r="J41" s="8">
        <f>Table3[[#This Row],[Living Wage Nominal]]*Table3[[#This Row],[CPI Adjustment]]</f>
        <v>16.91847140055302</v>
      </c>
    </row>
    <row r="42" spans="1:10" x14ac:dyDescent="0.35">
      <c r="A42" s="6">
        <v>18384</v>
      </c>
      <c r="B42">
        <f>INDEX(CPI[CPIAUCSL],MATCH(Table3[[#This Row],[Date]],CPI[observation_date],0))</f>
        <v>23.77</v>
      </c>
      <c r="C42">
        <f>INDEX(minwage[FEDMINNFRWG],MATCH(Table3[[#This Row],[Date]],minwage[observation_date],0))</f>
        <v>0.75</v>
      </c>
      <c r="D42" s="4">
        <f>$B$888/Table3[[#This Row],[CPI]]</f>
        <v>10.972528397139252</v>
      </c>
      <c r="E42" s="5">
        <f>Table3[[#This Row],[minwage]]*Table3[[#This Row],[CPI Adjustment]]</f>
        <v>8.2293962978544393</v>
      </c>
      <c r="F42" s="5" t="e">
        <f>INDEX(poverty[Threshold],MATCH(YEAR(Table3[[#This Row],[Date]]),poverty[Year],0))</f>
        <v>#N/A</v>
      </c>
      <c r="G42" s="8" t="e">
        <f>Table3[[#This Row],[poverty threshold abs]]*Table3[[#This Row],[CPI Adjustment]]</f>
        <v>#N/A</v>
      </c>
      <c r="H42" s="8" t="e">
        <f>Table3[[#This Row],[poverty threshold adj]]/2/250/8</f>
        <v>#N/A</v>
      </c>
      <c r="I42" s="8">
        <f>$I$854*$D$854/Table3[[#This Row],[CPI Adjustment]]</f>
        <v>1.5418936081280947</v>
      </c>
      <c r="J42" s="8">
        <f>Table3[[#This Row],[Living Wage Nominal]]*Table3[[#This Row],[CPI Adjustment]]</f>
        <v>16.91847140055302</v>
      </c>
    </row>
    <row r="43" spans="1:10" x14ac:dyDescent="0.35">
      <c r="A43" s="6">
        <v>18415</v>
      </c>
      <c r="B43">
        <f>INDEX(CPI[CPIAUCSL],MATCH(Table3[[#This Row],[Date]],CPI[observation_date],0))</f>
        <v>23.88</v>
      </c>
      <c r="C43">
        <f>INDEX(minwage[FEDMINNFRWG],MATCH(Table3[[#This Row],[Date]],minwage[observation_date],0))</f>
        <v>0.75</v>
      </c>
      <c r="D43" s="4">
        <f>$B$888/Table3[[#This Row],[CPI]]</f>
        <v>10.921984924623116</v>
      </c>
      <c r="E43" s="5">
        <f>Table3[[#This Row],[minwage]]*Table3[[#This Row],[CPI Adjustment]]</f>
        <v>8.1914886934673365</v>
      </c>
      <c r="F43" s="5" t="e">
        <f>INDEX(poverty[Threshold],MATCH(YEAR(Table3[[#This Row],[Date]]),poverty[Year],0))</f>
        <v>#N/A</v>
      </c>
      <c r="G43" s="8" t="e">
        <f>Table3[[#This Row],[poverty threshold abs]]*Table3[[#This Row],[CPI Adjustment]]</f>
        <v>#N/A</v>
      </c>
      <c r="H43" s="8" t="e">
        <f>Table3[[#This Row],[poverty threshold adj]]/2/250/8</f>
        <v>#N/A</v>
      </c>
      <c r="I43" s="8">
        <f>$I$854*$D$854/Table3[[#This Row],[CPI Adjustment]]</f>
        <v>1.5490290013503956</v>
      </c>
      <c r="J43" s="8">
        <f>Table3[[#This Row],[Living Wage Nominal]]*Table3[[#This Row],[CPI Adjustment]]</f>
        <v>16.91847140055302</v>
      </c>
    </row>
    <row r="44" spans="1:10" x14ac:dyDescent="0.35">
      <c r="A44" s="6">
        <v>18445</v>
      </c>
      <c r="B44">
        <f>INDEX(CPI[CPIAUCSL],MATCH(Table3[[#This Row],[Date]],CPI[observation_date],0))</f>
        <v>24.07</v>
      </c>
      <c r="C44">
        <f>INDEX(minwage[FEDMINNFRWG],MATCH(Table3[[#This Row],[Date]],minwage[observation_date],0))</f>
        <v>0.75</v>
      </c>
      <c r="D44" s="4">
        <f>$B$888/Table3[[#This Row],[CPI]]</f>
        <v>10.835770668882427</v>
      </c>
      <c r="E44" s="5">
        <f>Table3[[#This Row],[minwage]]*Table3[[#This Row],[CPI Adjustment]]</f>
        <v>8.1268280016618206</v>
      </c>
      <c r="F44" s="5" t="e">
        <f>INDEX(poverty[Threshold],MATCH(YEAR(Table3[[#This Row],[Date]]),poverty[Year],0))</f>
        <v>#N/A</v>
      </c>
      <c r="G44" s="8" t="e">
        <f>Table3[[#This Row],[poverty threshold abs]]*Table3[[#This Row],[CPI Adjustment]]</f>
        <v>#N/A</v>
      </c>
      <c r="H44" s="8" t="e">
        <f>Table3[[#This Row],[poverty threshold adj]]/2/250/8</f>
        <v>#N/A</v>
      </c>
      <c r="I44" s="8">
        <f>$I$854*$D$854/Table3[[#This Row],[CPI Adjustment]]</f>
        <v>1.5613537714616423</v>
      </c>
      <c r="J44" s="8">
        <f>Table3[[#This Row],[Living Wage Nominal]]*Table3[[#This Row],[CPI Adjustment]]</f>
        <v>16.91847140055302</v>
      </c>
    </row>
    <row r="45" spans="1:10" x14ac:dyDescent="0.35">
      <c r="A45" s="6">
        <v>18476</v>
      </c>
      <c r="B45">
        <f>INDEX(CPI[CPIAUCSL],MATCH(Table3[[#This Row],[Date]],CPI[observation_date],0))</f>
        <v>24.2</v>
      </c>
      <c r="C45">
        <f>INDEX(minwage[FEDMINNFRWG],MATCH(Table3[[#This Row],[Date]],minwage[observation_date],0))</f>
        <v>0.75</v>
      </c>
      <c r="D45" s="4">
        <f>$B$888/Table3[[#This Row],[CPI]]</f>
        <v>10.777561983471076</v>
      </c>
      <c r="E45" s="5">
        <f>Table3[[#This Row],[minwage]]*Table3[[#This Row],[CPI Adjustment]]</f>
        <v>8.0831714876033072</v>
      </c>
      <c r="F45" s="5" t="e">
        <f>INDEX(poverty[Threshold],MATCH(YEAR(Table3[[#This Row],[Date]]),poverty[Year],0))</f>
        <v>#N/A</v>
      </c>
      <c r="G45" s="8" t="e">
        <f>Table3[[#This Row],[poverty threshold abs]]*Table3[[#This Row],[CPI Adjustment]]</f>
        <v>#N/A</v>
      </c>
      <c r="H45" s="8" t="e">
        <f>Table3[[#This Row],[poverty threshold adj]]/2/250/8</f>
        <v>#N/A</v>
      </c>
      <c r="I45" s="8">
        <f>$I$854*$D$854/Table3[[#This Row],[CPI Adjustment]]</f>
        <v>1.5697865089061795</v>
      </c>
      <c r="J45" s="8">
        <f>Table3[[#This Row],[Living Wage Nominal]]*Table3[[#This Row],[CPI Adjustment]]</f>
        <v>16.91847140055302</v>
      </c>
    </row>
    <row r="46" spans="1:10" x14ac:dyDescent="0.35">
      <c r="A46" s="6">
        <v>18507</v>
      </c>
      <c r="B46">
        <f>INDEX(CPI[CPIAUCSL],MATCH(Table3[[#This Row],[Date]],CPI[observation_date],0))</f>
        <v>24.34</v>
      </c>
      <c r="C46">
        <f>INDEX(minwage[FEDMINNFRWG],MATCH(Table3[[#This Row],[Date]],minwage[observation_date],0))</f>
        <v>0.75</v>
      </c>
      <c r="D46" s="4">
        <f>$B$888/Table3[[#This Row],[CPI]]</f>
        <v>10.715571076417421</v>
      </c>
      <c r="E46" s="5">
        <f>Table3[[#This Row],[minwage]]*Table3[[#This Row],[CPI Adjustment]]</f>
        <v>8.0366783073130659</v>
      </c>
      <c r="F46" s="5" t="e">
        <f>INDEX(poverty[Threshold],MATCH(YEAR(Table3[[#This Row],[Date]]),poverty[Year],0))</f>
        <v>#N/A</v>
      </c>
      <c r="G46" s="8" t="e">
        <f>Table3[[#This Row],[poverty threshold abs]]*Table3[[#This Row],[CPI Adjustment]]</f>
        <v>#N/A</v>
      </c>
      <c r="H46" s="8" t="e">
        <f>Table3[[#This Row],[poverty threshold adj]]/2/250/8</f>
        <v>#N/A</v>
      </c>
      <c r="I46" s="8">
        <f>$I$854*$D$854/Table3[[#This Row],[CPI Adjustment]]</f>
        <v>1.5788679184618353</v>
      </c>
      <c r="J46" s="8">
        <f>Table3[[#This Row],[Living Wage Nominal]]*Table3[[#This Row],[CPI Adjustment]]</f>
        <v>16.91847140055302</v>
      </c>
    </row>
    <row r="47" spans="1:10" x14ac:dyDescent="0.35">
      <c r="A47" s="6">
        <v>18537</v>
      </c>
      <c r="B47">
        <f>INDEX(CPI[CPIAUCSL],MATCH(Table3[[#This Row],[Date]],CPI[observation_date],0))</f>
        <v>24.5</v>
      </c>
      <c r="C47">
        <f>INDEX(minwage[FEDMINNFRWG],MATCH(Table3[[#This Row],[Date]],minwage[observation_date],0))</f>
        <v>0.75</v>
      </c>
      <c r="D47" s="4">
        <f>$B$888/Table3[[#This Row],[CPI]]</f>
        <v>10.645591836734694</v>
      </c>
      <c r="E47" s="5">
        <f>Table3[[#This Row],[minwage]]*Table3[[#This Row],[CPI Adjustment]]</f>
        <v>7.9841938775510197</v>
      </c>
      <c r="F47" s="5" t="e">
        <f>INDEX(poverty[Threshold],MATCH(YEAR(Table3[[#This Row],[Date]]),poverty[Year],0))</f>
        <v>#N/A</v>
      </c>
      <c r="G47" s="8" t="e">
        <f>Table3[[#This Row],[poverty threshold abs]]*Table3[[#This Row],[CPI Adjustment]]</f>
        <v>#N/A</v>
      </c>
      <c r="H47" s="8" t="e">
        <f>Table3[[#This Row],[poverty threshold adj]]/2/250/8</f>
        <v>#N/A</v>
      </c>
      <c r="I47" s="8">
        <f>$I$854*$D$854/Table3[[#This Row],[CPI Adjustment]]</f>
        <v>1.5892466722397276</v>
      </c>
      <c r="J47" s="8">
        <f>Table3[[#This Row],[Living Wage Nominal]]*Table3[[#This Row],[CPI Adjustment]]</f>
        <v>16.91847140055302</v>
      </c>
    </row>
    <row r="48" spans="1:10" x14ac:dyDescent="0.35">
      <c r="A48" s="6">
        <v>18568</v>
      </c>
      <c r="B48">
        <f>INDEX(CPI[CPIAUCSL],MATCH(Table3[[#This Row],[Date]],CPI[observation_date],0))</f>
        <v>24.6</v>
      </c>
      <c r="C48">
        <f>INDEX(minwage[FEDMINNFRWG],MATCH(Table3[[#This Row],[Date]],minwage[observation_date],0))</f>
        <v>0.75</v>
      </c>
      <c r="D48" s="4">
        <f>$B$888/Table3[[#This Row],[CPI]]</f>
        <v>10.602317073170731</v>
      </c>
      <c r="E48" s="5">
        <f>Table3[[#This Row],[minwage]]*Table3[[#This Row],[CPI Adjustment]]</f>
        <v>7.9517378048780483</v>
      </c>
      <c r="F48" s="5" t="e">
        <f>INDEX(poverty[Threshold],MATCH(YEAR(Table3[[#This Row],[Date]]),poverty[Year],0))</f>
        <v>#N/A</v>
      </c>
      <c r="G48" s="8" t="e">
        <f>Table3[[#This Row],[poverty threshold abs]]*Table3[[#This Row],[CPI Adjustment]]</f>
        <v>#N/A</v>
      </c>
      <c r="H48" s="8" t="e">
        <f>Table3[[#This Row],[poverty threshold adj]]/2/250/8</f>
        <v>#N/A</v>
      </c>
      <c r="I48" s="8">
        <f>$I$854*$D$854/Table3[[#This Row],[CPI Adjustment]]</f>
        <v>1.5957333933509101</v>
      </c>
      <c r="J48" s="8">
        <f>Table3[[#This Row],[Living Wage Nominal]]*Table3[[#This Row],[CPI Adjustment]]</f>
        <v>16.91847140055302</v>
      </c>
    </row>
    <row r="49" spans="1:10" x14ac:dyDescent="0.35">
      <c r="A49" s="6">
        <v>18598</v>
      </c>
      <c r="B49">
        <f>INDEX(CPI[CPIAUCSL],MATCH(Table3[[#This Row],[Date]],CPI[observation_date],0))</f>
        <v>24.98</v>
      </c>
      <c r="C49">
        <f>INDEX(minwage[FEDMINNFRWG],MATCH(Table3[[#This Row],[Date]],minwage[observation_date],0))</f>
        <v>0.75</v>
      </c>
      <c r="D49" s="4">
        <f>$B$888/Table3[[#This Row],[CPI]]</f>
        <v>10.44103282626101</v>
      </c>
      <c r="E49" s="5">
        <f>Table3[[#This Row],[minwage]]*Table3[[#This Row],[CPI Adjustment]]</f>
        <v>7.8307746196957577</v>
      </c>
      <c r="F49" s="5" t="e">
        <f>INDEX(poverty[Threshold],MATCH(YEAR(Table3[[#This Row],[Date]]),poverty[Year],0))</f>
        <v>#N/A</v>
      </c>
      <c r="G49" s="8" t="e">
        <f>Table3[[#This Row],[poverty threshold abs]]*Table3[[#This Row],[CPI Adjustment]]</f>
        <v>#N/A</v>
      </c>
      <c r="H49" s="8" t="e">
        <f>Table3[[#This Row],[poverty threshold adj]]/2/250/8</f>
        <v>#N/A</v>
      </c>
      <c r="I49" s="8">
        <f>$I$854*$D$854/Table3[[#This Row],[CPI Adjustment]]</f>
        <v>1.6203829335734037</v>
      </c>
      <c r="J49" s="8">
        <f>Table3[[#This Row],[Living Wage Nominal]]*Table3[[#This Row],[CPI Adjustment]]</f>
        <v>16.91847140055302</v>
      </c>
    </row>
    <row r="50" spans="1:10" x14ac:dyDescent="0.35">
      <c r="A50" s="6">
        <v>18629</v>
      </c>
      <c r="B50">
        <f>INDEX(CPI[CPIAUCSL],MATCH(Table3[[#This Row],[Date]],CPI[observation_date],0))</f>
        <v>25.38</v>
      </c>
      <c r="C50">
        <f>INDEX(minwage[FEDMINNFRWG],MATCH(Table3[[#This Row],[Date]],minwage[observation_date],0))</f>
        <v>0.75</v>
      </c>
      <c r="D50" s="4">
        <f>$B$888/Table3[[#This Row],[CPI]]</f>
        <v>10.276477541371159</v>
      </c>
      <c r="E50" s="5">
        <f>Table3[[#This Row],[minwage]]*Table3[[#This Row],[CPI Adjustment]]</f>
        <v>7.7073581560283699</v>
      </c>
      <c r="F50" s="5" t="e">
        <f>INDEX(poverty[Threshold],MATCH(YEAR(Table3[[#This Row],[Date]]),poverty[Year],0))</f>
        <v>#N/A</v>
      </c>
      <c r="G50" s="8" t="e">
        <f>Table3[[#This Row],[poverty threshold abs]]*Table3[[#This Row],[CPI Adjustment]]</f>
        <v>#N/A</v>
      </c>
      <c r="H50" s="8" t="e">
        <f>Table3[[#This Row],[poverty threshold adj]]/2/250/8</f>
        <v>#N/A</v>
      </c>
      <c r="I50" s="8">
        <f>$I$854*$D$854/Table3[[#This Row],[CPI Adjustment]]</f>
        <v>1.6463298180181338</v>
      </c>
      <c r="J50" s="8">
        <f>Table3[[#This Row],[Living Wage Nominal]]*Table3[[#This Row],[CPI Adjustment]]</f>
        <v>16.91847140055302</v>
      </c>
    </row>
    <row r="51" spans="1:10" x14ac:dyDescent="0.35">
      <c r="A51" s="6">
        <v>18660</v>
      </c>
      <c r="B51">
        <f>INDEX(CPI[CPIAUCSL],MATCH(Table3[[#This Row],[Date]],CPI[observation_date],0))</f>
        <v>25.83</v>
      </c>
      <c r="C51">
        <f>INDEX(minwage[FEDMINNFRWG],MATCH(Table3[[#This Row],[Date]],minwage[observation_date],0))</f>
        <v>0.75</v>
      </c>
      <c r="D51" s="4">
        <f>$B$888/Table3[[#This Row],[CPI]]</f>
        <v>10.097444831591174</v>
      </c>
      <c r="E51" s="5">
        <f>Table3[[#This Row],[minwage]]*Table3[[#This Row],[CPI Adjustment]]</f>
        <v>7.5730836236933801</v>
      </c>
      <c r="F51" s="5" t="e">
        <f>INDEX(poverty[Threshold],MATCH(YEAR(Table3[[#This Row],[Date]]),poverty[Year],0))</f>
        <v>#N/A</v>
      </c>
      <c r="G51" s="8" t="e">
        <f>Table3[[#This Row],[poverty threshold abs]]*Table3[[#This Row],[CPI Adjustment]]</f>
        <v>#N/A</v>
      </c>
      <c r="H51" s="8" t="e">
        <f>Table3[[#This Row],[poverty threshold adj]]/2/250/8</f>
        <v>#N/A</v>
      </c>
      <c r="I51" s="8">
        <f>$I$854*$D$854/Table3[[#This Row],[CPI Adjustment]]</f>
        <v>1.6755200630184555</v>
      </c>
      <c r="J51" s="8">
        <f>Table3[[#This Row],[Living Wage Nominal]]*Table3[[#This Row],[CPI Adjustment]]</f>
        <v>16.91847140055302</v>
      </c>
    </row>
    <row r="52" spans="1:10" x14ac:dyDescent="0.35">
      <c r="A52" s="6">
        <v>18688</v>
      </c>
      <c r="B52">
        <f>INDEX(CPI[CPIAUCSL],MATCH(Table3[[#This Row],[Date]],CPI[observation_date],0))</f>
        <v>25.88</v>
      </c>
      <c r="C52">
        <f>INDEX(minwage[FEDMINNFRWG],MATCH(Table3[[#This Row],[Date]],minwage[observation_date],0))</f>
        <v>0.75</v>
      </c>
      <c r="D52" s="4">
        <f>$B$888/Table3[[#This Row],[CPI]]</f>
        <v>10.077936630602784</v>
      </c>
      <c r="E52" s="5">
        <f>Table3[[#This Row],[minwage]]*Table3[[#This Row],[CPI Adjustment]]</f>
        <v>7.5584524729520872</v>
      </c>
      <c r="F52" s="5" t="e">
        <f>INDEX(poverty[Threshold],MATCH(YEAR(Table3[[#This Row],[Date]]),poverty[Year],0))</f>
        <v>#N/A</v>
      </c>
      <c r="G52" s="8" t="e">
        <f>Table3[[#This Row],[poverty threshold abs]]*Table3[[#This Row],[CPI Adjustment]]</f>
        <v>#N/A</v>
      </c>
      <c r="H52" s="8" t="e">
        <f>Table3[[#This Row],[poverty threshold adj]]/2/250/8</f>
        <v>#N/A</v>
      </c>
      <c r="I52" s="8">
        <f>$I$854*$D$854/Table3[[#This Row],[CPI Adjustment]]</f>
        <v>1.6787634235740465</v>
      </c>
      <c r="J52" s="8">
        <f>Table3[[#This Row],[Living Wage Nominal]]*Table3[[#This Row],[CPI Adjustment]]</f>
        <v>16.91847140055302</v>
      </c>
    </row>
    <row r="53" spans="1:10" x14ac:dyDescent="0.35">
      <c r="A53" s="6">
        <v>18719</v>
      </c>
      <c r="B53">
        <f>INDEX(CPI[CPIAUCSL],MATCH(Table3[[#This Row],[Date]],CPI[observation_date],0))</f>
        <v>25.92</v>
      </c>
      <c r="C53">
        <f>INDEX(minwage[FEDMINNFRWG],MATCH(Table3[[#This Row],[Date]],minwage[observation_date],0))</f>
        <v>0.75</v>
      </c>
      <c r="D53" s="4">
        <f>$B$888/Table3[[#This Row],[CPI]]</f>
        <v>10.062384259259259</v>
      </c>
      <c r="E53" s="5">
        <f>Table3[[#This Row],[minwage]]*Table3[[#This Row],[CPI Adjustment]]</f>
        <v>7.5467881944444439</v>
      </c>
      <c r="F53" s="5" t="e">
        <f>INDEX(poverty[Threshold],MATCH(YEAR(Table3[[#This Row],[Date]]),poverty[Year],0))</f>
        <v>#N/A</v>
      </c>
      <c r="G53" s="8" t="e">
        <f>Table3[[#This Row],[poverty threshold abs]]*Table3[[#This Row],[CPI Adjustment]]</f>
        <v>#N/A</v>
      </c>
      <c r="H53" s="8" t="e">
        <f>Table3[[#This Row],[poverty threshold adj]]/2/250/8</f>
        <v>#N/A</v>
      </c>
      <c r="I53" s="8">
        <f>$I$854*$D$854/Table3[[#This Row],[CPI Adjustment]]</f>
        <v>1.6813581120185199</v>
      </c>
      <c r="J53" s="8">
        <f>Table3[[#This Row],[Living Wage Nominal]]*Table3[[#This Row],[CPI Adjustment]]</f>
        <v>16.91847140055302</v>
      </c>
    </row>
    <row r="54" spans="1:10" x14ac:dyDescent="0.35">
      <c r="A54" s="6">
        <v>18749</v>
      </c>
      <c r="B54">
        <f>INDEX(CPI[CPIAUCSL],MATCH(Table3[[#This Row],[Date]],CPI[observation_date],0))</f>
        <v>25.99</v>
      </c>
      <c r="C54">
        <f>INDEX(minwage[FEDMINNFRWG],MATCH(Table3[[#This Row],[Date]],minwage[observation_date],0))</f>
        <v>0.75</v>
      </c>
      <c r="D54" s="4">
        <f>$B$888/Table3[[#This Row],[CPI]]</f>
        <v>10.035282801077338</v>
      </c>
      <c r="E54" s="5">
        <f>Table3[[#This Row],[minwage]]*Table3[[#This Row],[CPI Adjustment]]</f>
        <v>7.5264621008080042</v>
      </c>
      <c r="F54" s="5" t="e">
        <f>INDEX(poverty[Threshold],MATCH(YEAR(Table3[[#This Row],[Date]]),poverty[Year],0))</f>
        <v>#N/A</v>
      </c>
      <c r="G54" s="8" t="e">
        <f>Table3[[#This Row],[poverty threshold abs]]*Table3[[#This Row],[CPI Adjustment]]</f>
        <v>#N/A</v>
      </c>
      <c r="H54" s="8" t="e">
        <f>Table3[[#This Row],[poverty threshold adj]]/2/250/8</f>
        <v>#N/A</v>
      </c>
      <c r="I54" s="8">
        <f>$I$854*$D$854/Table3[[#This Row],[CPI Adjustment]]</f>
        <v>1.6858988167963476</v>
      </c>
      <c r="J54" s="8">
        <f>Table3[[#This Row],[Living Wage Nominal]]*Table3[[#This Row],[CPI Adjustment]]</f>
        <v>16.91847140055302</v>
      </c>
    </row>
    <row r="55" spans="1:10" x14ac:dyDescent="0.35">
      <c r="A55" s="6">
        <v>18780</v>
      </c>
      <c r="B55">
        <f>INDEX(CPI[CPIAUCSL],MATCH(Table3[[#This Row],[Date]],CPI[observation_date],0))</f>
        <v>25.93</v>
      </c>
      <c r="C55">
        <f>INDEX(minwage[FEDMINNFRWG],MATCH(Table3[[#This Row],[Date]],minwage[observation_date],0))</f>
        <v>0.75</v>
      </c>
      <c r="D55" s="4">
        <f>$B$888/Table3[[#This Row],[CPI]]</f>
        <v>10.058503663709988</v>
      </c>
      <c r="E55" s="5">
        <f>Table3[[#This Row],[minwage]]*Table3[[#This Row],[CPI Adjustment]]</f>
        <v>7.5438777477824912</v>
      </c>
      <c r="F55" s="5" t="e">
        <f>INDEX(poverty[Threshold],MATCH(YEAR(Table3[[#This Row],[Date]]),poverty[Year],0))</f>
        <v>#N/A</v>
      </c>
      <c r="G55" s="8" t="e">
        <f>Table3[[#This Row],[poverty threshold abs]]*Table3[[#This Row],[CPI Adjustment]]</f>
        <v>#N/A</v>
      </c>
      <c r="H55" s="8" t="e">
        <f>Table3[[#This Row],[poverty threshold adj]]/2/250/8</f>
        <v>#N/A</v>
      </c>
      <c r="I55" s="8">
        <f>$I$854*$D$854/Table3[[#This Row],[CPI Adjustment]]</f>
        <v>1.6820067841296382</v>
      </c>
      <c r="J55" s="8">
        <f>Table3[[#This Row],[Living Wage Nominal]]*Table3[[#This Row],[CPI Adjustment]]</f>
        <v>16.91847140055302</v>
      </c>
    </row>
    <row r="56" spans="1:10" x14ac:dyDescent="0.35">
      <c r="A56" s="6">
        <v>18810</v>
      </c>
      <c r="B56">
        <f>INDEX(CPI[CPIAUCSL],MATCH(Table3[[#This Row],[Date]],CPI[observation_date],0))</f>
        <v>25.91</v>
      </c>
      <c r="C56">
        <f>INDEX(minwage[FEDMINNFRWG],MATCH(Table3[[#This Row],[Date]],minwage[observation_date],0))</f>
        <v>0.75</v>
      </c>
      <c r="D56" s="4">
        <f>$B$888/Table3[[#This Row],[CPI]]</f>
        <v>10.066267850250869</v>
      </c>
      <c r="E56" s="5">
        <f>Table3[[#This Row],[minwage]]*Table3[[#This Row],[CPI Adjustment]]</f>
        <v>7.549700887688152</v>
      </c>
      <c r="F56" s="5" t="e">
        <f>INDEX(poverty[Threshold],MATCH(YEAR(Table3[[#This Row],[Date]]),poverty[Year],0))</f>
        <v>#N/A</v>
      </c>
      <c r="G56" s="8" t="e">
        <f>Table3[[#This Row],[poverty threshold abs]]*Table3[[#This Row],[CPI Adjustment]]</f>
        <v>#N/A</v>
      </c>
      <c r="H56" s="8" t="e">
        <f>Table3[[#This Row],[poverty threshold adj]]/2/250/8</f>
        <v>#N/A</v>
      </c>
      <c r="I56" s="8">
        <f>$I$854*$D$854/Table3[[#This Row],[CPI Adjustment]]</f>
        <v>1.6807094399074016</v>
      </c>
      <c r="J56" s="8">
        <f>Table3[[#This Row],[Living Wage Nominal]]*Table3[[#This Row],[CPI Adjustment]]</f>
        <v>16.91847140055302</v>
      </c>
    </row>
    <row r="57" spans="1:10" x14ac:dyDescent="0.35">
      <c r="A57" s="6">
        <v>18841</v>
      </c>
      <c r="B57">
        <f>INDEX(CPI[CPIAUCSL],MATCH(Table3[[#This Row],[Date]],CPI[observation_date],0))</f>
        <v>25.86</v>
      </c>
      <c r="C57">
        <f>INDEX(minwage[FEDMINNFRWG],MATCH(Table3[[#This Row],[Date]],minwage[observation_date],0))</f>
        <v>0.75</v>
      </c>
      <c r="D57" s="4">
        <f>$B$888/Table3[[#This Row],[CPI]]</f>
        <v>10.085730858468677</v>
      </c>
      <c r="E57" s="5">
        <f>Table3[[#This Row],[minwage]]*Table3[[#This Row],[CPI Adjustment]]</f>
        <v>7.5642981438515076</v>
      </c>
      <c r="F57" s="5" t="e">
        <f>INDEX(poverty[Threshold],MATCH(YEAR(Table3[[#This Row],[Date]]),poverty[Year],0))</f>
        <v>#N/A</v>
      </c>
      <c r="G57" s="8" t="e">
        <f>Table3[[#This Row],[poverty threshold abs]]*Table3[[#This Row],[CPI Adjustment]]</f>
        <v>#N/A</v>
      </c>
      <c r="H57" s="8" t="e">
        <f>Table3[[#This Row],[poverty threshold adj]]/2/250/8</f>
        <v>#N/A</v>
      </c>
      <c r="I57" s="8">
        <f>$I$854*$D$854/Table3[[#This Row],[CPI Adjustment]]</f>
        <v>1.6774660793518104</v>
      </c>
      <c r="J57" s="8">
        <f>Table3[[#This Row],[Living Wage Nominal]]*Table3[[#This Row],[CPI Adjustment]]</f>
        <v>16.91847140055302</v>
      </c>
    </row>
    <row r="58" spans="1:10" x14ac:dyDescent="0.35">
      <c r="A58" s="6">
        <v>18872</v>
      </c>
      <c r="B58">
        <f>INDEX(CPI[CPIAUCSL],MATCH(Table3[[#This Row],[Date]],CPI[observation_date],0))</f>
        <v>26.03</v>
      </c>
      <c r="C58">
        <f>INDEX(minwage[FEDMINNFRWG],MATCH(Table3[[#This Row],[Date]],minwage[observation_date],0))</f>
        <v>0.75</v>
      </c>
      <c r="D58" s="4">
        <f>$B$888/Table3[[#This Row],[CPI]]</f>
        <v>10.019861698040723</v>
      </c>
      <c r="E58" s="5">
        <f>Table3[[#This Row],[minwage]]*Table3[[#This Row],[CPI Adjustment]]</f>
        <v>7.5148962735305425</v>
      </c>
      <c r="F58" s="5" t="e">
        <f>INDEX(poverty[Threshold],MATCH(YEAR(Table3[[#This Row],[Date]]),poverty[Year],0))</f>
        <v>#N/A</v>
      </c>
      <c r="G58" s="8" t="e">
        <f>Table3[[#This Row],[poverty threshold abs]]*Table3[[#This Row],[CPI Adjustment]]</f>
        <v>#N/A</v>
      </c>
      <c r="H58" s="8" t="e">
        <f>Table3[[#This Row],[poverty threshold adj]]/2/250/8</f>
        <v>#N/A</v>
      </c>
      <c r="I58" s="8">
        <f>$I$854*$D$854/Table3[[#This Row],[CPI Adjustment]]</f>
        <v>1.6884935052408205</v>
      </c>
      <c r="J58" s="8">
        <f>Table3[[#This Row],[Living Wage Nominal]]*Table3[[#This Row],[CPI Adjustment]]</f>
        <v>16.91847140055302</v>
      </c>
    </row>
    <row r="59" spans="1:10" x14ac:dyDescent="0.35">
      <c r="A59" s="6">
        <v>18902</v>
      </c>
      <c r="B59">
        <f>INDEX(CPI[CPIAUCSL],MATCH(Table3[[#This Row],[Date]],CPI[observation_date],0))</f>
        <v>26.16</v>
      </c>
      <c r="C59">
        <f>INDEX(minwage[FEDMINNFRWG],MATCH(Table3[[#This Row],[Date]],minwage[observation_date],0))</f>
        <v>0.75</v>
      </c>
      <c r="D59" s="4">
        <f>$B$888/Table3[[#This Row],[CPI]]</f>
        <v>9.9700688073394499</v>
      </c>
      <c r="E59" s="5">
        <f>Table3[[#This Row],[minwage]]*Table3[[#This Row],[CPI Adjustment]]</f>
        <v>7.477551605504587</v>
      </c>
      <c r="F59" s="5" t="e">
        <f>INDEX(poverty[Threshold],MATCH(YEAR(Table3[[#This Row],[Date]]),poverty[Year],0))</f>
        <v>#N/A</v>
      </c>
      <c r="G59" s="8" t="e">
        <f>Table3[[#This Row],[poverty threshold abs]]*Table3[[#This Row],[CPI Adjustment]]</f>
        <v>#N/A</v>
      </c>
      <c r="H59" s="8" t="e">
        <f>Table3[[#This Row],[poverty threshold adj]]/2/250/8</f>
        <v>#N/A</v>
      </c>
      <c r="I59" s="8">
        <f>$I$854*$D$854/Table3[[#This Row],[CPI Adjustment]]</f>
        <v>1.696926242685358</v>
      </c>
      <c r="J59" s="8">
        <f>Table3[[#This Row],[Living Wage Nominal]]*Table3[[#This Row],[CPI Adjustment]]</f>
        <v>16.91847140055302</v>
      </c>
    </row>
    <row r="60" spans="1:10" x14ac:dyDescent="0.35">
      <c r="A60" s="6">
        <v>18933</v>
      </c>
      <c r="B60">
        <f>INDEX(CPI[CPIAUCSL],MATCH(Table3[[#This Row],[Date]],CPI[observation_date],0))</f>
        <v>26.32</v>
      </c>
      <c r="C60">
        <f>INDEX(minwage[FEDMINNFRWG],MATCH(Table3[[#This Row],[Date]],minwage[observation_date],0))</f>
        <v>0.75</v>
      </c>
      <c r="D60" s="4">
        <f>$B$888/Table3[[#This Row],[CPI]]</f>
        <v>9.9094604863221889</v>
      </c>
      <c r="E60" s="5">
        <f>Table3[[#This Row],[minwage]]*Table3[[#This Row],[CPI Adjustment]]</f>
        <v>7.4320953647416417</v>
      </c>
      <c r="F60" s="5" t="e">
        <f>INDEX(poverty[Threshold],MATCH(YEAR(Table3[[#This Row],[Date]]),poverty[Year],0))</f>
        <v>#N/A</v>
      </c>
      <c r="G60" s="8" t="e">
        <f>Table3[[#This Row],[poverty threshold abs]]*Table3[[#This Row],[CPI Adjustment]]</f>
        <v>#N/A</v>
      </c>
      <c r="H60" s="8" t="e">
        <f>Table3[[#This Row],[poverty threshold adj]]/2/250/8</f>
        <v>#N/A</v>
      </c>
      <c r="I60" s="8">
        <f>$I$854*$D$854/Table3[[#This Row],[CPI Adjustment]]</f>
        <v>1.7073049964632501</v>
      </c>
      <c r="J60" s="8">
        <f>Table3[[#This Row],[Living Wage Nominal]]*Table3[[#This Row],[CPI Adjustment]]</f>
        <v>16.91847140055302</v>
      </c>
    </row>
    <row r="61" spans="1:10" x14ac:dyDescent="0.35">
      <c r="A61" s="6">
        <v>18963</v>
      </c>
      <c r="B61">
        <f>INDEX(CPI[CPIAUCSL],MATCH(Table3[[#This Row],[Date]],CPI[observation_date],0))</f>
        <v>26.47</v>
      </c>
      <c r="C61">
        <f>INDEX(minwage[FEDMINNFRWG],MATCH(Table3[[#This Row],[Date]],minwage[observation_date],0))</f>
        <v>0.75</v>
      </c>
      <c r="D61" s="4">
        <f>$B$888/Table3[[#This Row],[CPI]]</f>
        <v>9.8533056290139793</v>
      </c>
      <c r="E61" s="5">
        <f>Table3[[#This Row],[minwage]]*Table3[[#This Row],[CPI Adjustment]]</f>
        <v>7.3899792217604841</v>
      </c>
      <c r="F61" s="5" t="e">
        <f>INDEX(poverty[Threshold],MATCH(YEAR(Table3[[#This Row],[Date]]),poverty[Year],0))</f>
        <v>#N/A</v>
      </c>
      <c r="G61" s="8" t="e">
        <f>Table3[[#This Row],[poverty threshold abs]]*Table3[[#This Row],[CPI Adjustment]]</f>
        <v>#N/A</v>
      </c>
      <c r="H61" s="8" t="e">
        <f>Table3[[#This Row],[poverty threshold adj]]/2/250/8</f>
        <v>#N/A</v>
      </c>
      <c r="I61" s="8">
        <f>$I$854*$D$854/Table3[[#This Row],[CPI Adjustment]]</f>
        <v>1.7170350781300237</v>
      </c>
      <c r="J61" s="8">
        <f>Table3[[#This Row],[Living Wage Nominal]]*Table3[[#This Row],[CPI Adjustment]]</f>
        <v>16.91847140055302</v>
      </c>
    </row>
    <row r="62" spans="1:10" x14ac:dyDescent="0.35">
      <c r="A62" s="6">
        <v>18994</v>
      </c>
      <c r="B62">
        <f>INDEX(CPI[CPIAUCSL],MATCH(Table3[[#This Row],[Date]],CPI[observation_date],0))</f>
        <v>26.45</v>
      </c>
      <c r="C62">
        <f>INDEX(minwage[FEDMINNFRWG],MATCH(Table3[[#This Row],[Date]],minwage[observation_date],0))</f>
        <v>0.75</v>
      </c>
      <c r="D62" s="4">
        <f>$B$888/Table3[[#This Row],[CPI]]</f>
        <v>9.860756143667297</v>
      </c>
      <c r="E62" s="5">
        <f>Table3[[#This Row],[minwage]]*Table3[[#This Row],[CPI Adjustment]]</f>
        <v>7.3955671077504732</v>
      </c>
      <c r="F62" s="5" t="e">
        <f>INDEX(poverty[Threshold],MATCH(YEAR(Table3[[#This Row],[Date]]),poverty[Year],0))</f>
        <v>#N/A</v>
      </c>
      <c r="G62" s="8" t="e">
        <f>Table3[[#This Row],[poverty threshold abs]]*Table3[[#This Row],[CPI Adjustment]]</f>
        <v>#N/A</v>
      </c>
      <c r="H62" s="8" t="e">
        <f>Table3[[#This Row],[poverty threshold adj]]/2/250/8</f>
        <v>#N/A</v>
      </c>
      <c r="I62" s="8">
        <f>$I$854*$D$854/Table3[[#This Row],[CPI Adjustment]]</f>
        <v>1.7157377339077873</v>
      </c>
      <c r="J62" s="8">
        <f>Table3[[#This Row],[Living Wage Nominal]]*Table3[[#This Row],[CPI Adjustment]]</f>
        <v>16.91847140055302</v>
      </c>
    </row>
    <row r="63" spans="1:10" x14ac:dyDescent="0.35">
      <c r="A63" s="6">
        <v>19025</v>
      </c>
      <c r="B63">
        <f>INDEX(CPI[CPIAUCSL],MATCH(Table3[[#This Row],[Date]],CPI[observation_date],0))</f>
        <v>26.41</v>
      </c>
      <c r="C63">
        <f>INDEX(minwage[FEDMINNFRWG],MATCH(Table3[[#This Row],[Date]],minwage[observation_date],0))</f>
        <v>0.75</v>
      </c>
      <c r="D63" s="4">
        <f>$B$888/Table3[[#This Row],[CPI]]</f>
        <v>9.8756910261264679</v>
      </c>
      <c r="E63" s="5">
        <f>Table3[[#This Row],[minwage]]*Table3[[#This Row],[CPI Adjustment]]</f>
        <v>7.4067682695948509</v>
      </c>
      <c r="F63" s="5" t="e">
        <f>INDEX(poverty[Threshold],MATCH(YEAR(Table3[[#This Row],[Date]]),poverty[Year],0))</f>
        <v>#N/A</v>
      </c>
      <c r="G63" s="8" t="e">
        <f>Table3[[#This Row],[poverty threshold abs]]*Table3[[#This Row],[CPI Adjustment]]</f>
        <v>#N/A</v>
      </c>
      <c r="H63" s="8" t="e">
        <f>Table3[[#This Row],[poverty threshold adj]]/2/250/8</f>
        <v>#N/A</v>
      </c>
      <c r="I63" s="8">
        <f>$I$854*$D$854/Table3[[#This Row],[CPI Adjustment]]</f>
        <v>1.7131430454633143</v>
      </c>
      <c r="J63" s="8">
        <f>Table3[[#This Row],[Living Wage Nominal]]*Table3[[#This Row],[CPI Adjustment]]</f>
        <v>16.91847140055302</v>
      </c>
    </row>
    <row r="64" spans="1:10" x14ac:dyDescent="0.35">
      <c r="A64" s="6">
        <v>19054</v>
      </c>
      <c r="B64">
        <f>INDEX(CPI[CPIAUCSL],MATCH(Table3[[#This Row],[Date]],CPI[observation_date],0))</f>
        <v>26.39</v>
      </c>
      <c r="C64">
        <f>INDEX(minwage[FEDMINNFRWG],MATCH(Table3[[#This Row],[Date]],minwage[observation_date],0))</f>
        <v>0.75</v>
      </c>
      <c r="D64" s="4">
        <f>$B$888/Table3[[#This Row],[CPI]]</f>
        <v>9.8831754452444116</v>
      </c>
      <c r="E64" s="5">
        <f>Table3[[#This Row],[minwage]]*Table3[[#This Row],[CPI Adjustment]]</f>
        <v>7.4123815839333087</v>
      </c>
      <c r="F64" s="5" t="e">
        <f>INDEX(poverty[Threshold],MATCH(YEAR(Table3[[#This Row],[Date]]),poverty[Year],0))</f>
        <v>#N/A</v>
      </c>
      <c r="G64" s="8" t="e">
        <f>Table3[[#This Row],[poverty threshold abs]]*Table3[[#This Row],[CPI Adjustment]]</f>
        <v>#N/A</v>
      </c>
      <c r="H64" s="8" t="e">
        <f>Table3[[#This Row],[poverty threshold adj]]/2/250/8</f>
        <v>#N/A</v>
      </c>
      <c r="I64" s="8">
        <f>$I$854*$D$854/Table3[[#This Row],[CPI Adjustment]]</f>
        <v>1.7118457012410777</v>
      </c>
      <c r="J64" s="8">
        <f>Table3[[#This Row],[Living Wage Nominal]]*Table3[[#This Row],[CPI Adjustment]]</f>
        <v>16.91847140055302</v>
      </c>
    </row>
    <row r="65" spans="1:10" x14ac:dyDescent="0.35">
      <c r="A65" s="6">
        <v>19085</v>
      </c>
      <c r="B65">
        <f>INDEX(CPI[CPIAUCSL],MATCH(Table3[[#This Row],[Date]],CPI[observation_date],0))</f>
        <v>26.46</v>
      </c>
      <c r="C65">
        <f>INDEX(minwage[FEDMINNFRWG],MATCH(Table3[[#This Row],[Date]],minwage[observation_date],0))</f>
        <v>0.75</v>
      </c>
      <c r="D65" s="4">
        <f>$B$888/Table3[[#This Row],[CPI]]</f>
        <v>9.857029478458049</v>
      </c>
      <c r="E65" s="5">
        <f>Table3[[#This Row],[minwage]]*Table3[[#This Row],[CPI Adjustment]]</f>
        <v>7.3927721088435367</v>
      </c>
      <c r="F65" s="5" t="e">
        <f>INDEX(poverty[Threshold],MATCH(YEAR(Table3[[#This Row],[Date]]),poverty[Year],0))</f>
        <v>#N/A</v>
      </c>
      <c r="G65" s="8" t="e">
        <f>Table3[[#This Row],[poverty threshold abs]]*Table3[[#This Row],[CPI Adjustment]]</f>
        <v>#N/A</v>
      </c>
      <c r="H65" s="8" t="e">
        <f>Table3[[#This Row],[poverty threshold adj]]/2/250/8</f>
        <v>#N/A</v>
      </c>
      <c r="I65" s="8">
        <f>$I$854*$D$854/Table3[[#This Row],[CPI Adjustment]]</f>
        <v>1.7163864060189058</v>
      </c>
      <c r="J65" s="8">
        <f>Table3[[#This Row],[Living Wage Nominal]]*Table3[[#This Row],[CPI Adjustment]]</f>
        <v>16.91847140055302</v>
      </c>
    </row>
    <row r="66" spans="1:10" x14ac:dyDescent="0.35">
      <c r="A66" s="6">
        <v>19115</v>
      </c>
      <c r="B66">
        <f>INDEX(CPI[CPIAUCSL],MATCH(Table3[[#This Row],[Date]],CPI[observation_date],0))</f>
        <v>26.47</v>
      </c>
      <c r="C66">
        <f>INDEX(minwage[FEDMINNFRWG],MATCH(Table3[[#This Row],[Date]],minwage[observation_date],0))</f>
        <v>0.75</v>
      </c>
      <c r="D66" s="4">
        <f>$B$888/Table3[[#This Row],[CPI]]</f>
        <v>9.8533056290139793</v>
      </c>
      <c r="E66" s="5">
        <f>Table3[[#This Row],[minwage]]*Table3[[#This Row],[CPI Adjustment]]</f>
        <v>7.3899792217604841</v>
      </c>
      <c r="F66" s="5" t="e">
        <f>INDEX(poverty[Threshold],MATCH(YEAR(Table3[[#This Row],[Date]]),poverty[Year],0))</f>
        <v>#N/A</v>
      </c>
      <c r="G66" s="8" t="e">
        <f>Table3[[#This Row],[poverty threshold abs]]*Table3[[#This Row],[CPI Adjustment]]</f>
        <v>#N/A</v>
      </c>
      <c r="H66" s="8" t="e">
        <f>Table3[[#This Row],[poverty threshold adj]]/2/250/8</f>
        <v>#N/A</v>
      </c>
      <c r="I66" s="8">
        <f>$I$854*$D$854/Table3[[#This Row],[CPI Adjustment]]</f>
        <v>1.7170350781300237</v>
      </c>
      <c r="J66" s="8">
        <f>Table3[[#This Row],[Living Wage Nominal]]*Table3[[#This Row],[CPI Adjustment]]</f>
        <v>16.91847140055302</v>
      </c>
    </row>
    <row r="67" spans="1:10" x14ac:dyDescent="0.35">
      <c r="A67" s="6">
        <v>19146</v>
      </c>
      <c r="B67">
        <f>INDEX(CPI[CPIAUCSL],MATCH(Table3[[#This Row],[Date]],CPI[observation_date],0))</f>
        <v>26.53</v>
      </c>
      <c r="C67">
        <f>INDEX(minwage[FEDMINNFRWG],MATCH(Table3[[#This Row],[Date]],minwage[observation_date],0))</f>
        <v>0.75</v>
      </c>
      <c r="D67" s="4">
        <f>$B$888/Table3[[#This Row],[CPI]]</f>
        <v>9.8310214851111954</v>
      </c>
      <c r="E67" s="5">
        <f>Table3[[#This Row],[minwage]]*Table3[[#This Row],[CPI Adjustment]]</f>
        <v>7.373266113833397</v>
      </c>
      <c r="F67" s="5" t="e">
        <f>INDEX(poverty[Threshold],MATCH(YEAR(Table3[[#This Row],[Date]]),poverty[Year],0))</f>
        <v>#N/A</v>
      </c>
      <c r="G67" s="8" t="e">
        <f>Table3[[#This Row],[poverty threshold abs]]*Table3[[#This Row],[CPI Adjustment]]</f>
        <v>#N/A</v>
      </c>
      <c r="H67" s="8" t="e">
        <f>Table3[[#This Row],[poverty threshold adj]]/2/250/8</f>
        <v>#N/A</v>
      </c>
      <c r="I67" s="8">
        <f>$I$854*$D$854/Table3[[#This Row],[CPI Adjustment]]</f>
        <v>1.7209271107967334</v>
      </c>
      <c r="J67" s="8">
        <f>Table3[[#This Row],[Living Wage Nominal]]*Table3[[#This Row],[CPI Adjustment]]</f>
        <v>16.91847140055302</v>
      </c>
    </row>
    <row r="68" spans="1:10" x14ac:dyDescent="0.35">
      <c r="A68" s="6">
        <v>19176</v>
      </c>
      <c r="B68">
        <f>INDEX(CPI[CPIAUCSL],MATCH(Table3[[#This Row],[Date]],CPI[observation_date],0))</f>
        <v>26.68</v>
      </c>
      <c r="C68">
        <f>INDEX(minwage[FEDMINNFRWG],MATCH(Table3[[#This Row],[Date]],minwage[observation_date],0))</f>
        <v>0.75</v>
      </c>
      <c r="D68" s="4">
        <f>$B$888/Table3[[#This Row],[CPI]]</f>
        <v>9.775749625187407</v>
      </c>
      <c r="E68" s="5">
        <f>Table3[[#This Row],[minwage]]*Table3[[#This Row],[CPI Adjustment]]</f>
        <v>7.3318122188905548</v>
      </c>
      <c r="F68" s="5" t="e">
        <f>INDEX(poverty[Threshold],MATCH(YEAR(Table3[[#This Row],[Date]]),poverty[Year],0))</f>
        <v>#N/A</v>
      </c>
      <c r="G68" s="8" t="e">
        <f>Table3[[#This Row],[poverty threshold abs]]*Table3[[#This Row],[CPI Adjustment]]</f>
        <v>#N/A</v>
      </c>
      <c r="H68" s="8" t="e">
        <f>Table3[[#This Row],[poverty threshold adj]]/2/250/8</f>
        <v>#N/A</v>
      </c>
      <c r="I68" s="8">
        <f>$I$854*$D$854/Table3[[#This Row],[CPI Adjustment]]</f>
        <v>1.7306571924635072</v>
      </c>
      <c r="J68" s="8">
        <f>Table3[[#This Row],[Living Wage Nominal]]*Table3[[#This Row],[CPI Adjustment]]</f>
        <v>16.91847140055302</v>
      </c>
    </row>
    <row r="69" spans="1:10" x14ac:dyDescent="0.35">
      <c r="A69" s="6">
        <v>19207</v>
      </c>
      <c r="B69">
        <f>INDEX(CPI[CPIAUCSL],MATCH(Table3[[#This Row],[Date]],CPI[observation_date],0))</f>
        <v>26.69</v>
      </c>
      <c r="C69">
        <f>INDEX(minwage[FEDMINNFRWG],MATCH(Table3[[#This Row],[Date]],minwage[observation_date],0))</f>
        <v>0.75</v>
      </c>
      <c r="D69" s="4">
        <f>$B$888/Table3[[#This Row],[CPI]]</f>
        <v>9.7720869239415507</v>
      </c>
      <c r="E69" s="5">
        <f>Table3[[#This Row],[minwage]]*Table3[[#This Row],[CPI Adjustment]]</f>
        <v>7.329065192956163</v>
      </c>
      <c r="F69" s="5" t="e">
        <f>INDEX(poverty[Threshold],MATCH(YEAR(Table3[[#This Row],[Date]]),poverty[Year],0))</f>
        <v>#N/A</v>
      </c>
      <c r="G69" s="8" t="e">
        <f>Table3[[#This Row],[poverty threshold abs]]*Table3[[#This Row],[CPI Adjustment]]</f>
        <v>#N/A</v>
      </c>
      <c r="H69" s="8" t="e">
        <f>Table3[[#This Row],[poverty threshold adj]]/2/250/8</f>
        <v>#N/A</v>
      </c>
      <c r="I69" s="8">
        <f>$I$854*$D$854/Table3[[#This Row],[CPI Adjustment]]</f>
        <v>1.7313058645746255</v>
      </c>
      <c r="J69" s="8">
        <f>Table3[[#This Row],[Living Wage Nominal]]*Table3[[#This Row],[CPI Adjustment]]</f>
        <v>16.91847140055302</v>
      </c>
    </row>
    <row r="70" spans="1:10" x14ac:dyDescent="0.35">
      <c r="A70" s="6">
        <v>19238</v>
      </c>
      <c r="B70">
        <f>INDEX(CPI[CPIAUCSL],MATCH(Table3[[#This Row],[Date]],CPI[observation_date],0))</f>
        <v>26.63</v>
      </c>
      <c r="C70">
        <f>INDEX(minwage[FEDMINNFRWG],MATCH(Table3[[#This Row],[Date]],minwage[observation_date],0))</f>
        <v>0.75</v>
      </c>
      <c r="D70" s="4">
        <f>$B$888/Table3[[#This Row],[CPI]]</f>
        <v>9.7941043935411205</v>
      </c>
      <c r="E70" s="5">
        <f>Table3[[#This Row],[minwage]]*Table3[[#This Row],[CPI Adjustment]]</f>
        <v>7.3455782951558408</v>
      </c>
      <c r="F70" s="5" t="e">
        <f>INDEX(poverty[Threshold],MATCH(YEAR(Table3[[#This Row],[Date]]),poverty[Year],0))</f>
        <v>#N/A</v>
      </c>
      <c r="G70" s="8" t="e">
        <f>Table3[[#This Row],[poverty threshold abs]]*Table3[[#This Row],[CPI Adjustment]]</f>
        <v>#N/A</v>
      </c>
      <c r="H70" s="8" t="e">
        <f>Table3[[#This Row],[poverty threshold adj]]/2/250/8</f>
        <v>#N/A</v>
      </c>
      <c r="I70" s="8">
        <f>$I$854*$D$854/Table3[[#This Row],[CPI Adjustment]]</f>
        <v>1.7274138319079158</v>
      </c>
      <c r="J70" s="8">
        <f>Table3[[#This Row],[Living Wage Nominal]]*Table3[[#This Row],[CPI Adjustment]]</f>
        <v>16.91847140055302</v>
      </c>
    </row>
    <row r="71" spans="1:10" x14ac:dyDescent="0.35">
      <c r="A71" s="6">
        <v>19268</v>
      </c>
      <c r="B71">
        <f>INDEX(CPI[CPIAUCSL],MATCH(Table3[[#This Row],[Date]],CPI[observation_date],0))</f>
        <v>26.69</v>
      </c>
      <c r="C71">
        <f>INDEX(minwage[FEDMINNFRWG],MATCH(Table3[[#This Row],[Date]],minwage[observation_date],0))</f>
        <v>0.75</v>
      </c>
      <c r="D71" s="4">
        <f>$B$888/Table3[[#This Row],[CPI]]</f>
        <v>9.7720869239415507</v>
      </c>
      <c r="E71" s="5">
        <f>Table3[[#This Row],[minwage]]*Table3[[#This Row],[CPI Adjustment]]</f>
        <v>7.329065192956163</v>
      </c>
      <c r="F71" s="5" t="e">
        <f>INDEX(poverty[Threshold],MATCH(YEAR(Table3[[#This Row],[Date]]),poverty[Year],0))</f>
        <v>#N/A</v>
      </c>
      <c r="G71" s="8" t="e">
        <f>Table3[[#This Row],[poverty threshold abs]]*Table3[[#This Row],[CPI Adjustment]]</f>
        <v>#N/A</v>
      </c>
      <c r="H71" s="8" t="e">
        <f>Table3[[#This Row],[poverty threshold adj]]/2/250/8</f>
        <v>#N/A</v>
      </c>
      <c r="I71" s="8">
        <f>$I$854*$D$854/Table3[[#This Row],[CPI Adjustment]]</f>
        <v>1.7313058645746255</v>
      </c>
      <c r="J71" s="8">
        <f>Table3[[#This Row],[Living Wage Nominal]]*Table3[[#This Row],[CPI Adjustment]]</f>
        <v>16.91847140055302</v>
      </c>
    </row>
    <row r="72" spans="1:10" x14ac:dyDescent="0.35">
      <c r="A72" s="6">
        <v>19299</v>
      </c>
      <c r="B72">
        <f>INDEX(CPI[CPIAUCSL],MATCH(Table3[[#This Row],[Date]],CPI[observation_date],0))</f>
        <v>26.69</v>
      </c>
      <c r="C72">
        <f>INDEX(minwage[FEDMINNFRWG],MATCH(Table3[[#This Row],[Date]],minwage[observation_date],0))</f>
        <v>0.75</v>
      </c>
      <c r="D72" s="4">
        <f>$B$888/Table3[[#This Row],[CPI]]</f>
        <v>9.7720869239415507</v>
      </c>
      <c r="E72" s="5">
        <f>Table3[[#This Row],[minwage]]*Table3[[#This Row],[CPI Adjustment]]</f>
        <v>7.329065192956163</v>
      </c>
      <c r="F72" s="5" t="e">
        <f>INDEX(poverty[Threshold],MATCH(YEAR(Table3[[#This Row],[Date]]),poverty[Year],0))</f>
        <v>#N/A</v>
      </c>
      <c r="G72" s="8" t="e">
        <f>Table3[[#This Row],[poverty threshold abs]]*Table3[[#This Row],[CPI Adjustment]]</f>
        <v>#N/A</v>
      </c>
      <c r="H72" s="8" t="e">
        <f>Table3[[#This Row],[poverty threshold adj]]/2/250/8</f>
        <v>#N/A</v>
      </c>
      <c r="I72" s="8">
        <f>$I$854*$D$854/Table3[[#This Row],[CPI Adjustment]]</f>
        <v>1.7313058645746255</v>
      </c>
      <c r="J72" s="8">
        <f>Table3[[#This Row],[Living Wage Nominal]]*Table3[[#This Row],[CPI Adjustment]]</f>
        <v>16.91847140055302</v>
      </c>
    </row>
    <row r="73" spans="1:10" x14ac:dyDescent="0.35">
      <c r="A73" s="6">
        <v>19329</v>
      </c>
      <c r="B73">
        <f>INDEX(CPI[CPIAUCSL],MATCH(Table3[[#This Row],[Date]],CPI[observation_date],0))</f>
        <v>26.71</v>
      </c>
      <c r="C73">
        <f>INDEX(minwage[FEDMINNFRWG],MATCH(Table3[[#This Row],[Date]],minwage[observation_date],0))</f>
        <v>0.75</v>
      </c>
      <c r="D73" s="4">
        <f>$B$888/Table3[[#This Row],[CPI]]</f>
        <v>9.7647697491576189</v>
      </c>
      <c r="E73" s="5">
        <f>Table3[[#This Row],[minwage]]*Table3[[#This Row],[CPI Adjustment]]</f>
        <v>7.3235773118682141</v>
      </c>
      <c r="F73" s="5" t="e">
        <f>INDEX(poverty[Threshold],MATCH(YEAR(Table3[[#This Row],[Date]]),poverty[Year],0))</f>
        <v>#N/A</v>
      </c>
      <c r="G73" s="8" t="e">
        <f>Table3[[#This Row],[poverty threshold abs]]*Table3[[#This Row],[CPI Adjustment]]</f>
        <v>#N/A</v>
      </c>
      <c r="H73" s="8" t="e">
        <f>Table3[[#This Row],[poverty threshold adj]]/2/250/8</f>
        <v>#N/A</v>
      </c>
      <c r="I73" s="8">
        <f>$I$854*$D$854/Table3[[#This Row],[CPI Adjustment]]</f>
        <v>1.7326032087968621</v>
      </c>
      <c r="J73" s="8">
        <f>Table3[[#This Row],[Living Wage Nominal]]*Table3[[#This Row],[CPI Adjustment]]</f>
        <v>16.91847140055302</v>
      </c>
    </row>
    <row r="74" spans="1:10" x14ac:dyDescent="0.35">
      <c r="A74" s="6">
        <v>19360</v>
      </c>
      <c r="B74">
        <f>INDEX(CPI[CPIAUCSL],MATCH(Table3[[#This Row],[Date]],CPI[observation_date],0))</f>
        <v>26.64</v>
      </c>
      <c r="C74">
        <f>INDEX(minwage[FEDMINNFRWG],MATCH(Table3[[#This Row],[Date]],minwage[observation_date],0))</f>
        <v>0.75</v>
      </c>
      <c r="D74" s="4">
        <f>$B$888/Table3[[#This Row],[CPI]]</f>
        <v>9.7904279279279276</v>
      </c>
      <c r="E74" s="5">
        <f>Table3[[#This Row],[minwage]]*Table3[[#This Row],[CPI Adjustment]]</f>
        <v>7.3428209459459453</v>
      </c>
      <c r="F74" s="5" t="e">
        <f>INDEX(poverty[Threshold],MATCH(YEAR(Table3[[#This Row],[Date]]),poverty[Year],0))</f>
        <v>#N/A</v>
      </c>
      <c r="G74" s="8" t="e">
        <f>Table3[[#This Row],[poverty threshold abs]]*Table3[[#This Row],[CPI Adjustment]]</f>
        <v>#N/A</v>
      </c>
      <c r="H74" s="8" t="e">
        <f>Table3[[#This Row],[poverty threshold adj]]/2/250/8</f>
        <v>#N/A</v>
      </c>
      <c r="I74" s="8">
        <f>$I$854*$D$854/Table3[[#This Row],[CPI Adjustment]]</f>
        <v>1.7280625040190343</v>
      </c>
      <c r="J74" s="8">
        <f>Table3[[#This Row],[Living Wage Nominal]]*Table3[[#This Row],[CPI Adjustment]]</f>
        <v>16.91847140055302</v>
      </c>
    </row>
    <row r="75" spans="1:10" x14ac:dyDescent="0.35">
      <c r="A75" s="6">
        <v>19391</v>
      </c>
      <c r="B75">
        <f>INDEX(CPI[CPIAUCSL],MATCH(Table3[[#This Row],[Date]],CPI[observation_date],0))</f>
        <v>26.59</v>
      </c>
      <c r="C75">
        <f>INDEX(minwage[FEDMINNFRWG],MATCH(Table3[[#This Row],[Date]],minwage[observation_date],0))</f>
        <v>0.75</v>
      </c>
      <c r="D75" s="4">
        <f>$B$888/Table3[[#This Row],[CPI]]</f>
        <v>9.8088379089883411</v>
      </c>
      <c r="E75" s="5">
        <f>Table3[[#This Row],[minwage]]*Table3[[#This Row],[CPI Adjustment]]</f>
        <v>7.3566284317412558</v>
      </c>
      <c r="F75" s="5" t="e">
        <f>INDEX(poverty[Threshold],MATCH(YEAR(Table3[[#This Row],[Date]]),poverty[Year],0))</f>
        <v>#N/A</v>
      </c>
      <c r="G75" s="8" t="e">
        <f>Table3[[#This Row],[poverty threshold abs]]*Table3[[#This Row],[CPI Adjustment]]</f>
        <v>#N/A</v>
      </c>
      <c r="H75" s="8" t="e">
        <f>Table3[[#This Row],[poverty threshold adj]]/2/250/8</f>
        <v>#N/A</v>
      </c>
      <c r="I75" s="8">
        <f>$I$854*$D$854/Table3[[#This Row],[CPI Adjustment]]</f>
        <v>1.724819143463443</v>
      </c>
      <c r="J75" s="8">
        <f>Table3[[#This Row],[Living Wage Nominal]]*Table3[[#This Row],[CPI Adjustment]]</f>
        <v>16.91847140055302</v>
      </c>
    </row>
    <row r="76" spans="1:10" x14ac:dyDescent="0.35">
      <c r="A76" s="6">
        <v>19419</v>
      </c>
      <c r="B76">
        <f>INDEX(CPI[CPIAUCSL],MATCH(Table3[[#This Row],[Date]],CPI[observation_date],0))</f>
        <v>26.63</v>
      </c>
      <c r="C76">
        <f>INDEX(minwage[FEDMINNFRWG],MATCH(Table3[[#This Row],[Date]],minwage[observation_date],0))</f>
        <v>0.75</v>
      </c>
      <c r="D76" s="4">
        <f>$B$888/Table3[[#This Row],[CPI]]</f>
        <v>9.7941043935411205</v>
      </c>
      <c r="E76" s="5">
        <f>Table3[[#This Row],[minwage]]*Table3[[#This Row],[CPI Adjustment]]</f>
        <v>7.3455782951558408</v>
      </c>
      <c r="F76" s="5" t="e">
        <f>INDEX(poverty[Threshold],MATCH(YEAR(Table3[[#This Row],[Date]]),poverty[Year],0))</f>
        <v>#N/A</v>
      </c>
      <c r="G76" s="8" t="e">
        <f>Table3[[#This Row],[poverty threshold abs]]*Table3[[#This Row],[CPI Adjustment]]</f>
        <v>#N/A</v>
      </c>
      <c r="H76" s="8" t="e">
        <f>Table3[[#This Row],[poverty threshold adj]]/2/250/8</f>
        <v>#N/A</v>
      </c>
      <c r="I76" s="8">
        <f>$I$854*$D$854/Table3[[#This Row],[CPI Adjustment]]</f>
        <v>1.7274138319079158</v>
      </c>
      <c r="J76" s="8">
        <f>Table3[[#This Row],[Living Wage Nominal]]*Table3[[#This Row],[CPI Adjustment]]</f>
        <v>16.91847140055302</v>
      </c>
    </row>
    <row r="77" spans="1:10" x14ac:dyDescent="0.35">
      <c r="A77" s="6">
        <v>19450</v>
      </c>
      <c r="B77">
        <f>INDEX(CPI[CPIAUCSL],MATCH(Table3[[#This Row],[Date]],CPI[observation_date],0))</f>
        <v>26.69</v>
      </c>
      <c r="C77">
        <f>INDEX(minwage[FEDMINNFRWG],MATCH(Table3[[#This Row],[Date]],minwage[observation_date],0))</f>
        <v>0.75</v>
      </c>
      <c r="D77" s="4">
        <f>$B$888/Table3[[#This Row],[CPI]]</f>
        <v>9.7720869239415507</v>
      </c>
      <c r="E77" s="5">
        <f>Table3[[#This Row],[minwage]]*Table3[[#This Row],[CPI Adjustment]]</f>
        <v>7.329065192956163</v>
      </c>
      <c r="F77" s="5" t="e">
        <f>INDEX(poverty[Threshold],MATCH(YEAR(Table3[[#This Row],[Date]]),poverty[Year],0))</f>
        <v>#N/A</v>
      </c>
      <c r="G77" s="8" t="e">
        <f>Table3[[#This Row],[poverty threshold abs]]*Table3[[#This Row],[CPI Adjustment]]</f>
        <v>#N/A</v>
      </c>
      <c r="H77" s="8" t="e">
        <f>Table3[[#This Row],[poverty threshold adj]]/2/250/8</f>
        <v>#N/A</v>
      </c>
      <c r="I77" s="8">
        <f>$I$854*$D$854/Table3[[#This Row],[CPI Adjustment]]</f>
        <v>1.7313058645746255</v>
      </c>
      <c r="J77" s="8">
        <f>Table3[[#This Row],[Living Wage Nominal]]*Table3[[#This Row],[CPI Adjustment]]</f>
        <v>16.91847140055302</v>
      </c>
    </row>
    <row r="78" spans="1:10" x14ac:dyDescent="0.35">
      <c r="A78" s="6">
        <v>19480</v>
      </c>
      <c r="B78">
        <f>INDEX(CPI[CPIAUCSL],MATCH(Table3[[#This Row],[Date]],CPI[observation_date],0))</f>
        <v>26.7</v>
      </c>
      <c r="C78">
        <f>INDEX(minwage[FEDMINNFRWG],MATCH(Table3[[#This Row],[Date]],minwage[observation_date],0))</f>
        <v>0.75</v>
      </c>
      <c r="D78" s="4">
        <f>$B$888/Table3[[#This Row],[CPI]]</f>
        <v>9.7684269662921359</v>
      </c>
      <c r="E78" s="5">
        <f>Table3[[#This Row],[minwage]]*Table3[[#This Row],[CPI Adjustment]]</f>
        <v>7.3263202247191019</v>
      </c>
      <c r="F78" s="5" t="e">
        <f>INDEX(poverty[Threshold],MATCH(YEAR(Table3[[#This Row],[Date]]),poverty[Year],0))</f>
        <v>#N/A</v>
      </c>
      <c r="G78" s="8" t="e">
        <f>Table3[[#This Row],[poverty threshold abs]]*Table3[[#This Row],[CPI Adjustment]]</f>
        <v>#N/A</v>
      </c>
      <c r="H78" s="8" t="e">
        <f>Table3[[#This Row],[poverty threshold adj]]/2/250/8</f>
        <v>#N/A</v>
      </c>
      <c r="I78" s="8">
        <f>$I$854*$D$854/Table3[[#This Row],[CPI Adjustment]]</f>
        <v>1.7319545366857436</v>
      </c>
      <c r="J78" s="8">
        <f>Table3[[#This Row],[Living Wage Nominal]]*Table3[[#This Row],[CPI Adjustment]]</f>
        <v>16.91847140055302</v>
      </c>
    </row>
    <row r="79" spans="1:10" x14ac:dyDescent="0.35">
      <c r="A79" s="6">
        <v>19511</v>
      </c>
      <c r="B79">
        <f>INDEX(CPI[CPIAUCSL],MATCH(Table3[[#This Row],[Date]],CPI[observation_date],0))</f>
        <v>26.77</v>
      </c>
      <c r="C79">
        <f>INDEX(minwage[FEDMINNFRWG],MATCH(Table3[[#This Row],[Date]],minwage[observation_date],0))</f>
        <v>0.75</v>
      </c>
      <c r="D79" s="4">
        <f>$B$888/Table3[[#This Row],[CPI]]</f>
        <v>9.7428838251774383</v>
      </c>
      <c r="E79" s="5">
        <f>Table3[[#This Row],[minwage]]*Table3[[#This Row],[CPI Adjustment]]</f>
        <v>7.3071628688830792</v>
      </c>
      <c r="F79" s="5" t="e">
        <f>INDEX(poverty[Threshold],MATCH(YEAR(Table3[[#This Row],[Date]]),poverty[Year],0))</f>
        <v>#N/A</v>
      </c>
      <c r="G79" s="8" t="e">
        <f>Table3[[#This Row],[poverty threshold abs]]*Table3[[#This Row],[CPI Adjustment]]</f>
        <v>#N/A</v>
      </c>
      <c r="H79" s="8" t="e">
        <f>Table3[[#This Row],[poverty threshold adj]]/2/250/8</f>
        <v>#N/A</v>
      </c>
      <c r="I79" s="8">
        <f>$I$854*$D$854/Table3[[#This Row],[CPI Adjustment]]</f>
        <v>1.7364952414635715</v>
      </c>
      <c r="J79" s="8">
        <f>Table3[[#This Row],[Living Wage Nominal]]*Table3[[#This Row],[CPI Adjustment]]</f>
        <v>16.91847140055302</v>
      </c>
    </row>
    <row r="80" spans="1:10" x14ac:dyDescent="0.35">
      <c r="A80" s="6">
        <v>19541</v>
      </c>
      <c r="B80">
        <f>INDEX(CPI[CPIAUCSL],MATCH(Table3[[#This Row],[Date]],CPI[observation_date],0))</f>
        <v>26.79</v>
      </c>
      <c r="C80">
        <f>INDEX(minwage[FEDMINNFRWG],MATCH(Table3[[#This Row],[Date]],minwage[observation_date],0))</f>
        <v>0.75</v>
      </c>
      <c r="D80" s="4">
        <f>$B$888/Table3[[#This Row],[CPI]]</f>
        <v>9.7356103023516241</v>
      </c>
      <c r="E80" s="5">
        <f>Table3[[#This Row],[minwage]]*Table3[[#This Row],[CPI Adjustment]]</f>
        <v>7.301707726763718</v>
      </c>
      <c r="F80" s="5" t="e">
        <f>INDEX(poverty[Threshold],MATCH(YEAR(Table3[[#This Row],[Date]]),poverty[Year],0))</f>
        <v>#N/A</v>
      </c>
      <c r="G80" s="8" t="e">
        <f>Table3[[#This Row],[poverty threshold abs]]*Table3[[#This Row],[CPI Adjustment]]</f>
        <v>#N/A</v>
      </c>
      <c r="H80" s="8" t="e">
        <f>Table3[[#This Row],[poverty threshold adj]]/2/250/8</f>
        <v>#N/A</v>
      </c>
      <c r="I80" s="8">
        <f>$I$854*$D$854/Table3[[#This Row],[CPI Adjustment]]</f>
        <v>1.7377925856858081</v>
      </c>
      <c r="J80" s="8">
        <f>Table3[[#This Row],[Living Wage Nominal]]*Table3[[#This Row],[CPI Adjustment]]</f>
        <v>16.91847140055302</v>
      </c>
    </row>
    <row r="81" spans="1:10" x14ac:dyDescent="0.35">
      <c r="A81" s="6">
        <v>19572</v>
      </c>
      <c r="B81">
        <f>INDEX(CPI[CPIAUCSL],MATCH(Table3[[#This Row],[Date]],CPI[observation_date],0))</f>
        <v>26.85</v>
      </c>
      <c r="C81">
        <f>INDEX(minwage[FEDMINNFRWG],MATCH(Table3[[#This Row],[Date]],minwage[observation_date],0))</f>
        <v>0.75</v>
      </c>
      <c r="D81" s="4">
        <f>$B$888/Table3[[#This Row],[CPI]]</f>
        <v>9.7138547486033513</v>
      </c>
      <c r="E81" s="5">
        <f>Table3[[#This Row],[minwage]]*Table3[[#This Row],[CPI Adjustment]]</f>
        <v>7.285391061452513</v>
      </c>
      <c r="F81" s="5" t="e">
        <f>INDEX(poverty[Threshold],MATCH(YEAR(Table3[[#This Row],[Date]]),poverty[Year],0))</f>
        <v>#N/A</v>
      </c>
      <c r="G81" s="8" t="e">
        <f>Table3[[#This Row],[poverty threshold abs]]*Table3[[#This Row],[CPI Adjustment]]</f>
        <v>#N/A</v>
      </c>
      <c r="H81" s="8" t="e">
        <f>Table3[[#This Row],[poverty threshold adj]]/2/250/8</f>
        <v>#N/A</v>
      </c>
      <c r="I81" s="8">
        <f>$I$854*$D$854/Table3[[#This Row],[CPI Adjustment]]</f>
        <v>1.7416846183525179</v>
      </c>
      <c r="J81" s="8">
        <f>Table3[[#This Row],[Living Wage Nominal]]*Table3[[#This Row],[CPI Adjustment]]</f>
        <v>16.91847140055302</v>
      </c>
    </row>
    <row r="82" spans="1:10" x14ac:dyDescent="0.35">
      <c r="A82" s="6">
        <v>19603</v>
      </c>
      <c r="B82">
        <f>INDEX(CPI[CPIAUCSL],MATCH(Table3[[#This Row],[Date]],CPI[observation_date],0))</f>
        <v>26.89</v>
      </c>
      <c r="C82">
        <f>INDEX(minwage[FEDMINNFRWG],MATCH(Table3[[#This Row],[Date]],minwage[observation_date],0))</f>
        <v>0.75</v>
      </c>
      <c r="D82" s="4">
        <f>$B$888/Table3[[#This Row],[CPI]]</f>
        <v>9.6994049832651541</v>
      </c>
      <c r="E82" s="5">
        <f>Table3[[#This Row],[minwage]]*Table3[[#This Row],[CPI Adjustment]]</f>
        <v>7.2745537374488656</v>
      </c>
      <c r="F82" s="5" t="e">
        <f>INDEX(poverty[Threshold],MATCH(YEAR(Table3[[#This Row],[Date]]),poverty[Year],0))</f>
        <v>#N/A</v>
      </c>
      <c r="G82" s="8" t="e">
        <f>Table3[[#This Row],[poverty threshold abs]]*Table3[[#This Row],[CPI Adjustment]]</f>
        <v>#N/A</v>
      </c>
      <c r="H82" s="8" t="e">
        <f>Table3[[#This Row],[poverty threshold adj]]/2/250/8</f>
        <v>#N/A</v>
      </c>
      <c r="I82" s="8">
        <f>$I$854*$D$854/Table3[[#This Row],[CPI Adjustment]]</f>
        <v>1.7442793067969906</v>
      </c>
      <c r="J82" s="8">
        <f>Table3[[#This Row],[Living Wage Nominal]]*Table3[[#This Row],[CPI Adjustment]]</f>
        <v>16.91847140055302</v>
      </c>
    </row>
    <row r="83" spans="1:10" x14ac:dyDescent="0.35">
      <c r="A83" s="6">
        <v>19633</v>
      </c>
      <c r="B83">
        <f>INDEX(CPI[CPIAUCSL],MATCH(Table3[[#This Row],[Date]],CPI[observation_date],0))</f>
        <v>26.95</v>
      </c>
      <c r="C83">
        <f>INDEX(minwage[FEDMINNFRWG],MATCH(Table3[[#This Row],[Date]],minwage[observation_date],0))</f>
        <v>0.75</v>
      </c>
      <c r="D83" s="4">
        <f>$B$888/Table3[[#This Row],[CPI]]</f>
        <v>9.6778107606679047</v>
      </c>
      <c r="E83" s="5">
        <f>Table3[[#This Row],[minwage]]*Table3[[#This Row],[CPI Adjustment]]</f>
        <v>7.258358070500929</v>
      </c>
      <c r="F83" s="5" t="e">
        <f>INDEX(poverty[Threshold],MATCH(YEAR(Table3[[#This Row],[Date]]),poverty[Year],0))</f>
        <v>#N/A</v>
      </c>
      <c r="G83" s="8" t="e">
        <f>Table3[[#This Row],[poverty threshold abs]]*Table3[[#This Row],[CPI Adjustment]]</f>
        <v>#N/A</v>
      </c>
      <c r="H83" s="8" t="e">
        <f>Table3[[#This Row],[poverty threshold adj]]/2/250/8</f>
        <v>#N/A</v>
      </c>
      <c r="I83" s="8">
        <f>$I$854*$D$854/Table3[[#This Row],[CPI Adjustment]]</f>
        <v>1.7481713394637</v>
      </c>
      <c r="J83" s="8">
        <f>Table3[[#This Row],[Living Wage Nominal]]*Table3[[#This Row],[CPI Adjustment]]</f>
        <v>16.91847140055302</v>
      </c>
    </row>
    <row r="84" spans="1:10" x14ac:dyDescent="0.35">
      <c r="A84" s="6">
        <v>19664</v>
      </c>
      <c r="B84">
        <f>INDEX(CPI[CPIAUCSL],MATCH(Table3[[#This Row],[Date]],CPI[observation_date],0))</f>
        <v>26.85</v>
      </c>
      <c r="C84">
        <f>INDEX(minwage[FEDMINNFRWG],MATCH(Table3[[#This Row],[Date]],minwage[observation_date],0))</f>
        <v>0.75</v>
      </c>
      <c r="D84" s="4">
        <f>$B$888/Table3[[#This Row],[CPI]]</f>
        <v>9.7138547486033513</v>
      </c>
      <c r="E84" s="5">
        <f>Table3[[#This Row],[minwage]]*Table3[[#This Row],[CPI Adjustment]]</f>
        <v>7.285391061452513</v>
      </c>
      <c r="F84" s="5" t="e">
        <f>INDEX(poverty[Threshold],MATCH(YEAR(Table3[[#This Row],[Date]]),poverty[Year],0))</f>
        <v>#N/A</v>
      </c>
      <c r="G84" s="8" t="e">
        <f>Table3[[#This Row],[poverty threshold abs]]*Table3[[#This Row],[CPI Adjustment]]</f>
        <v>#N/A</v>
      </c>
      <c r="H84" s="8" t="e">
        <f>Table3[[#This Row],[poverty threshold adj]]/2/250/8</f>
        <v>#N/A</v>
      </c>
      <c r="I84" s="8">
        <f>$I$854*$D$854/Table3[[#This Row],[CPI Adjustment]]</f>
        <v>1.7416846183525179</v>
      </c>
      <c r="J84" s="8">
        <f>Table3[[#This Row],[Living Wage Nominal]]*Table3[[#This Row],[CPI Adjustment]]</f>
        <v>16.91847140055302</v>
      </c>
    </row>
    <row r="85" spans="1:10" x14ac:dyDescent="0.35">
      <c r="A85" s="6">
        <v>19694</v>
      </c>
      <c r="B85">
        <f>INDEX(CPI[CPIAUCSL],MATCH(Table3[[#This Row],[Date]],CPI[observation_date],0))</f>
        <v>26.87</v>
      </c>
      <c r="C85">
        <f>INDEX(minwage[FEDMINNFRWG],MATCH(Table3[[#This Row],[Date]],minwage[observation_date],0))</f>
        <v>0.75</v>
      </c>
      <c r="D85" s="4">
        <f>$B$888/Table3[[#This Row],[CPI]]</f>
        <v>9.7066244882768888</v>
      </c>
      <c r="E85" s="5">
        <f>Table3[[#This Row],[minwage]]*Table3[[#This Row],[CPI Adjustment]]</f>
        <v>7.2799683662076671</v>
      </c>
      <c r="F85" s="5" t="e">
        <f>INDEX(poverty[Threshold],MATCH(YEAR(Table3[[#This Row],[Date]]),poverty[Year],0))</f>
        <v>#N/A</v>
      </c>
      <c r="G85" s="8" t="e">
        <f>Table3[[#This Row],[poverty threshold abs]]*Table3[[#This Row],[CPI Adjustment]]</f>
        <v>#N/A</v>
      </c>
      <c r="H85" s="8" t="e">
        <f>Table3[[#This Row],[poverty threshold adj]]/2/250/8</f>
        <v>#N/A</v>
      </c>
      <c r="I85" s="8">
        <f>$I$854*$D$854/Table3[[#This Row],[CPI Adjustment]]</f>
        <v>1.7429819625747542</v>
      </c>
      <c r="J85" s="8">
        <f>Table3[[#This Row],[Living Wage Nominal]]*Table3[[#This Row],[CPI Adjustment]]</f>
        <v>16.91847140055302</v>
      </c>
    </row>
    <row r="86" spans="1:10" x14ac:dyDescent="0.35">
      <c r="A86" s="6">
        <v>19725</v>
      </c>
      <c r="B86">
        <f>INDEX(CPI[CPIAUCSL],MATCH(Table3[[#This Row],[Date]],CPI[observation_date],0))</f>
        <v>26.94</v>
      </c>
      <c r="C86">
        <f>INDEX(minwage[FEDMINNFRWG],MATCH(Table3[[#This Row],[Date]],minwage[observation_date],0))</f>
        <v>0.75</v>
      </c>
      <c r="D86" s="4">
        <f>$B$888/Table3[[#This Row],[CPI]]</f>
        <v>9.6814031180400892</v>
      </c>
      <c r="E86" s="5">
        <f>Table3[[#This Row],[minwage]]*Table3[[#This Row],[CPI Adjustment]]</f>
        <v>7.2610523385300674</v>
      </c>
      <c r="F86" s="5" t="e">
        <f>INDEX(poverty[Threshold],MATCH(YEAR(Table3[[#This Row],[Date]]),poverty[Year],0))</f>
        <v>#N/A</v>
      </c>
      <c r="G86" s="8" t="e">
        <f>Table3[[#This Row],[poverty threshold abs]]*Table3[[#This Row],[CPI Adjustment]]</f>
        <v>#N/A</v>
      </c>
      <c r="H86" s="8" t="e">
        <f>Table3[[#This Row],[poverty threshold adj]]/2/250/8</f>
        <v>#N/A</v>
      </c>
      <c r="I86" s="8">
        <f>$I$854*$D$854/Table3[[#This Row],[CPI Adjustment]]</f>
        <v>1.7475226673525819</v>
      </c>
      <c r="J86" s="8">
        <f>Table3[[#This Row],[Living Wage Nominal]]*Table3[[#This Row],[CPI Adjustment]]</f>
        <v>16.91847140055302</v>
      </c>
    </row>
    <row r="87" spans="1:10" x14ac:dyDescent="0.35">
      <c r="A87" s="6">
        <v>19756</v>
      </c>
      <c r="B87">
        <f>INDEX(CPI[CPIAUCSL],MATCH(Table3[[#This Row],[Date]],CPI[observation_date],0))</f>
        <v>26.99</v>
      </c>
      <c r="C87">
        <f>INDEX(minwage[FEDMINNFRWG],MATCH(Table3[[#This Row],[Date]],minwage[observation_date],0))</f>
        <v>0.75</v>
      </c>
      <c r="D87" s="4">
        <f>$B$888/Table3[[#This Row],[CPI]]</f>
        <v>9.6634679510929988</v>
      </c>
      <c r="E87" s="5">
        <f>Table3[[#This Row],[minwage]]*Table3[[#This Row],[CPI Adjustment]]</f>
        <v>7.2476009633197496</v>
      </c>
      <c r="F87" s="5" t="e">
        <f>INDEX(poverty[Threshold],MATCH(YEAR(Table3[[#This Row],[Date]]),poverty[Year],0))</f>
        <v>#N/A</v>
      </c>
      <c r="G87" s="8" t="e">
        <f>Table3[[#This Row],[poverty threshold abs]]*Table3[[#This Row],[CPI Adjustment]]</f>
        <v>#N/A</v>
      </c>
      <c r="H87" s="8" t="e">
        <f>Table3[[#This Row],[poverty threshold adj]]/2/250/8</f>
        <v>#N/A</v>
      </c>
      <c r="I87" s="8">
        <f>$I$854*$D$854/Table3[[#This Row],[CPI Adjustment]]</f>
        <v>1.7507660279081729</v>
      </c>
      <c r="J87" s="8">
        <f>Table3[[#This Row],[Living Wage Nominal]]*Table3[[#This Row],[CPI Adjustment]]</f>
        <v>16.91847140055302</v>
      </c>
    </row>
    <row r="88" spans="1:10" x14ac:dyDescent="0.35">
      <c r="A88" s="6">
        <v>19784</v>
      </c>
      <c r="B88">
        <f>INDEX(CPI[CPIAUCSL],MATCH(Table3[[#This Row],[Date]],CPI[observation_date],0))</f>
        <v>26.93</v>
      </c>
      <c r="C88">
        <f>INDEX(minwage[FEDMINNFRWG],MATCH(Table3[[#This Row],[Date]],minwage[observation_date],0))</f>
        <v>0.75</v>
      </c>
      <c r="D88" s="4">
        <f>$B$888/Table3[[#This Row],[CPI]]</f>
        <v>9.6849981433345711</v>
      </c>
      <c r="E88" s="5">
        <f>Table3[[#This Row],[minwage]]*Table3[[#This Row],[CPI Adjustment]]</f>
        <v>7.2637486075009283</v>
      </c>
      <c r="F88" s="5" t="e">
        <f>INDEX(poverty[Threshold],MATCH(YEAR(Table3[[#This Row],[Date]]),poverty[Year],0))</f>
        <v>#N/A</v>
      </c>
      <c r="G88" s="8" t="e">
        <f>Table3[[#This Row],[poverty threshold abs]]*Table3[[#This Row],[CPI Adjustment]]</f>
        <v>#N/A</v>
      </c>
      <c r="H88" s="8" t="e">
        <f>Table3[[#This Row],[poverty threshold adj]]/2/250/8</f>
        <v>#N/A</v>
      </c>
      <c r="I88" s="8">
        <f>$I$854*$D$854/Table3[[#This Row],[CPI Adjustment]]</f>
        <v>1.7468739952414638</v>
      </c>
      <c r="J88" s="8">
        <f>Table3[[#This Row],[Living Wage Nominal]]*Table3[[#This Row],[CPI Adjustment]]</f>
        <v>16.91847140055302</v>
      </c>
    </row>
    <row r="89" spans="1:10" x14ac:dyDescent="0.35">
      <c r="A89" s="6">
        <v>19815</v>
      </c>
      <c r="B89">
        <f>INDEX(CPI[CPIAUCSL],MATCH(Table3[[#This Row],[Date]],CPI[observation_date],0))</f>
        <v>26.86</v>
      </c>
      <c r="C89">
        <f>INDEX(minwage[FEDMINNFRWG],MATCH(Table3[[#This Row],[Date]],minwage[observation_date],0))</f>
        <v>0.75</v>
      </c>
      <c r="D89" s="4">
        <f>$B$888/Table3[[#This Row],[CPI]]</f>
        <v>9.7102382725242009</v>
      </c>
      <c r="E89" s="5">
        <f>Table3[[#This Row],[minwage]]*Table3[[#This Row],[CPI Adjustment]]</f>
        <v>7.2826787043931507</v>
      </c>
      <c r="F89" s="5" t="e">
        <f>INDEX(poverty[Threshold],MATCH(YEAR(Table3[[#This Row],[Date]]),poverty[Year],0))</f>
        <v>#N/A</v>
      </c>
      <c r="G89" s="8" t="e">
        <f>Table3[[#This Row],[poverty threshold abs]]*Table3[[#This Row],[CPI Adjustment]]</f>
        <v>#N/A</v>
      </c>
      <c r="H89" s="8" t="e">
        <f>Table3[[#This Row],[poverty threshold adj]]/2/250/8</f>
        <v>#N/A</v>
      </c>
      <c r="I89" s="8">
        <f>$I$854*$D$854/Table3[[#This Row],[CPI Adjustment]]</f>
        <v>1.7423332904636357</v>
      </c>
      <c r="J89" s="8">
        <f>Table3[[#This Row],[Living Wage Nominal]]*Table3[[#This Row],[CPI Adjustment]]</f>
        <v>16.91847140055302</v>
      </c>
    </row>
    <row r="90" spans="1:10" x14ac:dyDescent="0.35">
      <c r="A90" s="6">
        <v>19845</v>
      </c>
      <c r="B90">
        <f>INDEX(CPI[CPIAUCSL],MATCH(Table3[[#This Row],[Date]],CPI[observation_date],0))</f>
        <v>26.93</v>
      </c>
      <c r="C90">
        <f>INDEX(minwage[FEDMINNFRWG],MATCH(Table3[[#This Row],[Date]],minwage[observation_date],0))</f>
        <v>0.75</v>
      </c>
      <c r="D90" s="4">
        <f>$B$888/Table3[[#This Row],[CPI]]</f>
        <v>9.6849981433345711</v>
      </c>
      <c r="E90" s="5">
        <f>Table3[[#This Row],[minwage]]*Table3[[#This Row],[CPI Adjustment]]</f>
        <v>7.2637486075009283</v>
      </c>
      <c r="F90" s="5" t="e">
        <f>INDEX(poverty[Threshold],MATCH(YEAR(Table3[[#This Row],[Date]]),poverty[Year],0))</f>
        <v>#N/A</v>
      </c>
      <c r="G90" s="8" t="e">
        <f>Table3[[#This Row],[poverty threshold abs]]*Table3[[#This Row],[CPI Adjustment]]</f>
        <v>#N/A</v>
      </c>
      <c r="H90" s="8" t="e">
        <f>Table3[[#This Row],[poverty threshold adj]]/2/250/8</f>
        <v>#N/A</v>
      </c>
      <c r="I90" s="8">
        <f>$I$854*$D$854/Table3[[#This Row],[CPI Adjustment]]</f>
        <v>1.7468739952414638</v>
      </c>
      <c r="J90" s="8">
        <f>Table3[[#This Row],[Living Wage Nominal]]*Table3[[#This Row],[CPI Adjustment]]</f>
        <v>16.91847140055302</v>
      </c>
    </row>
    <row r="91" spans="1:10" x14ac:dyDescent="0.35">
      <c r="A91" s="6">
        <v>19876</v>
      </c>
      <c r="B91">
        <f>INDEX(CPI[CPIAUCSL],MATCH(Table3[[#This Row],[Date]],CPI[observation_date],0))</f>
        <v>26.94</v>
      </c>
      <c r="C91">
        <f>INDEX(minwage[FEDMINNFRWG],MATCH(Table3[[#This Row],[Date]],minwage[observation_date],0))</f>
        <v>0.75</v>
      </c>
      <c r="D91" s="4">
        <f>$B$888/Table3[[#This Row],[CPI]]</f>
        <v>9.6814031180400892</v>
      </c>
      <c r="E91" s="5">
        <f>Table3[[#This Row],[minwage]]*Table3[[#This Row],[CPI Adjustment]]</f>
        <v>7.2610523385300674</v>
      </c>
      <c r="F91" s="5" t="e">
        <f>INDEX(poverty[Threshold],MATCH(YEAR(Table3[[#This Row],[Date]]),poverty[Year],0))</f>
        <v>#N/A</v>
      </c>
      <c r="G91" s="8" t="e">
        <f>Table3[[#This Row],[poverty threshold abs]]*Table3[[#This Row],[CPI Adjustment]]</f>
        <v>#N/A</v>
      </c>
      <c r="H91" s="8" t="e">
        <f>Table3[[#This Row],[poverty threshold adj]]/2/250/8</f>
        <v>#N/A</v>
      </c>
      <c r="I91" s="8">
        <f>$I$854*$D$854/Table3[[#This Row],[CPI Adjustment]]</f>
        <v>1.7475226673525819</v>
      </c>
      <c r="J91" s="8">
        <f>Table3[[#This Row],[Living Wage Nominal]]*Table3[[#This Row],[CPI Adjustment]]</f>
        <v>16.91847140055302</v>
      </c>
    </row>
    <row r="92" spans="1:10" x14ac:dyDescent="0.35">
      <c r="A92" s="6">
        <v>19906</v>
      </c>
      <c r="B92">
        <f>INDEX(CPI[CPIAUCSL],MATCH(Table3[[#This Row],[Date]],CPI[observation_date],0))</f>
        <v>26.86</v>
      </c>
      <c r="C92">
        <f>INDEX(minwage[FEDMINNFRWG],MATCH(Table3[[#This Row],[Date]],minwage[observation_date],0))</f>
        <v>0.75</v>
      </c>
      <c r="D92" s="4">
        <f>$B$888/Table3[[#This Row],[CPI]]</f>
        <v>9.7102382725242009</v>
      </c>
      <c r="E92" s="5">
        <f>Table3[[#This Row],[minwage]]*Table3[[#This Row],[CPI Adjustment]]</f>
        <v>7.2826787043931507</v>
      </c>
      <c r="F92" s="5" t="e">
        <f>INDEX(poverty[Threshold],MATCH(YEAR(Table3[[#This Row],[Date]]),poverty[Year],0))</f>
        <v>#N/A</v>
      </c>
      <c r="G92" s="8" t="e">
        <f>Table3[[#This Row],[poverty threshold abs]]*Table3[[#This Row],[CPI Adjustment]]</f>
        <v>#N/A</v>
      </c>
      <c r="H92" s="8" t="e">
        <f>Table3[[#This Row],[poverty threshold adj]]/2/250/8</f>
        <v>#N/A</v>
      </c>
      <c r="I92" s="8">
        <f>$I$854*$D$854/Table3[[#This Row],[CPI Adjustment]]</f>
        <v>1.7423332904636357</v>
      </c>
      <c r="J92" s="8">
        <f>Table3[[#This Row],[Living Wage Nominal]]*Table3[[#This Row],[CPI Adjustment]]</f>
        <v>16.91847140055302</v>
      </c>
    </row>
    <row r="93" spans="1:10" x14ac:dyDescent="0.35">
      <c r="A93" s="6">
        <v>19937</v>
      </c>
      <c r="B93">
        <f>INDEX(CPI[CPIAUCSL],MATCH(Table3[[#This Row],[Date]],CPI[observation_date],0))</f>
        <v>26.85</v>
      </c>
      <c r="C93">
        <f>INDEX(minwage[FEDMINNFRWG],MATCH(Table3[[#This Row],[Date]],minwage[observation_date],0))</f>
        <v>0.75</v>
      </c>
      <c r="D93" s="4">
        <f>$B$888/Table3[[#This Row],[CPI]]</f>
        <v>9.7138547486033513</v>
      </c>
      <c r="E93" s="5">
        <f>Table3[[#This Row],[minwage]]*Table3[[#This Row],[CPI Adjustment]]</f>
        <v>7.285391061452513</v>
      </c>
      <c r="F93" s="5" t="e">
        <f>INDEX(poverty[Threshold],MATCH(YEAR(Table3[[#This Row],[Date]]),poverty[Year],0))</f>
        <v>#N/A</v>
      </c>
      <c r="G93" s="8" t="e">
        <f>Table3[[#This Row],[poverty threshold abs]]*Table3[[#This Row],[CPI Adjustment]]</f>
        <v>#N/A</v>
      </c>
      <c r="H93" s="8" t="e">
        <f>Table3[[#This Row],[poverty threshold adj]]/2/250/8</f>
        <v>#N/A</v>
      </c>
      <c r="I93" s="8">
        <f>$I$854*$D$854/Table3[[#This Row],[CPI Adjustment]]</f>
        <v>1.7416846183525179</v>
      </c>
      <c r="J93" s="8">
        <f>Table3[[#This Row],[Living Wage Nominal]]*Table3[[#This Row],[CPI Adjustment]]</f>
        <v>16.91847140055302</v>
      </c>
    </row>
    <row r="94" spans="1:10" x14ac:dyDescent="0.35">
      <c r="A94" s="6">
        <v>19968</v>
      </c>
      <c r="B94">
        <f>INDEX(CPI[CPIAUCSL],MATCH(Table3[[#This Row],[Date]],CPI[observation_date],0))</f>
        <v>26.81</v>
      </c>
      <c r="C94">
        <f>INDEX(minwage[FEDMINNFRWG],MATCH(Table3[[#This Row],[Date]],minwage[observation_date],0))</f>
        <v>0.75</v>
      </c>
      <c r="D94" s="4">
        <f>$B$888/Table3[[#This Row],[CPI]]</f>
        <v>9.7283476314807906</v>
      </c>
      <c r="E94" s="5">
        <f>Table3[[#This Row],[minwage]]*Table3[[#This Row],[CPI Adjustment]]</f>
        <v>7.296260723610593</v>
      </c>
      <c r="F94" s="5" t="e">
        <f>INDEX(poverty[Threshold],MATCH(YEAR(Table3[[#This Row],[Date]]),poverty[Year],0))</f>
        <v>#N/A</v>
      </c>
      <c r="G94" s="8" t="e">
        <f>Table3[[#This Row],[poverty threshold abs]]*Table3[[#This Row],[CPI Adjustment]]</f>
        <v>#N/A</v>
      </c>
      <c r="H94" s="8" t="e">
        <f>Table3[[#This Row],[poverty threshold adj]]/2/250/8</f>
        <v>#N/A</v>
      </c>
      <c r="I94" s="8">
        <f>$I$854*$D$854/Table3[[#This Row],[CPI Adjustment]]</f>
        <v>1.7390899299080447</v>
      </c>
      <c r="J94" s="8">
        <f>Table3[[#This Row],[Living Wage Nominal]]*Table3[[#This Row],[CPI Adjustment]]</f>
        <v>16.91847140055302</v>
      </c>
    </row>
    <row r="95" spans="1:10" x14ac:dyDescent="0.35">
      <c r="A95" s="6">
        <v>19998</v>
      </c>
      <c r="B95">
        <f>INDEX(CPI[CPIAUCSL],MATCH(Table3[[#This Row],[Date]],CPI[observation_date],0))</f>
        <v>26.72</v>
      </c>
      <c r="C95">
        <f>INDEX(minwage[FEDMINNFRWG],MATCH(Table3[[#This Row],[Date]],minwage[observation_date],0))</f>
        <v>0.75</v>
      </c>
      <c r="D95" s="4">
        <f>$B$888/Table3[[#This Row],[CPI]]</f>
        <v>9.7611152694610777</v>
      </c>
      <c r="E95" s="5">
        <f>Table3[[#This Row],[minwage]]*Table3[[#This Row],[CPI Adjustment]]</f>
        <v>7.3208364520958078</v>
      </c>
      <c r="F95" s="5" t="e">
        <f>INDEX(poverty[Threshold],MATCH(YEAR(Table3[[#This Row],[Date]]),poverty[Year],0))</f>
        <v>#N/A</v>
      </c>
      <c r="G95" s="8" t="e">
        <f>Table3[[#This Row],[poverty threshold abs]]*Table3[[#This Row],[CPI Adjustment]]</f>
        <v>#N/A</v>
      </c>
      <c r="H95" s="8" t="e">
        <f>Table3[[#This Row],[poverty threshold adj]]/2/250/8</f>
        <v>#N/A</v>
      </c>
      <c r="I95" s="8">
        <f>$I$854*$D$854/Table3[[#This Row],[CPI Adjustment]]</f>
        <v>1.7332518809079804</v>
      </c>
      <c r="J95" s="8">
        <f>Table3[[#This Row],[Living Wage Nominal]]*Table3[[#This Row],[CPI Adjustment]]</f>
        <v>16.91847140055302</v>
      </c>
    </row>
    <row r="96" spans="1:10" x14ac:dyDescent="0.35">
      <c r="A96" s="6">
        <v>20029</v>
      </c>
      <c r="B96">
        <f>INDEX(CPI[CPIAUCSL],MATCH(Table3[[#This Row],[Date]],CPI[observation_date],0))</f>
        <v>26.78</v>
      </c>
      <c r="C96">
        <f>INDEX(minwage[FEDMINNFRWG],MATCH(Table3[[#This Row],[Date]],minwage[observation_date],0))</f>
        <v>0.75</v>
      </c>
      <c r="D96" s="4">
        <f>$B$888/Table3[[#This Row],[CPI]]</f>
        <v>9.7392457057505606</v>
      </c>
      <c r="E96" s="5">
        <f>Table3[[#This Row],[minwage]]*Table3[[#This Row],[CPI Adjustment]]</f>
        <v>7.30443427931292</v>
      </c>
      <c r="F96" s="5" t="e">
        <f>INDEX(poverty[Threshold],MATCH(YEAR(Table3[[#This Row],[Date]]),poverty[Year],0))</f>
        <v>#N/A</v>
      </c>
      <c r="G96" s="8" t="e">
        <f>Table3[[#This Row],[poverty threshold abs]]*Table3[[#This Row],[CPI Adjustment]]</f>
        <v>#N/A</v>
      </c>
      <c r="H96" s="8" t="e">
        <f>Table3[[#This Row],[poverty threshold adj]]/2/250/8</f>
        <v>#N/A</v>
      </c>
      <c r="I96" s="8">
        <f>$I$854*$D$854/Table3[[#This Row],[CPI Adjustment]]</f>
        <v>1.7371439135746898</v>
      </c>
      <c r="J96" s="8">
        <f>Table3[[#This Row],[Living Wage Nominal]]*Table3[[#This Row],[CPI Adjustment]]</f>
        <v>16.91847140055302</v>
      </c>
    </row>
    <row r="97" spans="1:10" x14ac:dyDescent="0.35">
      <c r="A97" s="6">
        <v>20059</v>
      </c>
      <c r="B97">
        <f>INDEX(CPI[CPIAUCSL],MATCH(Table3[[#This Row],[Date]],CPI[observation_date],0))</f>
        <v>26.77</v>
      </c>
      <c r="C97">
        <f>INDEX(minwage[FEDMINNFRWG],MATCH(Table3[[#This Row],[Date]],minwage[observation_date],0))</f>
        <v>0.75</v>
      </c>
      <c r="D97" s="4">
        <f>$B$888/Table3[[#This Row],[CPI]]</f>
        <v>9.7428838251774383</v>
      </c>
      <c r="E97" s="5">
        <f>Table3[[#This Row],[minwage]]*Table3[[#This Row],[CPI Adjustment]]</f>
        <v>7.3071628688830792</v>
      </c>
      <c r="F97" s="5" t="e">
        <f>INDEX(poverty[Threshold],MATCH(YEAR(Table3[[#This Row],[Date]]),poverty[Year],0))</f>
        <v>#N/A</v>
      </c>
      <c r="G97" s="8" t="e">
        <f>Table3[[#This Row],[poverty threshold abs]]*Table3[[#This Row],[CPI Adjustment]]</f>
        <v>#N/A</v>
      </c>
      <c r="H97" s="8" t="e">
        <f>Table3[[#This Row],[poverty threshold adj]]/2/250/8</f>
        <v>#N/A</v>
      </c>
      <c r="I97" s="8">
        <f>$I$854*$D$854/Table3[[#This Row],[CPI Adjustment]]</f>
        <v>1.7364952414635715</v>
      </c>
      <c r="J97" s="8">
        <f>Table3[[#This Row],[Living Wage Nominal]]*Table3[[#This Row],[CPI Adjustment]]</f>
        <v>16.91847140055302</v>
      </c>
    </row>
    <row r="98" spans="1:10" x14ac:dyDescent="0.35">
      <c r="A98" s="6">
        <v>20090</v>
      </c>
      <c r="B98">
        <f>INDEX(CPI[CPIAUCSL],MATCH(Table3[[#This Row],[Date]],CPI[observation_date],0))</f>
        <v>26.77</v>
      </c>
      <c r="C98">
        <f>INDEX(minwage[FEDMINNFRWG],MATCH(Table3[[#This Row],[Date]],minwage[observation_date],0))</f>
        <v>0.75</v>
      </c>
      <c r="D98" s="4">
        <f>$B$888/Table3[[#This Row],[CPI]]</f>
        <v>9.7428838251774383</v>
      </c>
      <c r="E98" s="5">
        <f>Table3[[#This Row],[minwage]]*Table3[[#This Row],[CPI Adjustment]]</f>
        <v>7.3071628688830792</v>
      </c>
      <c r="F98" s="5" t="e">
        <f>INDEX(poverty[Threshold],MATCH(YEAR(Table3[[#This Row],[Date]]),poverty[Year],0))</f>
        <v>#N/A</v>
      </c>
      <c r="G98" s="8" t="e">
        <f>Table3[[#This Row],[poverty threshold abs]]*Table3[[#This Row],[CPI Adjustment]]</f>
        <v>#N/A</v>
      </c>
      <c r="H98" s="8" t="e">
        <f>Table3[[#This Row],[poverty threshold adj]]/2/250/8</f>
        <v>#N/A</v>
      </c>
      <c r="I98" s="8">
        <f>$I$854*$D$854/Table3[[#This Row],[CPI Adjustment]]</f>
        <v>1.7364952414635715</v>
      </c>
      <c r="J98" s="8">
        <f>Table3[[#This Row],[Living Wage Nominal]]*Table3[[#This Row],[CPI Adjustment]]</f>
        <v>16.91847140055302</v>
      </c>
    </row>
    <row r="99" spans="1:10" x14ac:dyDescent="0.35">
      <c r="A99" s="6">
        <v>20121</v>
      </c>
      <c r="B99">
        <f>INDEX(CPI[CPIAUCSL],MATCH(Table3[[#This Row],[Date]],CPI[observation_date],0))</f>
        <v>26.82</v>
      </c>
      <c r="C99">
        <f>INDEX(minwage[FEDMINNFRWG],MATCH(Table3[[#This Row],[Date]],minwage[observation_date],0))</f>
        <v>0.75</v>
      </c>
      <c r="D99" s="4">
        <f>$B$888/Table3[[#This Row],[CPI]]</f>
        <v>9.724720357941834</v>
      </c>
      <c r="E99" s="5">
        <f>Table3[[#This Row],[minwage]]*Table3[[#This Row],[CPI Adjustment]]</f>
        <v>7.2935402684563755</v>
      </c>
      <c r="F99" s="5" t="e">
        <f>INDEX(poverty[Threshold],MATCH(YEAR(Table3[[#This Row],[Date]]),poverty[Year],0))</f>
        <v>#N/A</v>
      </c>
      <c r="G99" s="8" t="e">
        <f>Table3[[#This Row],[poverty threshold abs]]*Table3[[#This Row],[CPI Adjustment]]</f>
        <v>#N/A</v>
      </c>
      <c r="H99" s="8" t="e">
        <f>Table3[[#This Row],[poverty threshold adj]]/2/250/8</f>
        <v>#N/A</v>
      </c>
      <c r="I99" s="8">
        <f>$I$854*$D$854/Table3[[#This Row],[CPI Adjustment]]</f>
        <v>1.739738602019163</v>
      </c>
      <c r="J99" s="8">
        <f>Table3[[#This Row],[Living Wage Nominal]]*Table3[[#This Row],[CPI Adjustment]]</f>
        <v>16.91847140055302</v>
      </c>
    </row>
    <row r="100" spans="1:10" x14ac:dyDescent="0.35">
      <c r="A100" s="6">
        <v>20149</v>
      </c>
      <c r="B100">
        <f>INDEX(CPI[CPIAUCSL],MATCH(Table3[[#This Row],[Date]],CPI[observation_date],0))</f>
        <v>26.79</v>
      </c>
      <c r="C100">
        <f>INDEX(minwage[FEDMINNFRWG],MATCH(Table3[[#This Row],[Date]],minwage[observation_date],0))</f>
        <v>0.75</v>
      </c>
      <c r="D100" s="4">
        <f>$B$888/Table3[[#This Row],[CPI]]</f>
        <v>9.7356103023516241</v>
      </c>
      <c r="E100" s="5">
        <f>Table3[[#This Row],[minwage]]*Table3[[#This Row],[CPI Adjustment]]</f>
        <v>7.301707726763718</v>
      </c>
      <c r="F100" s="5" t="e">
        <f>INDEX(poverty[Threshold],MATCH(YEAR(Table3[[#This Row],[Date]]),poverty[Year],0))</f>
        <v>#N/A</v>
      </c>
      <c r="G100" s="8" t="e">
        <f>Table3[[#This Row],[poverty threshold abs]]*Table3[[#This Row],[CPI Adjustment]]</f>
        <v>#N/A</v>
      </c>
      <c r="H100" s="8" t="e">
        <f>Table3[[#This Row],[poverty threshold adj]]/2/250/8</f>
        <v>#N/A</v>
      </c>
      <c r="I100" s="8">
        <f>$I$854*$D$854/Table3[[#This Row],[CPI Adjustment]]</f>
        <v>1.7377925856858081</v>
      </c>
      <c r="J100" s="8">
        <f>Table3[[#This Row],[Living Wage Nominal]]*Table3[[#This Row],[CPI Adjustment]]</f>
        <v>16.91847140055302</v>
      </c>
    </row>
    <row r="101" spans="1:10" x14ac:dyDescent="0.35">
      <c r="A101" s="6">
        <v>20180</v>
      </c>
      <c r="B101">
        <f>INDEX(CPI[CPIAUCSL],MATCH(Table3[[#This Row],[Date]],CPI[observation_date],0))</f>
        <v>26.79</v>
      </c>
      <c r="C101">
        <f>INDEX(minwage[FEDMINNFRWG],MATCH(Table3[[#This Row],[Date]],minwage[observation_date],0))</f>
        <v>0.75</v>
      </c>
      <c r="D101" s="4">
        <f>$B$888/Table3[[#This Row],[CPI]]</f>
        <v>9.7356103023516241</v>
      </c>
      <c r="E101" s="5">
        <f>Table3[[#This Row],[minwage]]*Table3[[#This Row],[CPI Adjustment]]</f>
        <v>7.301707726763718</v>
      </c>
      <c r="F101" s="5" t="e">
        <f>INDEX(poverty[Threshold],MATCH(YEAR(Table3[[#This Row],[Date]]),poverty[Year],0))</f>
        <v>#N/A</v>
      </c>
      <c r="G101" s="8" t="e">
        <f>Table3[[#This Row],[poverty threshold abs]]*Table3[[#This Row],[CPI Adjustment]]</f>
        <v>#N/A</v>
      </c>
      <c r="H101" s="8" t="e">
        <f>Table3[[#This Row],[poverty threshold adj]]/2/250/8</f>
        <v>#N/A</v>
      </c>
      <c r="I101" s="8">
        <f>$I$854*$D$854/Table3[[#This Row],[CPI Adjustment]]</f>
        <v>1.7377925856858081</v>
      </c>
      <c r="J101" s="8">
        <f>Table3[[#This Row],[Living Wage Nominal]]*Table3[[#This Row],[CPI Adjustment]]</f>
        <v>16.91847140055302</v>
      </c>
    </row>
    <row r="102" spans="1:10" x14ac:dyDescent="0.35">
      <c r="A102" s="6">
        <v>20210</v>
      </c>
      <c r="B102">
        <f>INDEX(CPI[CPIAUCSL],MATCH(Table3[[#This Row],[Date]],CPI[observation_date],0))</f>
        <v>26.77</v>
      </c>
      <c r="C102">
        <f>INDEX(minwage[FEDMINNFRWG],MATCH(Table3[[#This Row],[Date]],minwage[observation_date],0))</f>
        <v>0.75</v>
      </c>
      <c r="D102" s="4">
        <f>$B$888/Table3[[#This Row],[CPI]]</f>
        <v>9.7428838251774383</v>
      </c>
      <c r="E102" s="5">
        <f>Table3[[#This Row],[minwage]]*Table3[[#This Row],[CPI Adjustment]]</f>
        <v>7.3071628688830792</v>
      </c>
      <c r="F102" s="5" t="e">
        <f>INDEX(poverty[Threshold],MATCH(YEAR(Table3[[#This Row],[Date]]),poverty[Year],0))</f>
        <v>#N/A</v>
      </c>
      <c r="G102" s="8" t="e">
        <f>Table3[[#This Row],[poverty threshold abs]]*Table3[[#This Row],[CPI Adjustment]]</f>
        <v>#N/A</v>
      </c>
      <c r="H102" s="8" t="e">
        <f>Table3[[#This Row],[poverty threshold adj]]/2/250/8</f>
        <v>#N/A</v>
      </c>
      <c r="I102" s="8">
        <f>$I$854*$D$854/Table3[[#This Row],[CPI Adjustment]]</f>
        <v>1.7364952414635715</v>
      </c>
      <c r="J102" s="8">
        <f>Table3[[#This Row],[Living Wage Nominal]]*Table3[[#This Row],[CPI Adjustment]]</f>
        <v>16.91847140055302</v>
      </c>
    </row>
    <row r="103" spans="1:10" x14ac:dyDescent="0.35">
      <c r="A103" s="6">
        <v>20241</v>
      </c>
      <c r="B103">
        <f>INDEX(CPI[CPIAUCSL],MATCH(Table3[[#This Row],[Date]],CPI[observation_date],0))</f>
        <v>26.71</v>
      </c>
      <c r="C103">
        <f>INDEX(minwage[FEDMINNFRWG],MATCH(Table3[[#This Row],[Date]],minwage[observation_date],0))</f>
        <v>0.75</v>
      </c>
      <c r="D103" s="4">
        <f>$B$888/Table3[[#This Row],[CPI]]</f>
        <v>9.7647697491576189</v>
      </c>
      <c r="E103" s="5">
        <f>Table3[[#This Row],[minwage]]*Table3[[#This Row],[CPI Adjustment]]</f>
        <v>7.3235773118682141</v>
      </c>
      <c r="F103" s="5" t="e">
        <f>INDEX(poverty[Threshold],MATCH(YEAR(Table3[[#This Row],[Date]]),poverty[Year],0))</f>
        <v>#N/A</v>
      </c>
      <c r="G103" s="8" t="e">
        <f>Table3[[#This Row],[poverty threshold abs]]*Table3[[#This Row],[CPI Adjustment]]</f>
        <v>#N/A</v>
      </c>
      <c r="H103" s="8" t="e">
        <f>Table3[[#This Row],[poverty threshold adj]]/2/250/8</f>
        <v>#N/A</v>
      </c>
      <c r="I103" s="8">
        <f>$I$854*$D$854/Table3[[#This Row],[CPI Adjustment]]</f>
        <v>1.7326032087968621</v>
      </c>
      <c r="J103" s="8">
        <f>Table3[[#This Row],[Living Wage Nominal]]*Table3[[#This Row],[CPI Adjustment]]</f>
        <v>16.91847140055302</v>
      </c>
    </row>
    <row r="104" spans="1:10" x14ac:dyDescent="0.35">
      <c r="A104" s="6">
        <v>20271</v>
      </c>
      <c r="B104">
        <f>INDEX(CPI[CPIAUCSL],MATCH(Table3[[#This Row],[Date]],CPI[observation_date],0))</f>
        <v>26.76</v>
      </c>
      <c r="C104">
        <f>INDEX(minwage[FEDMINNFRWG],MATCH(Table3[[#This Row],[Date]],minwage[observation_date],0))</f>
        <v>0.75</v>
      </c>
      <c r="D104" s="4">
        <f>$B$888/Table3[[#This Row],[CPI]]</f>
        <v>9.7465246636771301</v>
      </c>
      <c r="E104" s="5">
        <f>Table3[[#This Row],[minwage]]*Table3[[#This Row],[CPI Adjustment]]</f>
        <v>7.309893497757848</v>
      </c>
      <c r="F104" s="5" t="e">
        <f>INDEX(poverty[Threshold],MATCH(YEAR(Table3[[#This Row],[Date]]),poverty[Year],0))</f>
        <v>#N/A</v>
      </c>
      <c r="G104" s="8" t="e">
        <f>Table3[[#This Row],[poverty threshold abs]]*Table3[[#This Row],[CPI Adjustment]]</f>
        <v>#N/A</v>
      </c>
      <c r="H104" s="8" t="e">
        <f>Table3[[#This Row],[poverty threshold adj]]/2/250/8</f>
        <v>#N/A</v>
      </c>
      <c r="I104" s="8">
        <f>$I$854*$D$854/Table3[[#This Row],[CPI Adjustment]]</f>
        <v>1.7358465693524534</v>
      </c>
      <c r="J104" s="8">
        <f>Table3[[#This Row],[Living Wage Nominal]]*Table3[[#This Row],[CPI Adjustment]]</f>
        <v>16.91847140055302</v>
      </c>
    </row>
    <row r="105" spans="1:10" x14ac:dyDescent="0.35">
      <c r="A105" s="6">
        <v>20302</v>
      </c>
      <c r="B105">
        <f>INDEX(CPI[CPIAUCSL],MATCH(Table3[[#This Row],[Date]],CPI[observation_date],0))</f>
        <v>26.72</v>
      </c>
      <c r="C105">
        <f>INDEX(minwage[FEDMINNFRWG],MATCH(Table3[[#This Row],[Date]],minwage[observation_date],0))</f>
        <v>0.75</v>
      </c>
      <c r="D105" s="4">
        <f>$B$888/Table3[[#This Row],[CPI]]</f>
        <v>9.7611152694610777</v>
      </c>
      <c r="E105" s="5">
        <f>Table3[[#This Row],[minwage]]*Table3[[#This Row],[CPI Adjustment]]</f>
        <v>7.3208364520958078</v>
      </c>
      <c r="F105" s="5" t="e">
        <f>INDEX(poverty[Threshold],MATCH(YEAR(Table3[[#This Row],[Date]]),poverty[Year],0))</f>
        <v>#N/A</v>
      </c>
      <c r="G105" s="8" t="e">
        <f>Table3[[#This Row],[poverty threshold abs]]*Table3[[#This Row],[CPI Adjustment]]</f>
        <v>#N/A</v>
      </c>
      <c r="H105" s="8" t="e">
        <f>Table3[[#This Row],[poverty threshold adj]]/2/250/8</f>
        <v>#N/A</v>
      </c>
      <c r="I105" s="8">
        <f>$I$854*$D$854/Table3[[#This Row],[CPI Adjustment]]</f>
        <v>1.7332518809079804</v>
      </c>
      <c r="J105" s="8">
        <f>Table3[[#This Row],[Living Wage Nominal]]*Table3[[#This Row],[CPI Adjustment]]</f>
        <v>16.91847140055302</v>
      </c>
    </row>
    <row r="106" spans="1:10" x14ac:dyDescent="0.35">
      <c r="A106" s="6">
        <v>20333</v>
      </c>
      <c r="B106">
        <f>INDEX(CPI[CPIAUCSL],MATCH(Table3[[#This Row],[Date]],CPI[observation_date],0))</f>
        <v>26.85</v>
      </c>
      <c r="C106">
        <f>INDEX(minwage[FEDMINNFRWG],MATCH(Table3[[#This Row],[Date]],minwage[observation_date],0))</f>
        <v>0.75</v>
      </c>
      <c r="D106" s="4">
        <f>$B$888/Table3[[#This Row],[CPI]]</f>
        <v>9.7138547486033513</v>
      </c>
      <c r="E106" s="5">
        <f>Table3[[#This Row],[minwage]]*Table3[[#This Row],[CPI Adjustment]]</f>
        <v>7.285391061452513</v>
      </c>
      <c r="F106" s="5" t="e">
        <f>INDEX(poverty[Threshold],MATCH(YEAR(Table3[[#This Row],[Date]]),poverty[Year],0))</f>
        <v>#N/A</v>
      </c>
      <c r="G106" s="8" t="e">
        <f>Table3[[#This Row],[poverty threshold abs]]*Table3[[#This Row],[CPI Adjustment]]</f>
        <v>#N/A</v>
      </c>
      <c r="H106" s="8" t="e">
        <f>Table3[[#This Row],[poverty threshold adj]]/2/250/8</f>
        <v>#N/A</v>
      </c>
      <c r="I106" s="8">
        <f>$I$854*$D$854/Table3[[#This Row],[CPI Adjustment]]</f>
        <v>1.7416846183525179</v>
      </c>
      <c r="J106" s="8">
        <f>Table3[[#This Row],[Living Wage Nominal]]*Table3[[#This Row],[CPI Adjustment]]</f>
        <v>16.91847140055302</v>
      </c>
    </row>
    <row r="107" spans="1:10" x14ac:dyDescent="0.35">
      <c r="A107" s="6">
        <v>20363</v>
      </c>
      <c r="B107">
        <f>INDEX(CPI[CPIAUCSL],MATCH(Table3[[#This Row],[Date]],CPI[observation_date],0))</f>
        <v>26.82</v>
      </c>
      <c r="C107">
        <f>INDEX(minwage[FEDMINNFRWG],MATCH(Table3[[#This Row],[Date]],minwage[observation_date],0))</f>
        <v>0.75</v>
      </c>
      <c r="D107" s="4">
        <f>$B$888/Table3[[#This Row],[CPI]]</f>
        <v>9.724720357941834</v>
      </c>
      <c r="E107" s="5">
        <f>Table3[[#This Row],[minwage]]*Table3[[#This Row],[CPI Adjustment]]</f>
        <v>7.2935402684563755</v>
      </c>
      <c r="F107" s="5" t="e">
        <f>INDEX(poverty[Threshold],MATCH(YEAR(Table3[[#This Row],[Date]]),poverty[Year],0))</f>
        <v>#N/A</v>
      </c>
      <c r="G107" s="8" t="e">
        <f>Table3[[#This Row],[poverty threshold abs]]*Table3[[#This Row],[CPI Adjustment]]</f>
        <v>#N/A</v>
      </c>
      <c r="H107" s="8" t="e">
        <f>Table3[[#This Row],[poverty threshold adj]]/2/250/8</f>
        <v>#N/A</v>
      </c>
      <c r="I107" s="8">
        <f>$I$854*$D$854/Table3[[#This Row],[CPI Adjustment]]</f>
        <v>1.739738602019163</v>
      </c>
      <c r="J107" s="8">
        <f>Table3[[#This Row],[Living Wage Nominal]]*Table3[[#This Row],[CPI Adjustment]]</f>
        <v>16.91847140055302</v>
      </c>
    </row>
    <row r="108" spans="1:10" x14ac:dyDescent="0.35">
      <c r="A108" s="6">
        <v>20394</v>
      </c>
      <c r="B108">
        <f>INDEX(CPI[CPIAUCSL],MATCH(Table3[[#This Row],[Date]],CPI[observation_date],0))</f>
        <v>26.88</v>
      </c>
      <c r="C108">
        <f>INDEX(minwage[FEDMINNFRWG],MATCH(Table3[[#This Row],[Date]],minwage[observation_date],0))</f>
        <v>0.75</v>
      </c>
      <c r="D108" s="4">
        <f>$B$888/Table3[[#This Row],[CPI]]</f>
        <v>9.7030133928571427</v>
      </c>
      <c r="E108" s="5">
        <f>Table3[[#This Row],[minwage]]*Table3[[#This Row],[CPI Adjustment]]</f>
        <v>7.2772600446428566</v>
      </c>
      <c r="F108" s="5" t="e">
        <f>INDEX(poverty[Threshold],MATCH(YEAR(Table3[[#This Row],[Date]]),poverty[Year],0))</f>
        <v>#N/A</v>
      </c>
      <c r="G108" s="8" t="e">
        <f>Table3[[#This Row],[poverty threshold abs]]*Table3[[#This Row],[CPI Adjustment]]</f>
        <v>#N/A</v>
      </c>
      <c r="H108" s="8" t="e">
        <f>Table3[[#This Row],[poverty threshold adj]]/2/250/8</f>
        <v>#N/A</v>
      </c>
      <c r="I108" s="8">
        <f>$I$854*$D$854/Table3[[#This Row],[CPI Adjustment]]</f>
        <v>1.7436306346858725</v>
      </c>
      <c r="J108" s="8">
        <f>Table3[[#This Row],[Living Wage Nominal]]*Table3[[#This Row],[CPI Adjustment]]</f>
        <v>16.91847140055302</v>
      </c>
    </row>
    <row r="109" spans="1:10" x14ac:dyDescent="0.35">
      <c r="A109" s="6">
        <v>20424</v>
      </c>
      <c r="B109">
        <f>INDEX(CPI[CPIAUCSL],MATCH(Table3[[#This Row],[Date]],CPI[observation_date],0))</f>
        <v>26.87</v>
      </c>
      <c r="C109">
        <f>INDEX(minwage[FEDMINNFRWG],MATCH(Table3[[#This Row],[Date]],minwage[observation_date],0))</f>
        <v>0.75</v>
      </c>
      <c r="D109" s="4">
        <f>$B$888/Table3[[#This Row],[CPI]]</f>
        <v>9.7066244882768888</v>
      </c>
      <c r="E109" s="5">
        <f>Table3[[#This Row],[minwage]]*Table3[[#This Row],[CPI Adjustment]]</f>
        <v>7.2799683662076671</v>
      </c>
      <c r="F109" s="5" t="e">
        <f>INDEX(poverty[Threshold],MATCH(YEAR(Table3[[#This Row],[Date]]),poverty[Year],0))</f>
        <v>#N/A</v>
      </c>
      <c r="G109" s="8" t="e">
        <f>Table3[[#This Row],[poverty threshold abs]]*Table3[[#This Row],[CPI Adjustment]]</f>
        <v>#N/A</v>
      </c>
      <c r="H109" s="8" t="e">
        <f>Table3[[#This Row],[poverty threshold adj]]/2/250/8</f>
        <v>#N/A</v>
      </c>
      <c r="I109" s="8">
        <f>$I$854*$D$854/Table3[[#This Row],[CPI Adjustment]]</f>
        <v>1.7429819625747542</v>
      </c>
      <c r="J109" s="8">
        <f>Table3[[#This Row],[Living Wage Nominal]]*Table3[[#This Row],[CPI Adjustment]]</f>
        <v>16.91847140055302</v>
      </c>
    </row>
    <row r="110" spans="1:10" x14ac:dyDescent="0.35">
      <c r="A110" s="6">
        <v>20455</v>
      </c>
      <c r="B110">
        <f>INDEX(CPI[CPIAUCSL],MATCH(Table3[[#This Row],[Date]],CPI[observation_date],0))</f>
        <v>26.83</v>
      </c>
      <c r="C110">
        <f>INDEX(minwage[FEDMINNFRWG],MATCH(Table3[[#This Row],[Date]],minwage[observation_date],0))</f>
        <v>0.75</v>
      </c>
      <c r="D110" s="4">
        <f>$B$888/Table3[[#This Row],[CPI]]</f>
        <v>9.7210957882966831</v>
      </c>
      <c r="E110" s="5">
        <f>Table3[[#This Row],[minwage]]*Table3[[#This Row],[CPI Adjustment]]</f>
        <v>7.2908218412225123</v>
      </c>
      <c r="F110" s="5" t="e">
        <f>INDEX(poverty[Threshold],MATCH(YEAR(Table3[[#This Row],[Date]]),poverty[Year],0))</f>
        <v>#N/A</v>
      </c>
      <c r="G110" s="8" t="e">
        <f>Table3[[#This Row],[poverty threshold abs]]*Table3[[#This Row],[CPI Adjustment]]</f>
        <v>#N/A</v>
      </c>
      <c r="H110" s="8" t="e">
        <f>Table3[[#This Row],[poverty threshold adj]]/2/250/8</f>
        <v>#N/A</v>
      </c>
      <c r="I110" s="8">
        <f>$I$854*$D$854/Table3[[#This Row],[CPI Adjustment]]</f>
        <v>1.740387274130281</v>
      </c>
      <c r="J110" s="8">
        <f>Table3[[#This Row],[Living Wage Nominal]]*Table3[[#This Row],[CPI Adjustment]]</f>
        <v>16.91847140055302</v>
      </c>
    </row>
    <row r="111" spans="1:10" x14ac:dyDescent="0.35">
      <c r="A111" s="6">
        <v>20486</v>
      </c>
      <c r="B111">
        <f>INDEX(CPI[CPIAUCSL],MATCH(Table3[[#This Row],[Date]],CPI[observation_date],0))</f>
        <v>26.86</v>
      </c>
      <c r="C111">
        <f>INDEX(minwage[FEDMINNFRWG],MATCH(Table3[[#This Row],[Date]],minwage[observation_date],0))</f>
        <v>0.75</v>
      </c>
      <c r="D111" s="4">
        <f>$B$888/Table3[[#This Row],[CPI]]</f>
        <v>9.7102382725242009</v>
      </c>
      <c r="E111" s="5">
        <f>Table3[[#This Row],[minwage]]*Table3[[#This Row],[CPI Adjustment]]</f>
        <v>7.2826787043931507</v>
      </c>
      <c r="F111" s="5" t="e">
        <f>INDEX(poverty[Threshold],MATCH(YEAR(Table3[[#This Row],[Date]]),poverty[Year],0))</f>
        <v>#N/A</v>
      </c>
      <c r="G111" s="8" t="e">
        <f>Table3[[#This Row],[poverty threshold abs]]*Table3[[#This Row],[CPI Adjustment]]</f>
        <v>#N/A</v>
      </c>
      <c r="H111" s="8" t="e">
        <f>Table3[[#This Row],[poverty threshold adj]]/2/250/8</f>
        <v>#N/A</v>
      </c>
      <c r="I111" s="8">
        <f>$I$854*$D$854/Table3[[#This Row],[CPI Adjustment]]</f>
        <v>1.7423332904636357</v>
      </c>
      <c r="J111" s="8">
        <f>Table3[[#This Row],[Living Wage Nominal]]*Table3[[#This Row],[CPI Adjustment]]</f>
        <v>16.91847140055302</v>
      </c>
    </row>
    <row r="112" spans="1:10" x14ac:dyDescent="0.35">
      <c r="A112" s="6">
        <v>20515</v>
      </c>
      <c r="B112">
        <f>INDEX(CPI[CPIAUCSL],MATCH(Table3[[#This Row],[Date]],CPI[observation_date],0))</f>
        <v>26.89</v>
      </c>
      <c r="C112">
        <f>INDEX(minwage[FEDMINNFRWG],MATCH(Table3[[#This Row],[Date]],minwage[observation_date],0))</f>
        <v>1</v>
      </c>
      <c r="D112" s="4">
        <f>$B$888/Table3[[#This Row],[CPI]]</f>
        <v>9.6994049832651541</v>
      </c>
      <c r="E112" s="5">
        <f>Table3[[#This Row],[minwage]]*Table3[[#This Row],[CPI Adjustment]]</f>
        <v>9.6994049832651541</v>
      </c>
      <c r="F112" s="5" t="e">
        <f>INDEX(poverty[Threshold],MATCH(YEAR(Table3[[#This Row],[Date]]),poverty[Year],0))</f>
        <v>#N/A</v>
      </c>
      <c r="G112" s="8" t="e">
        <f>Table3[[#This Row],[poverty threshold abs]]*Table3[[#This Row],[CPI Adjustment]]</f>
        <v>#N/A</v>
      </c>
      <c r="H112" s="8" t="e">
        <f>Table3[[#This Row],[poverty threshold adj]]/2/250/8</f>
        <v>#N/A</v>
      </c>
      <c r="I112" s="8">
        <f>$I$854*$D$854/Table3[[#This Row],[CPI Adjustment]]</f>
        <v>1.7442793067969906</v>
      </c>
      <c r="J112" s="8">
        <f>Table3[[#This Row],[Living Wage Nominal]]*Table3[[#This Row],[CPI Adjustment]]</f>
        <v>16.91847140055302</v>
      </c>
    </row>
    <row r="113" spans="1:10" x14ac:dyDescent="0.35">
      <c r="A113" s="6">
        <v>20546</v>
      </c>
      <c r="B113">
        <f>INDEX(CPI[CPIAUCSL],MATCH(Table3[[#This Row],[Date]],CPI[observation_date],0))</f>
        <v>26.93</v>
      </c>
      <c r="C113">
        <f>INDEX(minwage[FEDMINNFRWG],MATCH(Table3[[#This Row],[Date]],minwage[observation_date],0))</f>
        <v>1</v>
      </c>
      <c r="D113" s="4">
        <f>$B$888/Table3[[#This Row],[CPI]]</f>
        <v>9.6849981433345711</v>
      </c>
      <c r="E113" s="5">
        <f>Table3[[#This Row],[minwage]]*Table3[[#This Row],[CPI Adjustment]]</f>
        <v>9.6849981433345711</v>
      </c>
      <c r="F113" s="5" t="e">
        <f>INDEX(poverty[Threshold],MATCH(YEAR(Table3[[#This Row],[Date]]),poverty[Year],0))</f>
        <v>#N/A</v>
      </c>
      <c r="G113" s="8" t="e">
        <f>Table3[[#This Row],[poverty threshold abs]]*Table3[[#This Row],[CPI Adjustment]]</f>
        <v>#N/A</v>
      </c>
      <c r="H113" s="8" t="e">
        <f>Table3[[#This Row],[poverty threshold adj]]/2/250/8</f>
        <v>#N/A</v>
      </c>
      <c r="I113" s="8">
        <f>$I$854*$D$854/Table3[[#This Row],[CPI Adjustment]]</f>
        <v>1.7468739952414638</v>
      </c>
      <c r="J113" s="8">
        <f>Table3[[#This Row],[Living Wage Nominal]]*Table3[[#This Row],[CPI Adjustment]]</f>
        <v>16.91847140055302</v>
      </c>
    </row>
    <row r="114" spans="1:10" x14ac:dyDescent="0.35">
      <c r="A114" s="6">
        <v>20576</v>
      </c>
      <c r="B114">
        <f>INDEX(CPI[CPIAUCSL],MATCH(Table3[[#This Row],[Date]],CPI[observation_date],0))</f>
        <v>27.03</v>
      </c>
      <c r="C114">
        <f>INDEX(minwage[FEDMINNFRWG],MATCH(Table3[[#This Row],[Date]],minwage[observation_date],0))</f>
        <v>1</v>
      </c>
      <c r="D114" s="4">
        <f>$B$888/Table3[[#This Row],[CPI]]</f>
        <v>9.6491675915649271</v>
      </c>
      <c r="E114" s="5">
        <f>Table3[[#This Row],[minwage]]*Table3[[#This Row],[CPI Adjustment]]</f>
        <v>9.6491675915649271</v>
      </c>
      <c r="F114" s="5" t="e">
        <f>INDEX(poverty[Threshold],MATCH(YEAR(Table3[[#This Row],[Date]]),poverty[Year],0))</f>
        <v>#N/A</v>
      </c>
      <c r="G114" s="8" t="e">
        <f>Table3[[#This Row],[poverty threshold abs]]*Table3[[#This Row],[CPI Adjustment]]</f>
        <v>#N/A</v>
      </c>
      <c r="H114" s="8" t="e">
        <f>Table3[[#This Row],[poverty threshold adj]]/2/250/8</f>
        <v>#N/A</v>
      </c>
      <c r="I114" s="8">
        <f>$I$854*$D$854/Table3[[#This Row],[CPI Adjustment]]</f>
        <v>1.7533607163526463</v>
      </c>
      <c r="J114" s="8">
        <f>Table3[[#This Row],[Living Wage Nominal]]*Table3[[#This Row],[CPI Adjustment]]</f>
        <v>16.91847140055302</v>
      </c>
    </row>
    <row r="115" spans="1:10" x14ac:dyDescent="0.35">
      <c r="A115" s="6">
        <v>20607</v>
      </c>
      <c r="B115">
        <f>INDEX(CPI[CPIAUCSL],MATCH(Table3[[#This Row],[Date]],CPI[observation_date],0))</f>
        <v>27.15</v>
      </c>
      <c r="C115">
        <f>INDEX(minwage[FEDMINNFRWG],MATCH(Table3[[#This Row],[Date]],minwage[observation_date],0))</f>
        <v>1</v>
      </c>
      <c r="D115" s="4">
        <f>$B$888/Table3[[#This Row],[CPI]]</f>
        <v>9.6065193370165751</v>
      </c>
      <c r="E115" s="5">
        <f>Table3[[#This Row],[minwage]]*Table3[[#This Row],[CPI Adjustment]]</f>
        <v>9.6065193370165751</v>
      </c>
      <c r="F115" s="5" t="e">
        <f>INDEX(poverty[Threshold],MATCH(YEAR(Table3[[#This Row],[Date]]),poverty[Year],0))</f>
        <v>#N/A</v>
      </c>
      <c r="G115" s="8" t="e">
        <f>Table3[[#This Row],[poverty threshold abs]]*Table3[[#This Row],[CPI Adjustment]]</f>
        <v>#N/A</v>
      </c>
      <c r="H115" s="8" t="e">
        <f>Table3[[#This Row],[poverty threshold adj]]/2/250/8</f>
        <v>#N/A</v>
      </c>
      <c r="I115" s="8">
        <f>$I$854*$D$854/Table3[[#This Row],[CPI Adjustment]]</f>
        <v>1.7611447816860653</v>
      </c>
      <c r="J115" s="8">
        <f>Table3[[#This Row],[Living Wage Nominal]]*Table3[[#This Row],[CPI Adjustment]]</f>
        <v>16.91847140055302</v>
      </c>
    </row>
    <row r="116" spans="1:10" x14ac:dyDescent="0.35">
      <c r="A116" s="6">
        <v>20637</v>
      </c>
      <c r="B116">
        <f>INDEX(CPI[CPIAUCSL],MATCH(Table3[[#This Row],[Date]],CPI[observation_date],0))</f>
        <v>27.29</v>
      </c>
      <c r="C116">
        <f>INDEX(minwage[FEDMINNFRWG],MATCH(Table3[[#This Row],[Date]],minwage[observation_date],0))</f>
        <v>1</v>
      </c>
      <c r="D116" s="4">
        <f>$B$888/Table3[[#This Row],[CPI]]</f>
        <v>9.5572370831806523</v>
      </c>
      <c r="E116" s="5">
        <f>Table3[[#This Row],[minwage]]*Table3[[#This Row],[CPI Adjustment]]</f>
        <v>9.5572370831806523</v>
      </c>
      <c r="F116" s="5" t="e">
        <f>INDEX(poverty[Threshold],MATCH(YEAR(Table3[[#This Row],[Date]]),poverty[Year],0))</f>
        <v>#N/A</v>
      </c>
      <c r="G116" s="8" t="e">
        <f>Table3[[#This Row],[poverty threshold abs]]*Table3[[#This Row],[CPI Adjustment]]</f>
        <v>#N/A</v>
      </c>
      <c r="H116" s="8" t="e">
        <f>Table3[[#This Row],[poverty threshold adj]]/2/250/8</f>
        <v>#N/A</v>
      </c>
      <c r="I116" s="8">
        <f>$I$854*$D$854/Table3[[#This Row],[CPI Adjustment]]</f>
        <v>1.770226191241721</v>
      </c>
      <c r="J116" s="8">
        <f>Table3[[#This Row],[Living Wage Nominal]]*Table3[[#This Row],[CPI Adjustment]]</f>
        <v>16.91847140055302</v>
      </c>
    </row>
    <row r="117" spans="1:10" x14ac:dyDescent="0.35">
      <c r="A117" s="6">
        <v>20668</v>
      </c>
      <c r="B117">
        <f>INDEX(CPI[CPIAUCSL],MATCH(Table3[[#This Row],[Date]],CPI[observation_date],0))</f>
        <v>27.31</v>
      </c>
      <c r="C117">
        <f>INDEX(minwage[FEDMINNFRWG],MATCH(Table3[[#This Row],[Date]],minwage[observation_date],0))</f>
        <v>1</v>
      </c>
      <c r="D117" s="4">
        <f>$B$888/Table3[[#This Row],[CPI]]</f>
        <v>9.5502380080556577</v>
      </c>
      <c r="E117" s="5">
        <f>Table3[[#This Row],[minwage]]*Table3[[#This Row],[CPI Adjustment]]</f>
        <v>9.5502380080556577</v>
      </c>
      <c r="F117" s="5" t="e">
        <f>INDEX(poverty[Threshold],MATCH(YEAR(Table3[[#This Row],[Date]]),poverty[Year],0))</f>
        <v>#N/A</v>
      </c>
      <c r="G117" s="8" t="e">
        <f>Table3[[#This Row],[poverty threshold abs]]*Table3[[#This Row],[CPI Adjustment]]</f>
        <v>#N/A</v>
      </c>
      <c r="H117" s="8" t="e">
        <f>Table3[[#This Row],[poverty threshold adj]]/2/250/8</f>
        <v>#N/A</v>
      </c>
      <c r="I117" s="8">
        <f>$I$854*$D$854/Table3[[#This Row],[CPI Adjustment]]</f>
        <v>1.7715235354639574</v>
      </c>
      <c r="J117" s="8">
        <f>Table3[[#This Row],[Living Wage Nominal]]*Table3[[#This Row],[CPI Adjustment]]</f>
        <v>16.91847140055302</v>
      </c>
    </row>
    <row r="118" spans="1:10" x14ac:dyDescent="0.35">
      <c r="A118" s="6">
        <v>20699</v>
      </c>
      <c r="B118">
        <f>INDEX(CPI[CPIAUCSL],MATCH(Table3[[#This Row],[Date]],CPI[observation_date],0))</f>
        <v>27.35</v>
      </c>
      <c r="C118">
        <f>INDEX(minwage[FEDMINNFRWG],MATCH(Table3[[#This Row],[Date]],minwage[observation_date],0))</f>
        <v>1</v>
      </c>
      <c r="D118" s="4">
        <f>$B$888/Table3[[#This Row],[CPI]]</f>
        <v>9.5362705667276053</v>
      </c>
      <c r="E118" s="5">
        <f>Table3[[#This Row],[minwage]]*Table3[[#This Row],[CPI Adjustment]]</f>
        <v>9.5362705667276053</v>
      </c>
      <c r="F118" s="5" t="e">
        <f>INDEX(poverty[Threshold],MATCH(YEAR(Table3[[#This Row],[Date]]),poverty[Year],0))</f>
        <v>#N/A</v>
      </c>
      <c r="G118" s="8" t="e">
        <f>Table3[[#This Row],[poverty threshold abs]]*Table3[[#This Row],[CPI Adjustment]]</f>
        <v>#N/A</v>
      </c>
      <c r="H118" s="8" t="e">
        <f>Table3[[#This Row],[poverty threshold adj]]/2/250/8</f>
        <v>#N/A</v>
      </c>
      <c r="I118" s="8">
        <f>$I$854*$D$854/Table3[[#This Row],[CPI Adjustment]]</f>
        <v>1.7741182239084303</v>
      </c>
      <c r="J118" s="8">
        <f>Table3[[#This Row],[Living Wage Nominal]]*Table3[[#This Row],[CPI Adjustment]]</f>
        <v>16.91847140055302</v>
      </c>
    </row>
    <row r="119" spans="1:10" x14ac:dyDescent="0.35">
      <c r="A119" s="6">
        <v>20729</v>
      </c>
      <c r="B119">
        <f>INDEX(CPI[CPIAUCSL],MATCH(Table3[[#This Row],[Date]],CPI[observation_date],0))</f>
        <v>27.51</v>
      </c>
      <c r="C119">
        <f>INDEX(minwage[FEDMINNFRWG],MATCH(Table3[[#This Row],[Date]],minwage[observation_date],0))</f>
        <v>1</v>
      </c>
      <c r="D119" s="4">
        <f>$B$888/Table3[[#This Row],[CPI]]</f>
        <v>9.4808069792802616</v>
      </c>
      <c r="E119" s="5">
        <f>Table3[[#This Row],[minwage]]*Table3[[#This Row],[CPI Adjustment]]</f>
        <v>9.4808069792802616</v>
      </c>
      <c r="F119" s="5" t="e">
        <f>INDEX(poverty[Threshold],MATCH(YEAR(Table3[[#This Row],[Date]]),poverty[Year],0))</f>
        <v>#N/A</v>
      </c>
      <c r="G119" s="8" t="e">
        <f>Table3[[#This Row],[poverty threshold abs]]*Table3[[#This Row],[CPI Adjustment]]</f>
        <v>#N/A</v>
      </c>
      <c r="H119" s="8" t="e">
        <f>Table3[[#This Row],[poverty threshold adj]]/2/250/8</f>
        <v>#N/A</v>
      </c>
      <c r="I119" s="8">
        <f>$I$854*$D$854/Table3[[#This Row],[CPI Adjustment]]</f>
        <v>1.7844969776863226</v>
      </c>
      <c r="J119" s="8">
        <f>Table3[[#This Row],[Living Wage Nominal]]*Table3[[#This Row],[CPI Adjustment]]</f>
        <v>16.91847140055302</v>
      </c>
    </row>
    <row r="120" spans="1:10" x14ac:dyDescent="0.35">
      <c r="A120" s="6">
        <v>20760</v>
      </c>
      <c r="B120">
        <f>INDEX(CPI[CPIAUCSL],MATCH(Table3[[#This Row],[Date]],CPI[observation_date],0))</f>
        <v>27.51</v>
      </c>
      <c r="C120">
        <f>INDEX(minwage[FEDMINNFRWG],MATCH(Table3[[#This Row],[Date]],minwage[observation_date],0))</f>
        <v>1</v>
      </c>
      <c r="D120" s="4">
        <f>$B$888/Table3[[#This Row],[CPI]]</f>
        <v>9.4808069792802616</v>
      </c>
      <c r="E120" s="5">
        <f>Table3[[#This Row],[minwage]]*Table3[[#This Row],[CPI Adjustment]]</f>
        <v>9.4808069792802616</v>
      </c>
      <c r="F120" s="5" t="e">
        <f>INDEX(poverty[Threshold],MATCH(YEAR(Table3[[#This Row],[Date]]),poverty[Year],0))</f>
        <v>#N/A</v>
      </c>
      <c r="G120" s="8" t="e">
        <f>Table3[[#This Row],[poverty threshold abs]]*Table3[[#This Row],[CPI Adjustment]]</f>
        <v>#N/A</v>
      </c>
      <c r="H120" s="8" t="e">
        <f>Table3[[#This Row],[poverty threshold adj]]/2/250/8</f>
        <v>#N/A</v>
      </c>
      <c r="I120" s="8">
        <f>$I$854*$D$854/Table3[[#This Row],[CPI Adjustment]]</f>
        <v>1.7844969776863226</v>
      </c>
      <c r="J120" s="8">
        <f>Table3[[#This Row],[Living Wage Nominal]]*Table3[[#This Row],[CPI Adjustment]]</f>
        <v>16.91847140055302</v>
      </c>
    </row>
    <row r="121" spans="1:10" x14ac:dyDescent="0.35">
      <c r="A121" s="6">
        <v>20790</v>
      </c>
      <c r="B121">
        <f>INDEX(CPI[CPIAUCSL],MATCH(Table3[[#This Row],[Date]],CPI[observation_date],0))</f>
        <v>27.63</v>
      </c>
      <c r="C121">
        <f>INDEX(minwage[FEDMINNFRWG],MATCH(Table3[[#This Row],[Date]],minwage[observation_date],0))</f>
        <v>1</v>
      </c>
      <c r="D121" s="4">
        <f>$B$888/Table3[[#This Row],[CPI]]</f>
        <v>9.4396308360477743</v>
      </c>
      <c r="E121" s="5">
        <f>Table3[[#This Row],[minwage]]*Table3[[#This Row],[CPI Adjustment]]</f>
        <v>9.4396308360477743</v>
      </c>
      <c r="F121" s="5" t="e">
        <f>INDEX(poverty[Threshold],MATCH(YEAR(Table3[[#This Row],[Date]]),poverty[Year],0))</f>
        <v>#N/A</v>
      </c>
      <c r="G121" s="8" t="e">
        <f>Table3[[#This Row],[poverty threshold abs]]*Table3[[#This Row],[CPI Adjustment]]</f>
        <v>#N/A</v>
      </c>
      <c r="H121" s="8" t="e">
        <f>Table3[[#This Row],[poverty threshold adj]]/2/250/8</f>
        <v>#N/A</v>
      </c>
      <c r="I121" s="8">
        <f>$I$854*$D$854/Table3[[#This Row],[CPI Adjustment]]</f>
        <v>1.7922810430197416</v>
      </c>
      <c r="J121" s="8">
        <f>Table3[[#This Row],[Living Wage Nominal]]*Table3[[#This Row],[CPI Adjustment]]</f>
        <v>16.91847140055302</v>
      </c>
    </row>
    <row r="122" spans="1:10" x14ac:dyDescent="0.35">
      <c r="A122" s="6">
        <v>20821</v>
      </c>
      <c r="B122">
        <f>INDEX(CPI[CPIAUCSL],MATCH(Table3[[#This Row],[Date]],CPI[observation_date],0))</f>
        <v>27.67</v>
      </c>
      <c r="C122">
        <f>INDEX(minwage[FEDMINNFRWG],MATCH(Table3[[#This Row],[Date]],minwage[observation_date],0))</f>
        <v>1</v>
      </c>
      <c r="D122" s="4">
        <f>$B$888/Table3[[#This Row],[CPI]]</f>
        <v>9.4259848211058905</v>
      </c>
      <c r="E122" s="5">
        <f>Table3[[#This Row],[minwage]]*Table3[[#This Row],[CPI Adjustment]]</f>
        <v>9.4259848211058905</v>
      </c>
      <c r="F122" s="5" t="e">
        <f>INDEX(poverty[Threshold],MATCH(YEAR(Table3[[#This Row],[Date]]),poverty[Year],0))</f>
        <v>#N/A</v>
      </c>
      <c r="G122" s="8" t="e">
        <f>Table3[[#This Row],[poverty threshold abs]]*Table3[[#This Row],[CPI Adjustment]]</f>
        <v>#N/A</v>
      </c>
      <c r="H122" s="8" t="e">
        <f>Table3[[#This Row],[poverty threshold adj]]/2/250/8</f>
        <v>#N/A</v>
      </c>
      <c r="I122" s="8">
        <f>$I$854*$D$854/Table3[[#This Row],[CPI Adjustment]]</f>
        <v>1.7948757314642148</v>
      </c>
      <c r="J122" s="8">
        <f>Table3[[#This Row],[Living Wage Nominal]]*Table3[[#This Row],[CPI Adjustment]]</f>
        <v>16.91847140055302</v>
      </c>
    </row>
    <row r="123" spans="1:10" x14ac:dyDescent="0.35">
      <c r="A123" s="6">
        <v>20852</v>
      </c>
      <c r="B123">
        <f>INDEX(CPI[CPIAUCSL],MATCH(Table3[[#This Row],[Date]],CPI[observation_date],0))</f>
        <v>27.8</v>
      </c>
      <c r="C123">
        <f>INDEX(minwage[FEDMINNFRWG],MATCH(Table3[[#This Row],[Date]],minwage[observation_date],0))</f>
        <v>1</v>
      </c>
      <c r="D123" s="4">
        <f>$B$888/Table3[[#This Row],[CPI]]</f>
        <v>9.3819064748201431</v>
      </c>
      <c r="E123" s="5">
        <f>Table3[[#This Row],[minwage]]*Table3[[#This Row],[CPI Adjustment]]</f>
        <v>9.3819064748201431</v>
      </c>
      <c r="F123" s="5" t="e">
        <f>INDEX(poverty[Threshold],MATCH(YEAR(Table3[[#This Row],[Date]]),poverty[Year],0))</f>
        <v>#N/A</v>
      </c>
      <c r="G123" s="8" t="e">
        <f>Table3[[#This Row],[poverty threshold abs]]*Table3[[#This Row],[CPI Adjustment]]</f>
        <v>#N/A</v>
      </c>
      <c r="H123" s="8" t="e">
        <f>Table3[[#This Row],[poverty threshold adj]]/2/250/8</f>
        <v>#N/A</v>
      </c>
      <c r="I123" s="8">
        <f>$I$854*$D$854/Table3[[#This Row],[CPI Adjustment]]</f>
        <v>1.8033084689087522</v>
      </c>
      <c r="J123" s="8">
        <f>Table3[[#This Row],[Living Wage Nominal]]*Table3[[#This Row],[CPI Adjustment]]</f>
        <v>16.91847140055302</v>
      </c>
    </row>
    <row r="124" spans="1:10" x14ac:dyDescent="0.35">
      <c r="A124" s="6">
        <v>20880</v>
      </c>
      <c r="B124">
        <f>INDEX(CPI[CPIAUCSL],MATCH(Table3[[#This Row],[Date]],CPI[observation_date],0))</f>
        <v>27.86</v>
      </c>
      <c r="C124">
        <f>INDEX(minwage[FEDMINNFRWG],MATCH(Table3[[#This Row],[Date]],minwage[observation_date],0))</f>
        <v>1</v>
      </c>
      <c r="D124" s="4">
        <f>$B$888/Table3[[#This Row],[CPI]]</f>
        <v>9.3617013639626716</v>
      </c>
      <c r="E124" s="5">
        <f>Table3[[#This Row],[minwage]]*Table3[[#This Row],[CPI Adjustment]]</f>
        <v>9.3617013639626716</v>
      </c>
      <c r="F124" s="5" t="e">
        <f>INDEX(poverty[Threshold],MATCH(YEAR(Table3[[#This Row],[Date]]),poverty[Year],0))</f>
        <v>#N/A</v>
      </c>
      <c r="G124" s="8" t="e">
        <f>Table3[[#This Row],[poverty threshold abs]]*Table3[[#This Row],[CPI Adjustment]]</f>
        <v>#N/A</v>
      </c>
      <c r="H124" s="8" t="e">
        <f>Table3[[#This Row],[poverty threshold adj]]/2/250/8</f>
        <v>#N/A</v>
      </c>
      <c r="I124" s="8">
        <f>$I$854*$D$854/Table3[[#This Row],[CPI Adjustment]]</f>
        <v>1.8072005015754613</v>
      </c>
      <c r="J124" s="8">
        <f>Table3[[#This Row],[Living Wage Nominal]]*Table3[[#This Row],[CPI Adjustment]]</f>
        <v>16.91847140055302</v>
      </c>
    </row>
    <row r="125" spans="1:10" x14ac:dyDescent="0.35">
      <c r="A125" s="6">
        <v>20911</v>
      </c>
      <c r="B125">
        <f>INDEX(CPI[CPIAUCSL],MATCH(Table3[[#This Row],[Date]],CPI[observation_date],0))</f>
        <v>27.93</v>
      </c>
      <c r="C125">
        <f>INDEX(minwage[FEDMINNFRWG],MATCH(Table3[[#This Row],[Date]],minwage[observation_date],0))</f>
        <v>1</v>
      </c>
      <c r="D125" s="4">
        <f>$B$888/Table3[[#This Row],[CPI]]</f>
        <v>9.3382384532760483</v>
      </c>
      <c r="E125" s="5">
        <f>Table3[[#This Row],[minwage]]*Table3[[#This Row],[CPI Adjustment]]</f>
        <v>9.3382384532760483</v>
      </c>
      <c r="F125" s="5" t="e">
        <f>INDEX(poverty[Threshold],MATCH(YEAR(Table3[[#This Row],[Date]]),poverty[Year],0))</f>
        <v>#N/A</v>
      </c>
      <c r="G125" s="8" t="e">
        <f>Table3[[#This Row],[poverty threshold abs]]*Table3[[#This Row],[CPI Adjustment]]</f>
        <v>#N/A</v>
      </c>
      <c r="H125" s="8" t="e">
        <f>Table3[[#This Row],[poverty threshold adj]]/2/250/8</f>
        <v>#N/A</v>
      </c>
      <c r="I125" s="8">
        <f>$I$854*$D$854/Table3[[#This Row],[CPI Adjustment]]</f>
        <v>1.8117412063532892</v>
      </c>
      <c r="J125" s="8">
        <f>Table3[[#This Row],[Living Wage Nominal]]*Table3[[#This Row],[CPI Adjustment]]</f>
        <v>16.91847140055302</v>
      </c>
    </row>
    <row r="126" spans="1:10" x14ac:dyDescent="0.35">
      <c r="A126" s="6">
        <v>20941</v>
      </c>
      <c r="B126">
        <f>INDEX(CPI[CPIAUCSL],MATCH(Table3[[#This Row],[Date]],CPI[observation_date],0))</f>
        <v>28</v>
      </c>
      <c r="C126">
        <f>INDEX(minwage[FEDMINNFRWG],MATCH(Table3[[#This Row],[Date]],minwage[observation_date],0))</f>
        <v>1</v>
      </c>
      <c r="D126" s="4">
        <f>$B$888/Table3[[#This Row],[CPI]]</f>
        <v>9.3148928571428566</v>
      </c>
      <c r="E126" s="5">
        <f>Table3[[#This Row],[minwage]]*Table3[[#This Row],[CPI Adjustment]]</f>
        <v>9.3148928571428566</v>
      </c>
      <c r="F126" s="5" t="e">
        <f>INDEX(poverty[Threshold],MATCH(YEAR(Table3[[#This Row],[Date]]),poverty[Year],0))</f>
        <v>#N/A</v>
      </c>
      <c r="G126" s="8" t="e">
        <f>Table3[[#This Row],[poverty threshold abs]]*Table3[[#This Row],[CPI Adjustment]]</f>
        <v>#N/A</v>
      </c>
      <c r="H126" s="8" t="e">
        <f>Table3[[#This Row],[poverty threshold adj]]/2/250/8</f>
        <v>#N/A</v>
      </c>
      <c r="I126" s="8">
        <f>$I$854*$D$854/Table3[[#This Row],[CPI Adjustment]]</f>
        <v>1.8162819111311173</v>
      </c>
      <c r="J126" s="8">
        <f>Table3[[#This Row],[Living Wage Nominal]]*Table3[[#This Row],[CPI Adjustment]]</f>
        <v>16.91847140055302</v>
      </c>
    </row>
    <row r="127" spans="1:10" x14ac:dyDescent="0.35">
      <c r="A127" s="6">
        <v>20972</v>
      </c>
      <c r="B127">
        <f>INDEX(CPI[CPIAUCSL],MATCH(Table3[[#This Row],[Date]],CPI[observation_date],0))</f>
        <v>28.11</v>
      </c>
      <c r="C127">
        <f>INDEX(minwage[FEDMINNFRWG],MATCH(Table3[[#This Row],[Date]],minwage[observation_date],0))</f>
        <v>1</v>
      </c>
      <c r="D127" s="4">
        <f>$B$888/Table3[[#This Row],[CPI]]</f>
        <v>9.2784418356456779</v>
      </c>
      <c r="E127" s="5">
        <f>Table3[[#This Row],[minwage]]*Table3[[#This Row],[CPI Adjustment]]</f>
        <v>9.2784418356456779</v>
      </c>
      <c r="F127" s="5" t="e">
        <f>INDEX(poverty[Threshold],MATCH(YEAR(Table3[[#This Row],[Date]]),poverty[Year],0))</f>
        <v>#N/A</v>
      </c>
      <c r="G127" s="8" t="e">
        <f>Table3[[#This Row],[poverty threshold abs]]*Table3[[#This Row],[CPI Adjustment]]</f>
        <v>#N/A</v>
      </c>
      <c r="H127" s="8" t="e">
        <f>Table3[[#This Row],[poverty threshold adj]]/2/250/8</f>
        <v>#N/A</v>
      </c>
      <c r="I127" s="8">
        <f>$I$854*$D$854/Table3[[#This Row],[CPI Adjustment]]</f>
        <v>1.8234173043534179</v>
      </c>
      <c r="J127" s="8">
        <f>Table3[[#This Row],[Living Wage Nominal]]*Table3[[#This Row],[CPI Adjustment]]</f>
        <v>16.91847140055302</v>
      </c>
    </row>
    <row r="128" spans="1:10" x14ac:dyDescent="0.35">
      <c r="A128" s="6">
        <v>21002</v>
      </c>
      <c r="B128">
        <f>INDEX(CPI[CPIAUCSL],MATCH(Table3[[#This Row],[Date]],CPI[observation_date],0))</f>
        <v>28.19</v>
      </c>
      <c r="C128">
        <f>INDEX(minwage[FEDMINNFRWG],MATCH(Table3[[#This Row],[Date]],minwage[observation_date],0))</f>
        <v>1</v>
      </c>
      <c r="D128" s="4">
        <f>$B$888/Table3[[#This Row],[CPI]]</f>
        <v>9.2521106775452289</v>
      </c>
      <c r="E128" s="5">
        <f>Table3[[#This Row],[minwage]]*Table3[[#This Row],[CPI Adjustment]]</f>
        <v>9.2521106775452289</v>
      </c>
      <c r="F128" s="5" t="e">
        <f>INDEX(poverty[Threshold],MATCH(YEAR(Table3[[#This Row],[Date]]),poverty[Year],0))</f>
        <v>#N/A</v>
      </c>
      <c r="G128" s="8" t="e">
        <f>Table3[[#This Row],[poverty threshold abs]]*Table3[[#This Row],[CPI Adjustment]]</f>
        <v>#N/A</v>
      </c>
      <c r="H128" s="8" t="e">
        <f>Table3[[#This Row],[poverty threshold adj]]/2/250/8</f>
        <v>#N/A</v>
      </c>
      <c r="I128" s="8">
        <f>$I$854*$D$854/Table3[[#This Row],[CPI Adjustment]]</f>
        <v>1.828606681242364</v>
      </c>
      <c r="J128" s="8">
        <f>Table3[[#This Row],[Living Wage Nominal]]*Table3[[#This Row],[CPI Adjustment]]</f>
        <v>16.91847140055302</v>
      </c>
    </row>
    <row r="129" spans="1:10" x14ac:dyDescent="0.35">
      <c r="A129" s="6">
        <v>21033</v>
      </c>
      <c r="B129">
        <f>INDEX(CPI[CPIAUCSL],MATCH(Table3[[#This Row],[Date]],CPI[observation_date],0))</f>
        <v>28.28</v>
      </c>
      <c r="C129">
        <f>INDEX(minwage[FEDMINNFRWG],MATCH(Table3[[#This Row],[Date]],minwage[observation_date],0))</f>
        <v>1</v>
      </c>
      <c r="D129" s="4">
        <f>$B$888/Table3[[#This Row],[CPI]]</f>
        <v>9.2226661951909481</v>
      </c>
      <c r="E129" s="5">
        <f>Table3[[#This Row],[minwage]]*Table3[[#This Row],[CPI Adjustment]]</f>
        <v>9.2226661951909481</v>
      </c>
      <c r="F129" s="5" t="e">
        <f>INDEX(poverty[Threshold],MATCH(YEAR(Table3[[#This Row],[Date]]),poverty[Year],0))</f>
        <v>#N/A</v>
      </c>
      <c r="G129" s="8" t="e">
        <f>Table3[[#This Row],[poverty threshold abs]]*Table3[[#This Row],[CPI Adjustment]]</f>
        <v>#N/A</v>
      </c>
      <c r="H129" s="8" t="e">
        <f>Table3[[#This Row],[poverty threshold adj]]/2/250/8</f>
        <v>#N/A</v>
      </c>
      <c r="I129" s="8">
        <f>$I$854*$D$854/Table3[[#This Row],[CPI Adjustment]]</f>
        <v>1.8344447302424283</v>
      </c>
      <c r="J129" s="8">
        <f>Table3[[#This Row],[Living Wage Nominal]]*Table3[[#This Row],[CPI Adjustment]]</f>
        <v>16.91847140055302</v>
      </c>
    </row>
    <row r="130" spans="1:10" x14ac:dyDescent="0.35">
      <c r="A130" s="6">
        <v>21064</v>
      </c>
      <c r="B130">
        <f>INDEX(CPI[CPIAUCSL],MATCH(Table3[[#This Row],[Date]],CPI[observation_date],0))</f>
        <v>28.32</v>
      </c>
      <c r="C130">
        <f>INDEX(minwage[FEDMINNFRWG],MATCH(Table3[[#This Row],[Date]],minwage[observation_date],0))</f>
        <v>1</v>
      </c>
      <c r="D130" s="4">
        <f>$B$888/Table3[[#This Row],[CPI]]</f>
        <v>9.2096398305084755</v>
      </c>
      <c r="E130" s="5">
        <f>Table3[[#This Row],[minwage]]*Table3[[#This Row],[CPI Adjustment]]</f>
        <v>9.2096398305084755</v>
      </c>
      <c r="F130" s="5" t="e">
        <f>INDEX(poverty[Threshold],MATCH(YEAR(Table3[[#This Row],[Date]]),poverty[Year],0))</f>
        <v>#N/A</v>
      </c>
      <c r="G130" s="8" t="e">
        <f>Table3[[#This Row],[poverty threshold abs]]*Table3[[#This Row],[CPI Adjustment]]</f>
        <v>#N/A</v>
      </c>
      <c r="H130" s="8" t="e">
        <f>Table3[[#This Row],[poverty threshold adj]]/2/250/8</f>
        <v>#N/A</v>
      </c>
      <c r="I130" s="8">
        <f>$I$854*$D$854/Table3[[#This Row],[CPI Adjustment]]</f>
        <v>1.837039418686901</v>
      </c>
      <c r="J130" s="8">
        <f>Table3[[#This Row],[Living Wage Nominal]]*Table3[[#This Row],[CPI Adjustment]]</f>
        <v>16.91847140055302</v>
      </c>
    </row>
    <row r="131" spans="1:10" x14ac:dyDescent="0.35">
      <c r="A131" s="6">
        <v>21094</v>
      </c>
      <c r="B131">
        <f>INDEX(CPI[CPIAUCSL],MATCH(Table3[[#This Row],[Date]],CPI[observation_date],0))</f>
        <v>28.32</v>
      </c>
      <c r="C131">
        <f>INDEX(minwage[FEDMINNFRWG],MATCH(Table3[[#This Row],[Date]],minwage[observation_date],0))</f>
        <v>1</v>
      </c>
      <c r="D131" s="4">
        <f>$B$888/Table3[[#This Row],[CPI]]</f>
        <v>9.2096398305084755</v>
      </c>
      <c r="E131" s="5">
        <f>Table3[[#This Row],[minwage]]*Table3[[#This Row],[CPI Adjustment]]</f>
        <v>9.2096398305084755</v>
      </c>
      <c r="F131" s="5" t="e">
        <f>INDEX(poverty[Threshold],MATCH(YEAR(Table3[[#This Row],[Date]]),poverty[Year],0))</f>
        <v>#N/A</v>
      </c>
      <c r="G131" s="8" t="e">
        <f>Table3[[#This Row],[poverty threshold abs]]*Table3[[#This Row],[CPI Adjustment]]</f>
        <v>#N/A</v>
      </c>
      <c r="H131" s="8" t="e">
        <f>Table3[[#This Row],[poverty threshold adj]]/2/250/8</f>
        <v>#N/A</v>
      </c>
      <c r="I131" s="8">
        <f>$I$854*$D$854/Table3[[#This Row],[CPI Adjustment]]</f>
        <v>1.837039418686901</v>
      </c>
      <c r="J131" s="8">
        <f>Table3[[#This Row],[Living Wage Nominal]]*Table3[[#This Row],[CPI Adjustment]]</f>
        <v>16.91847140055302</v>
      </c>
    </row>
    <row r="132" spans="1:10" x14ac:dyDescent="0.35">
      <c r="A132" s="6">
        <v>21125</v>
      </c>
      <c r="B132">
        <f>INDEX(CPI[CPIAUCSL],MATCH(Table3[[#This Row],[Date]],CPI[observation_date],0))</f>
        <v>28.41</v>
      </c>
      <c r="C132">
        <f>INDEX(minwage[FEDMINNFRWG],MATCH(Table3[[#This Row],[Date]],minwage[observation_date],0))</f>
        <v>1</v>
      </c>
      <c r="D132" s="4">
        <f>$B$888/Table3[[#This Row],[CPI]]</f>
        <v>9.1804646251319966</v>
      </c>
      <c r="E132" s="5">
        <f>Table3[[#This Row],[minwage]]*Table3[[#This Row],[CPI Adjustment]]</f>
        <v>9.1804646251319966</v>
      </c>
      <c r="F132" s="5" t="e">
        <f>INDEX(poverty[Threshold],MATCH(YEAR(Table3[[#This Row],[Date]]),poverty[Year],0))</f>
        <v>#N/A</v>
      </c>
      <c r="G132" s="8" t="e">
        <f>Table3[[#This Row],[poverty threshold abs]]*Table3[[#This Row],[CPI Adjustment]]</f>
        <v>#N/A</v>
      </c>
      <c r="H132" s="8" t="e">
        <f>Table3[[#This Row],[poverty threshold adj]]/2/250/8</f>
        <v>#N/A</v>
      </c>
      <c r="I132" s="8">
        <f>$I$854*$D$854/Table3[[#This Row],[CPI Adjustment]]</f>
        <v>1.8428774676869655</v>
      </c>
      <c r="J132" s="8">
        <f>Table3[[#This Row],[Living Wage Nominal]]*Table3[[#This Row],[CPI Adjustment]]</f>
        <v>16.91847140055302</v>
      </c>
    </row>
    <row r="133" spans="1:10" x14ac:dyDescent="0.35">
      <c r="A133" s="6">
        <v>21155</v>
      </c>
      <c r="B133">
        <f>INDEX(CPI[CPIAUCSL],MATCH(Table3[[#This Row],[Date]],CPI[observation_date],0))</f>
        <v>28.47</v>
      </c>
      <c r="C133">
        <f>INDEX(minwage[FEDMINNFRWG],MATCH(Table3[[#This Row],[Date]],minwage[observation_date],0))</f>
        <v>1</v>
      </c>
      <c r="D133" s="4">
        <f>$B$888/Table3[[#This Row],[CPI]]</f>
        <v>9.1611169652265545</v>
      </c>
      <c r="E133" s="5">
        <f>Table3[[#This Row],[minwage]]*Table3[[#This Row],[CPI Adjustment]]</f>
        <v>9.1611169652265545</v>
      </c>
      <c r="F133" s="5" t="e">
        <f>INDEX(poverty[Threshold],MATCH(YEAR(Table3[[#This Row],[Date]]),poverty[Year],0))</f>
        <v>#N/A</v>
      </c>
      <c r="G133" s="8" t="e">
        <f>Table3[[#This Row],[poverty threshold abs]]*Table3[[#This Row],[CPI Adjustment]]</f>
        <v>#N/A</v>
      </c>
      <c r="H133" s="8" t="e">
        <f>Table3[[#This Row],[poverty threshold adj]]/2/250/8</f>
        <v>#N/A</v>
      </c>
      <c r="I133" s="8">
        <f>$I$854*$D$854/Table3[[#This Row],[CPI Adjustment]]</f>
        <v>1.846769500353675</v>
      </c>
      <c r="J133" s="8">
        <f>Table3[[#This Row],[Living Wage Nominal]]*Table3[[#This Row],[CPI Adjustment]]</f>
        <v>16.91847140055302</v>
      </c>
    </row>
    <row r="134" spans="1:10" x14ac:dyDescent="0.35">
      <c r="A134" s="6">
        <v>21186</v>
      </c>
      <c r="B134">
        <f>INDEX(CPI[CPIAUCSL],MATCH(Table3[[#This Row],[Date]],CPI[observation_date],0))</f>
        <v>28.64</v>
      </c>
      <c r="C134">
        <f>INDEX(minwage[FEDMINNFRWG],MATCH(Table3[[#This Row],[Date]],minwage[observation_date],0))</f>
        <v>1</v>
      </c>
      <c r="D134" s="4">
        <f>$B$888/Table3[[#This Row],[CPI]]</f>
        <v>9.1067388268156417</v>
      </c>
      <c r="E134" s="5">
        <f>Table3[[#This Row],[minwage]]*Table3[[#This Row],[CPI Adjustment]]</f>
        <v>9.1067388268156417</v>
      </c>
      <c r="F134" s="5" t="e">
        <f>INDEX(poverty[Threshold],MATCH(YEAR(Table3[[#This Row],[Date]]),poverty[Year],0))</f>
        <v>#N/A</v>
      </c>
      <c r="G134" s="8" t="e">
        <f>Table3[[#This Row],[poverty threshold abs]]*Table3[[#This Row],[CPI Adjustment]]</f>
        <v>#N/A</v>
      </c>
      <c r="H134" s="8" t="e">
        <f>Table3[[#This Row],[poverty threshold adj]]/2/250/8</f>
        <v>#N/A</v>
      </c>
      <c r="I134" s="8">
        <f>$I$854*$D$854/Table3[[#This Row],[CPI Adjustment]]</f>
        <v>1.8577969262426857</v>
      </c>
      <c r="J134" s="8">
        <f>Table3[[#This Row],[Living Wage Nominal]]*Table3[[#This Row],[CPI Adjustment]]</f>
        <v>16.91847140055302</v>
      </c>
    </row>
    <row r="135" spans="1:10" x14ac:dyDescent="0.35">
      <c r="A135" s="6">
        <v>21217</v>
      </c>
      <c r="B135">
        <f>INDEX(CPI[CPIAUCSL],MATCH(Table3[[#This Row],[Date]],CPI[observation_date],0))</f>
        <v>28.7</v>
      </c>
      <c r="C135">
        <f>INDEX(minwage[FEDMINNFRWG],MATCH(Table3[[#This Row],[Date]],minwage[observation_date],0))</f>
        <v>1</v>
      </c>
      <c r="D135" s="4">
        <f>$B$888/Table3[[#This Row],[CPI]]</f>
        <v>9.0877003484320564</v>
      </c>
      <c r="E135" s="5">
        <f>Table3[[#This Row],[minwage]]*Table3[[#This Row],[CPI Adjustment]]</f>
        <v>9.0877003484320564</v>
      </c>
      <c r="F135" s="5" t="e">
        <f>INDEX(poverty[Threshold],MATCH(YEAR(Table3[[#This Row],[Date]]),poverty[Year],0))</f>
        <v>#N/A</v>
      </c>
      <c r="G135" s="8" t="e">
        <f>Table3[[#This Row],[poverty threshold abs]]*Table3[[#This Row],[CPI Adjustment]]</f>
        <v>#N/A</v>
      </c>
      <c r="H135" s="8" t="e">
        <f>Table3[[#This Row],[poverty threshold adj]]/2/250/8</f>
        <v>#N/A</v>
      </c>
      <c r="I135" s="8">
        <f>$I$854*$D$854/Table3[[#This Row],[CPI Adjustment]]</f>
        <v>1.8616889589093948</v>
      </c>
      <c r="J135" s="8">
        <f>Table3[[#This Row],[Living Wage Nominal]]*Table3[[#This Row],[CPI Adjustment]]</f>
        <v>16.91847140055302</v>
      </c>
    </row>
    <row r="136" spans="1:10" x14ac:dyDescent="0.35">
      <c r="A136" s="6">
        <v>21245</v>
      </c>
      <c r="B136">
        <f>INDEX(CPI[CPIAUCSL],MATCH(Table3[[#This Row],[Date]],CPI[observation_date],0))</f>
        <v>28.87</v>
      </c>
      <c r="C136">
        <f>INDEX(minwage[FEDMINNFRWG],MATCH(Table3[[#This Row],[Date]],minwage[observation_date],0))</f>
        <v>1</v>
      </c>
      <c r="D136" s="4">
        <f>$B$888/Table3[[#This Row],[CPI]]</f>
        <v>9.0341877381364739</v>
      </c>
      <c r="E136" s="5">
        <f>Table3[[#This Row],[minwage]]*Table3[[#This Row],[CPI Adjustment]]</f>
        <v>9.0341877381364739</v>
      </c>
      <c r="F136" s="5" t="e">
        <f>INDEX(poverty[Threshold],MATCH(YEAR(Table3[[#This Row],[Date]]),poverty[Year],0))</f>
        <v>#N/A</v>
      </c>
      <c r="G136" s="8" t="e">
        <f>Table3[[#This Row],[poverty threshold abs]]*Table3[[#This Row],[CPI Adjustment]]</f>
        <v>#N/A</v>
      </c>
      <c r="H136" s="8" t="e">
        <f>Table3[[#This Row],[poverty threshold adj]]/2/250/8</f>
        <v>#N/A</v>
      </c>
      <c r="I136" s="8">
        <f>$I$854*$D$854/Table3[[#This Row],[CPI Adjustment]]</f>
        <v>1.8727163847984054</v>
      </c>
      <c r="J136" s="8">
        <f>Table3[[#This Row],[Living Wage Nominal]]*Table3[[#This Row],[CPI Adjustment]]</f>
        <v>16.91847140055302</v>
      </c>
    </row>
    <row r="137" spans="1:10" x14ac:dyDescent="0.35">
      <c r="A137" s="6">
        <v>21276</v>
      </c>
      <c r="B137">
        <f>INDEX(CPI[CPIAUCSL],MATCH(Table3[[#This Row],[Date]],CPI[observation_date],0))</f>
        <v>28.94</v>
      </c>
      <c r="C137">
        <f>INDEX(minwage[FEDMINNFRWG],MATCH(Table3[[#This Row],[Date]],minwage[observation_date],0))</f>
        <v>1</v>
      </c>
      <c r="D137" s="4">
        <f>$B$888/Table3[[#This Row],[CPI]]</f>
        <v>9.0123358673116787</v>
      </c>
      <c r="E137" s="5">
        <f>Table3[[#This Row],[minwage]]*Table3[[#This Row],[CPI Adjustment]]</f>
        <v>9.0123358673116787</v>
      </c>
      <c r="F137" s="5" t="e">
        <f>INDEX(poverty[Threshold],MATCH(YEAR(Table3[[#This Row],[Date]]),poverty[Year],0))</f>
        <v>#N/A</v>
      </c>
      <c r="G137" s="8" t="e">
        <f>Table3[[#This Row],[poverty threshold abs]]*Table3[[#This Row],[CPI Adjustment]]</f>
        <v>#N/A</v>
      </c>
      <c r="H137" s="8" t="e">
        <f>Table3[[#This Row],[poverty threshold adj]]/2/250/8</f>
        <v>#N/A</v>
      </c>
      <c r="I137" s="8">
        <f>$I$854*$D$854/Table3[[#This Row],[CPI Adjustment]]</f>
        <v>1.8772570895762333</v>
      </c>
      <c r="J137" s="8">
        <f>Table3[[#This Row],[Living Wage Nominal]]*Table3[[#This Row],[CPI Adjustment]]</f>
        <v>16.91847140055302</v>
      </c>
    </row>
    <row r="138" spans="1:10" x14ac:dyDescent="0.35">
      <c r="A138" s="6">
        <v>21306</v>
      </c>
      <c r="B138">
        <f>INDEX(CPI[CPIAUCSL],MATCH(Table3[[#This Row],[Date]],CPI[observation_date],0))</f>
        <v>28.94</v>
      </c>
      <c r="C138">
        <f>INDEX(minwage[FEDMINNFRWG],MATCH(Table3[[#This Row],[Date]],minwage[observation_date],0))</f>
        <v>1</v>
      </c>
      <c r="D138" s="4">
        <f>$B$888/Table3[[#This Row],[CPI]]</f>
        <v>9.0123358673116787</v>
      </c>
      <c r="E138" s="5">
        <f>Table3[[#This Row],[minwage]]*Table3[[#This Row],[CPI Adjustment]]</f>
        <v>9.0123358673116787</v>
      </c>
      <c r="F138" s="5" t="e">
        <f>INDEX(poverty[Threshold],MATCH(YEAR(Table3[[#This Row],[Date]]),poverty[Year],0))</f>
        <v>#N/A</v>
      </c>
      <c r="G138" s="8" t="e">
        <f>Table3[[#This Row],[poverty threshold abs]]*Table3[[#This Row],[CPI Adjustment]]</f>
        <v>#N/A</v>
      </c>
      <c r="H138" s="8" t="e">
        <f>Table3[[#This Row],[poverty threshold adj]]/2/250/8</f>
        <v>#N/A</v>
      </c>
      <c r="I138" s="8">
        <f>$I$854*$D$854/Table3[[#This Row],[CPI Adjustment]]</f>
        <v>1.8772570895762333</v>
      </c>
      <c r="J138" s="8">
        <f>Table3[[#This Row],[Living Wage Nominal]]*Table3[[#This Row],[CPI Adjustment]]</f>
        <v>16.91847140055302</v>
      </c>
    </row>
    <row r="139" spans="1:10" x14ac:dyDescent="0.35">
      <c r="A139" s="6">
        <v>21337</v>
      </c>
      <c r="B139">
        <f>INDEX(CPI[CPIAUCSL],MATCH(Table3[[#This Row],[Date]],CPI[observation_date],0))</f>
        <v>28.91</v>
      </c>
      <c r="C139">
        <f>INDEX(minwage[FEDMINNFRWG],MATCH(Table3[[#This Row],[Date]],minwage[observation_date],0))</f>
        <v>1</v>
      </c>
      <c r="D139" s="4">
        <f>$B$888/Table3[[#This Row],[CPI]]</f>
        <v>9.0216879972327924</v>
      </c>
      <c r="E139" s="5">
        <f>Table3[[#This Row],[minwage]]*Table3[[#This Row],[CPI Adjustment]]</f>
        <v>9.0216879972327924</v>
      </c>
      <c r="F139" s="5" t="e">
        <f>INDEX(poverty[Threshold],MATCH(YEAR(Table3[[#This Row],[Date]]),poverty[Year],0))</f>
        <v>#N/A</v>
      </c>
      <c r="G139" s="8" t="e">
        <f>Table3[[#This Row],[poverty threshold abs]]*Table3[[#This Row],[CPI Adjustment]]</f>
        <v>#N/A</v>
      </c>
      <c r="H139" s="8" t="e">
        <f>Table3[[#This Row],[poverty threshold adj]]/2/250/8</f>
        <v>#N/A</v>
      </c>
      <c r="I139" s="8">
        <f>$I$854*$D$854/Table3[[#This Row],[CPI Adjustment]]</f>
        <v>1.8753110732428782</v>
      </c>
      <c r="J139" s="8">
        <f>Table3[[#This Row],[Living Wage Nominal]]*Table3[[#This Row],[CPI Adjustment]]</f>
        <v>16.91847140055302</v>
      </c>
    </row>
    <row r="140" spans="1:10" x14ac:dyDescent="0.35">
      <c r="A140" s="6">
        <v>21367</v>
      </c>
      <c r="B140">
        <f>INDEX(CPI[CPIAUCSL],MATCH(Table3[[#This Row],[Date]],CPI[observation_date],0))</f>
        <v>28.89</v>
      </c>
      <c r="C140">
        <f>INDEX(minwage[FEDMINNFRWG],MATCH(Table3[[#This Row],[Date]],minwage[observation_date],0))</f>
        <v>1</v>
      </c>
      <c r="D140" s="4">
        <f>$B$888/Table3[[#This Row],[CPI]]</f>
        <v>9.0279335410176529</v>
      </c>
      <c r="E140" s="5">
        <f>Table3[[#This Row],[minwage]]*Table3[[#This Row],[CPI Adjustment]]</f>
        <v>9.0279335410176529</v>
      </c>
      <c r="F140" s="5" t="e">
        <f>INDEX(poverty[Threshold],MATCH(YEAR(Table3[[#This Row],[Date]]),poverty[Year],0))</f>
        <v>#N/A</v>
      </c>
      <c r="G140" s="8" t="e">
        <f>Table3[[#This Row],[poverty threshold abs]]*Table3[[#This Row],[CPI Adjustment]]</f>
        <v>#N/A</v>
      </c>
      <c r="H140" s="8" t="e">
        <f>Table3[[#This Row],[poverty threshold adj]]/2/250/8</f>
        <v>#N/A</v>
      </c>
      <c r="I140" s="8">
        <f>$I$854*$D$854/Table3[[#This Row],[CPI Adjustment]]</f>
        <v>1.874013729020642</v>
      </c>
      <c r="J140" s="8">
        <f>Table3[[#This Row],[Living Wage Nominal]]*Table3[[#This Row],[CPI Adjustment]]</f>
        <v>16.91847140055302</v>
      </c>
    </row>
    <row r="141" spans="1:10" x14ac:dyDescent="0.35">
      <c r="A141" s="6">
        <v>21398</v>
      </c>
      <c r="B141">
        <f>INDEX(CPI[CPIAUCSL],MATCH(Table3[[#This Row],[Date]],CPI[observation_date],0))</f>
        <v>28.94</v>
      </c>
      <c r="C141">
        <f>INDEX(minwage[FEDMINNFRWG],MATCH(Table3[[#This Row],[Date]],minwage[observation_date],0))</f>
        <v>1</v>
      </c>
      <c r="D141" s="4">
        <f>$B$888/Table3[[#This Row],[CPI]]</f>
        <v>9.0123358673116787</v>
      </c>
      <c r="E141" s="5">
        <f>Table3[[#This Row],[minwage]]*Table3[[#This Row],[CPI Adjustment]]</f>
        <v>9.0123358673116787</v>
      </c>
      <c r="F141" s="5" t="e">
        <f>INDEX(poverty[Threshold],MATCH(YEAR(Table3[[#This Row],[Date]]),poverty[Year],0))</f>
        <v>#N/A</v>
      </c>
      <c r="G141" s="8" t="e">
        <f>Table3[[#This Row],[poverty threshold abs]]*Table3[[#This Row],[CPI Adjustment]]</f>
        <v>#N/A</v>
      </c>
      <c r="H141" s="8" t="e">
        <f>Table3[[#This Row],[poverty threshold adj]]/2/250/8</f>
        <v>#N/A</v>
      </c>
      <c r="I141" s="8">
        <f>$I$854*$D$854/Table3[[#This Row],[CPI Adjustment]]</f>
        <v>1.8772570895762333</v>
      </c>
      <c r="J141" s="8">
        <f>Table3[[#This Row],[Living Wage Nominal]]*Table3[[#This Row],[CPI Adjustment]]</f>
        <v>16.91847140055302</v>
      </c>
    </row>
    <row r="142" spans="1:10" x14ac:dyDescent="0.35">
      <c r="A142" s="6">
        <v>21429</v>
      </c>
      <c r="B142">
        <f>INDEX(CPI[CPIAUCSL],MATCH(Table3[[#This Row],[Date]],CPI[observation_date],0))</f>
        <v>28.91</v>
      </c>
      <c r="C142">
        <f>INDEX(minwage[FEDMINNFRWG],MATCH(Table3[[#This Row],[Date]],minwage[observation_date],0))</f>
        <v>1</v>
      </c>
      <c r="D142" s="4">
        <f>$B$888/Table3[[#This Row],[CPI]]</f>
        <v>9.0216879972327924</v>
      </c>
      <c r="E142" s="5">
        <f>Table3[[#This Row],[minwage]]*Table3[[#This Row],[CPI Adjustment]]</f>
        <v>9.0216879972327924</v>
      </c>
      <c r="F142" s="5" t="e">
        <f>INDEX(poverty[Threshold],MATCH(YEAR(Table3[[#This Row],[Date]]),poverty[Year],0))</f>
        <v>#N/A</v>
      </c>
      <c r="G142" s="8" t="e">
        <f>Table3[[#This Row],[poverty threshold abs]]*Table3[[#This Row],[CPI Adjustment]]</f>
        <v>#N/A</v>
      </c>
      <c r="H142" s="8" t="e">
        <f>Table3[[#This Row],[poverty threshold adj]]/2/250/8</f>
        <v>#N/A</v>
      </c>
      <c r="I142" s="8">
        <f>$I$854*$D$854/Table3[[#This Row],[CPI Adjustment]]</f>
        <v>1.8753110732428782</v>
      </c>
      <c r="J142" s="8">
        <f>Table3[[#This Row],[Living Wage Nominal]]*Table3[[#This Row],[CPI Adjustment]]</f>
        <v>16.91847140055302</v>
      </c>
    </row>
    <row r="143" spans="1:10" x14ac:dyDescent="0.35">
      <c r="A143" s="6">
        <v>21459</v>
      </c>
      <c r="B143">
        <f>INDEX(CPI[CPIAUCSL],MATCH(Table3[[#This Row],[Date]],CPI[observation_date],0))</f>
        <v>28.91</v>
      </c>
      <c r="C143">
        <f>INDEX(minwage[FEDMINNFRWG],MATCH(Table3[[#This Row],[Date]],minwage[observation_date],0))</f>
        <v>1</v>
      </c>
      <c r="D143" s="4">
        <f>$B$888/Table3[[#This Row],[CPI]]</f>
        <v>9.0216879972327924</v>
      </c>
      <c r="E143" s="5">
        <f>Table3[[#This Row],[minwage]]*Table3[[#This Row],[CPI Adjustment]]</f>
        <v>9.0216879972327924</v>
      </c>
      <c r="F143" s="5" t="e">
        <f>INDEX(poverty[Threshold],MATCH(YEAR(Table3[[#This Row],[Date]]),poverty[Year],0))</f>
        <v>#N/A</v>
      </c>
      <c r="G143" s="8" t="e">
        <f>Table3[[#This Row],[poverty threshold abs]]*Table3[[#This Row],[CPI Adjustment]]</f>
        <v>#N/A</v>
      </c>
      <c r="H143" s="8" t="e">
        <f>Table3[[#This Row],[poverty threshold adj]]/2/250/8</f>
        <v>#N/A</v>
      </c>
      <c r="I143" s="8">
        <f>$I$854*$D$854/Table3[[#This Row],[CPI Adjustment]]</f>
        <v>1.8753110732428782</v>
      </c>
      <c r="J143" s="8">
        <f>Table3[[#This Row],[Living Wage Nominal]]*Table3[[#This Row],[CPI Adjustment]]</f>
        <v>16.91847140055302</v>
      </c>
    </row>
    <row r="144" spans="1:10" x14ac:dyDescent="0.35">
      <c r="A144" s="6">
        <v>21490</v>
      </c>
      <c r="B144">
        <f>INDEX(CPI[CPIAUCSL],MATCH(Table3[[#This Row],[Date]],CPI[observation_date],0))</f>
        <v>28.95</v>
      </c>
      <c r="C144">
        <f>INDEX(minwage[FEDMINNFRWG],MATCH(Table3[[#This Row],[Date]],minwage[observation_date],0))</f>
        <v>1</v>
      </c>
      <c r="D144" s="4">
        <f>$B$888/Table3[[#This Row],[CPI]]</f>
        <v>9.0092227979274622</v>
      </c>
      <c r="E144" s="5">
        <f>Table3[[#This Row],[minwage]]*Table3[[#This Row],[CPI Adjustment]]</f>
        <v>9.0092227979274622</v>
      </c>
      <c r="F144" s="5" t="e">
        <f>INDEX(poverty[Threshold],MATCH(YEAR(Table3[[#This Row],[Date]]),poverty[Year],0))</f>
        <v>#N/A</v>
      </c>
      <c r="G144" s="8" t="e">
        <f>Table3[[#This Row],[poverty threshold abs]]*Table3[[#This Row],[CPI Adjustment]]</f>
        <v>#N/A</v>
      </c>
      <c r="H144" s="8" t="e">
        <f>Table3[[#This Row],[poverty threshold adj]]/2/250/8</f>
        <v>#N/A</v>
      </c>
      <c r="I144" s="8">
        <f>$I$854*$D$854/Table3[[#This Row],[CPI Adjustment]]</f>
        <v>1.8779057616873511</v>
      </c>
      <c r="J144" s="8">
        <f>Table3[[#This Row],[Living Wage Nominal]]*Table3[[#This Row],[CPI Adjustment]]</f>
        <v>16.91847140055302</v>
      </c>
    </row>
    <row r="145" spans="1:10" x14ac:dyDescent="0.35">
      <c r="A145" s="6">
        <v>21520</v>
      </c>
      <c r="B145">
        <f>INDEX(CPI[CPIAUCSL],MATCH(Table3[[#This Row],[Date]],CPI[observation_date],0))</f>
        <v>28.97</v>
      </c>
      <c r="C145">
        <f>INDEX(minwage[FEDMINNFRWG],MATCH(Table3[[#This Row],[Date]],minwage[observation_date],0))</f>
        <v>1</v>
      </c>
      <c r="D145" s="4">
        <f>$B$888/Table3[[#This Row],[CPI]]</f>
        <v>9.0030031066620655</v>
      </c>
      <c r="E145" s="5">
        <f>Table3[[#This Row],[minwage]]*Table3[[#This Row],[CPI Adjustment]]</f>
        <v>9.0030031066620655</v>
      </c>
      <c r="F145" s="5" t="e">
        <f>INDEX(poverty[Threshold],MATCH(YEAR(Table3[[#This Row],[Date]]),poverty[Year],0))</f>
        <v>#N/A</v>
      </c>
      <c r="G145" s="8" t="e">
        <f>Table3[[#This Row],[poverty threshold abs]]*Table3[[#This Row],[CPI Adjustment]]</f>
        <v>#N/A</v>
      </c>
      <c r="H145" s="8" t="e">
        <f>Table3[[#This Row],[poverty threshold adj]]/2/250/8</f>
        <v>#N/A</v>
      </c>
      <c r="I145" s="8">
        <f>$I$854*$D$854/Table3[[#This Row],[CPI Adjustment]]</f>
        <v>1.8792031059095877</v>
      </c>
      <c r="J145" s="8">
        <f>Table3[[#This Row],[Living Wage Nominal]]*Table3[[#This Row],[CPI Adjustment]]</f>
        <v>16.91847140055302</v>
      </c>
    </row>
    <row r="146" spans="1:10" x14ac:dyDescent="0.35">
      <c r="A146" s="6">
        <v>21551</v>
      </c>
      <c r="B146">
        <f>INDEX(CPI[CPIAUCSL],MATCH(Table3[[#This Row],[Date]],CPI[observation_date],0))</f>
        <v>29.01</v>
      </c>
      <c r="C146">
        <f>INDEX(minwage[FEDMINNFRWG],MATCH(Table3[[#This Row],[Date]],minwage[observation_date],0))</f>
        <v>1</v>
      </c>
      <c r="D146" s="4">
        <f>$B$888/Table3[[#This Row],[CPI]]</f>
        <v>8.9905894519131326</v>
      </c>
      <c r="E146" s="5">
        <f>Table3[[#This Row],[minwage]]*Table3[[#This Row],[CPI Adjustment]]</f>
        <v>8.9905894519131326</v>
      </c>
      <c r="F146" s="5" t="e">
        <f>INDEX(poverty[Threshold],MATCH(YEAR(Table3[[#This Row],[Date]]),poverty[Year],0))</f>
        <v>#N/A</v>
      </c>
      <c r="G146" s="8" t="e">
        <f>Table3[[#This Row],[poverty threshold abs]]*Table3[[#This Row],[CPI Adjustment]]</f>
        <v>#N/A</v>
      </c>
      <c r="H146" s="8" t="e">
        <f>Table3[[#This Row],[poverty threshold adj]]/2/250/8</f>
        <v>#N/A</v>
      </c>
      <c r="I146" s="8">
        <f>$I$854*$D$854/Table3[[#This Row],[CPI Adjustment]]</f>
        <v>1.8817977943540611</v>
      </c>
      <c r="J146" s="8">
        <f>Table3[[#This Row],[Living Wage Nominal]]*Table3[[#This Row],[CPI Adjustment]]</f>
        <v>16.91847140055302</v>
      </c>
    </row>
    <row r="147" spans="1:10" x14ac:dyDescent="0.35">
      <c r="A147" s="6">
        <v>21582</v>
      </c>
      <c r="B147">
        <f>INDEX(CPI[CPIAUCSL],MATCH(Table3[[#This Row],[Date]],CPI[observation_date],0))</f>
        <v>29</v>
      </c>
      <c r="C147">
        <f>INDEX(minwage[FEDMINNFRWG],MATCH(Table3[[#This Row],[Date]],minwage[observation_date],0))</f>
        <v>1</v>
      </c>
      <c r="D147" s="4">
        <f>$B$888/Table3[[#This Row],[CPI]]</f>
        <v>8.9936896551724139</v>
      </c>
      <c r="E147" s="5">
        <f>Table3[[#This Row],[minwage]]*Table3[[#This Row],[CPI Adjustment]]</f>
        <v>8.9936896551724139</v>
      </c>
      <c r="F147" s="5" t="e">
        <f>INDEX(poverty[Threshold],MATCH(YEAR(Table3[[#This Row],[Date]]),poverty[Year],0))</f>
        <v>#N/A</v>
      </c>
      <c r="G147" s="8" t="e">
        <f>Table3[[#This Row],[poverty threshold abs]]*Table3[[#This Row],[CPI Adjustment]]</f>
        <v>#N/A</v>
      </c>
      <c r="H147" s="8" t="e">
        <f>Table3[[#This Row],[poverty threshold adj]]/2/250/8</f>
        <v>#N/A</v>
      </c>
      <c r="I147" s="8">
        <f>$I$854*$D$854/Table3[[#This Row],[CPI Adjustment]]</f>
        <v>1.8811491222429426</v>
      </c>
      <c r="J147" s="8">
        <f>Table3[[#This Row],[Living Wage Nominal]]*Table3[[#This Row],[CPI Adjustment]]</f>
        <v>16.91847140055302</v>
      </c>
    </row>
    <row r="148" spans="1:10" x14ac:dyDescent="0.35">
      <c r="A148" s="6">
        <v>21610</v>
      </c>
      <c r="B148">
        <f>INDEX(CPI[CPIAUCSL],MATCH(Table3[[#This Row],[Date]],CPI[observation_date],0))</f>
        <v>28.97</v>
      </c>
      <c r="C148">
        <f>INDEX(minwage[FEDMINNFRWG],MATCH(Table3[[#This Row],[Date]],minwage[observation_date],0))</f>
        <v>1</v>
      </c>
      <c r="D148" s="4">
        <f>$B$888/Table3[[#This Row],[CPI]]</f>
        <v>9.0030031066620655</v>
      </c>
      <c r="E148" s="5">
        <f>Table3[[#This Row],[minwage]]*Table3[[#This Row],[CPI Adjustment]]</f>
        <v>9.0030031066620655</v>
      </c>
      <c r="F148" s="5" t="e">
        <f>INDEX(poverty[Threshold],MATCH(YEAR(Table3[[#This Row],[Date]]),poverty[Year],0))</f>
        <v>#N/A</v>
      </c>
      <c r="G148" s="8" t="e">
        <f>Table3[[#This Row],[poverty threshold abs]]*Table3[[#This Row],[CPI Adjustment]]</f>
        <v>#N/A</v>
      </c>
      <c r="H148" s="8" t="e">
        <f>Table3[[#This Row],[poverty threshold adj]]/2/250/8</f>
        <v>#N/A</v>
      </c>
      <c r="I148" s="8">
        <f>$I$854*$D$854/Table3[[#This Row],[CPI Adjustment]]</f>
        <v>1.8792031059095877</v>
      </c>
      <c r="J148" s="8">
        <f>Table3[[#This Row],[Living Wage Nominal]]*Table3[[#This Row],[CPI Adjustment]]</f>
        <v>16.91847140055302</v>
      </c>
    </row>
    <row r="149" spans="1:10" x14ac:dyDescent="0.35">
      <c r="A149" s="6">
        <v>21641</v>
      </c>
      <c r="B149">
        <f>INDEX(CPI[CPIAUCSL],MATCH(Table3[[#This Row],[Date]],CPI[observation_date],0))</f>
        <v>28.98</v>
      </c>
      <c r="C149">
        <f>INDEX(minwage[FEDMINNFRWG],MATCH(Table3[[#This Row],[Date]],minwage[observation_date],0))</f>
        <v>1</v>
      </c>
      <c r="D149" s="4">
        <f>$B$888/Table3[[#This Row],[CPI]]</f>
        <v>8.9998964803312624</v>
      </c>
      <c r="E149" s="5">
        <f>Table3[[#This Row],[minwage]]*Table3[[#This Row],[CPI Adjustment]]</f>
        <v>8.9998964803312624</v>
      </c>
      <c r="F149" s="5" t="e">
        <f>INDEX(poverty[Threshold],MATCH(YEAR(Table3[[#This Row],[Date]]),poverty[Year],0))</f>
        <v>#N/A</v>
      </c>
      <c r="G149" s="8" t="e">
        <f>Table3[[#This Row],[poverty threshold abs]]*Table3[[#This Row],[CPI Adjustment]]</f>
        <v>#N/A</v>
      </c>
      <c r="H149" s="8" t="e">
        <f>Table3[[#This Row],[poverty threshold adj]]/2/250/8</f>
        <v>#N/A</v>
      </c>
      <c r="I149" s="8">
        <f>$I$854*$D$854/Table3[[#This Row],[CPI Adjustment]]</f>
        <v>1.8798517780207062</v>
      </c>
      <c r="J149" s="8">
        <f>Table3[[#This Row],[Living Wage Nominal]]*Table3[[#This Row],[CPI Adjustment]]</f>
        <v>16.91847140055302</v>
      </c>
    </row>
    <row r="150" spans="1:10" x14ac:dyDescent="0.35">
      <c r="A150" s="6">
        <v>21671</v>
      </c>
      <c r="B150">
        <f>INDEX(CPI[CPIAUCSL],MATCH(Table3[[#This Row],[Date]],CPI[observation_date],0))</f>
        <v>29.04</v>
      </c>
      <c r="C150">
        <f>INDEX(minwage[FEDMINNFRWG],MATCH(Table3[[#This Row],[Date]],minwage[observation_date],0))</f>
        <v>1</v>
      </c>
      <c r="D150" s="4">
        <f>$B$888/Table3[[#This Row],[CPI]]</f>
        <v>8.9813016528925633</v>
      </c>
      <c r="E150" s="5">
        <f>Table3[[#This Row],[minwage]]*Table3[[#This Row],[CPI Adjustment]]</f>
        <v>8.9813016528925633</v>
      </c>
      <c r="F150" s="5" t="e">
        <f>INDEX(poverty[Threshold],MATCH(YEAR(Table3[[#This Row],[Date]]),poverty[Year],0))</f>
        <v>#N/A</v>
      </c>
      <c r="G150" s="8" t="e">
        <f>Table3[[#This Row],[poverty threshold abs]]*Table3[[#This Row],[CPI Adjustment]]</f>
        <v>#N/A</v>
      </c>
      <c r="H150" s="8" t="e">
        <f>Table3[[#This Row],[poverty threshold adj]]/2/250/8</f>
        <v>#N/A</v>
      </c>
      <c r="I150" s="8">
        <f>$I$854*$D$854/Table3[[#This Row],[CPI Adjustment]]</f>
        <v>1.8837438106874154</v>
      </c>
      <c r="J150" s="8">
        <f>Table3[[#This Row],[Living Wage Nominal]]*Table3[[#This Row],[CPI Adjustment]]</f>
        <v>16.91847140055302</v>
      </c>
    </row>
    <row r="151" spans="1:10" x14ac:dyDescent="0.35">
      <c r="A151" s="6">
        <v>21702</v>
      </c>
      <c r="B151">
        <f>INDEX(CPI[CPIAUCSL],MATCH(Table3[[#This Row],[Date]],CPI[observation_date],0))</f>
        <v>29.11</v>
      </c>
      <c r="C151">
        <f>INDEX(minwage[FEDMINNFRWG],MATCH(Table3[[#This Row],[Date]],minwage[observation_date],0))</f>
        <v>1</v>
      </c>
      <c r="D151" s="4">
        <f>$B$888/Table3[[#This Row],[CPI]]</f>
        <v>8.9597045688766759</v>
      </c>
      <c r="E151" s="5">
        <f>Table3[[#This Row],[minwage]]*Table3[[#This Row],[CPI Adjustment]]</f>
        <v>8.9597045688766759</v>
      </c>
      <c r="F151" s="5" t="e">
        <f>INDEX(poverty[Threshold],MATCH(YEAR(Table3[[#This Row],[Date]]),poverty[Year],0))</f>
        <v>#N/A</v>
      </c>
      <c r="G151" s="8" t="e">
        <f>Table3[[#This Row],[poverty threshold abs]]*Table3[[#This Row],[CPI Adjustment]]</f>
        <v>#N/A</v>
      </c>
      <c r="H151" s="8" t="e">
        <f>Table3[[#This Row],[poverty threshold adj]]/2/250/8</f>
        <v>#N/A</v>
      </c>
      <c r="I151" s="8">
        <f>$I$854*$D$854/Table3[[#This Row],[CPI Adjustment]]</f>
        <v>1.8882845154652432</v>
      </c>
      <c r="J151" s="8">
        <f>Table3[[#This Row],[Living Wage Nominal]]*Table3[[#This Row],[CPI Adjustment]]</f>
        <v>16.91847140055302</v>
      </c>
    </row>
    <row r="152" spans="1:10" x14ac:dyDescent="0.35">
      <c r="A152" s="6">
        <v>21732</v>
      </c>
      <c r="B152">
        <f>INDEX(CPI[CPIAUCSL],MATCH(Table3[[#This Row],[Date]],CPI[observation_date],0))</f>
        <v>29.15</v>
      </c>
      <c r="C152">
        <f>INDEX(minwage[FEDMINNFRWG],MATCH(Table3[[#This Row],[Date]],minwage[observation_date],0))</f>
        <v>1</v>
      </c>
      <c r="D152" s="4">
        <f>$B$888/Table3[[#This Row],[CPI]]</f>
        <v>8.947409948542024</v>
      </c>
      <c r="E152" s="5">
        <f>Table3[[#This Row],[minwage]]*Table3[[#This Row],[CPI Adjustment]]</f>
        <v>8.947409948542024</v>
      </c>
      <c r="F152" s="5" t="e">
        <f>INDEX(poverty[Threshold],MATCH(YEAR(Table3[[#This Row],[Date]]),poverty[Year],0))</f>
        <v>#N/A</v>
      </c>
      <c r="G152" s="8" t="e">
        <f>Table3[[#This Row],[poverty threshold abs]]*Table3[[#This Row],[CPI Adjustment]]</f>
        <v>#N/A</v>
      </c>
      <c r="H152" s="8" t="e">
        <f>Table3[[#This Row],[poverty threshold adj]]/2/250/8</f>
        <v>#N/A</v>
      </c>
      <c r="I152" s="8">
        <f>$I$854*$D$854/Table3[[#This Row],[CPI Adjustment]]</f>
        <v>1.8908792039097166</v>
      </c>
      <c r="J152" s="8">
        <f>Table3[[#This Row],[Living Wage Nominal]]*Table3[[#This Row],[CPI Adjustment]]</f>
        <v>16.91847140055302</v>
      </c>
    </row>
    <row r="153" spans="1:10" x14ac:dyDescent="0.35">
      <c r="A153" s="6">
        <v>21763</v>
      </c>
      <c r="B153">
        <f>INDEX(CPI[CPIAUCSL],MATCH(Table3[[#This Row],[Date]],CPI[observation_date],0))</f>
        <v>29.18</v>
      </c>
      <c r="C153">
        <f>INDEX(minwage[FEDMINNFRWG],MATCH(Table3[[#This Row],[Date]],minwage[observation_date],0))</f>
        <v>1</v>
      </c>
      <c r="D153" s="4">
        <f>$B$888/Table3[[#This Row],[CPI]]</f>
        <v>8.9382111034955454</v>
      </c>
      <c r="E153" s="5">
        <f>Table3[[#This Row],[minwage]]*Table3[[#This Row],[CPI Adjustment]]</f>
        <v>8.9382111034955454</v>
      </c>
      <c r="F153" s="5" t="e">
        <f>INDEX(poverty[Threshold],MATCH(YEAR(Table3[[#This Row],[Date]]),poverty[Year],0))</f>
        <v>#N/A</v>
      </c>
      <c r="G153" s="8" t="e">
        <f>Table3[[#This Row],[poverty threshold abs]]*Table3[[#This Row],[CPI Adjustment]]</f>
        <v>#N/A</v>
      </c>
      <c r="H153" s="8" t="e">
        <f>Table3[[#This Row],[poverty threshold adj]]/2/250/8</f>
        <v>#N/A</v>
      </c>
      <c r="I153" s="8">
        <f>$I$854*$D$854/Table3[[#This Row],[CPI Adjustment]]</f>
        <v>1.8928252202430713</v>
      </c>
      <c r="J153" s="8">
        <f>Table3[[#This Row],[Living Wage Nominal]]*Table3[[#This Row],[CPI Adjustment]]</f>
        <v>16.91847140055302</v>
      </c>
    </row>
    <row r="154" spans="1:10" x14ac:dyDescent="0.35">
      <c r="A154" s="6">
        <v>21794</v>
      </c>
      <c r="B154">
        <f>INDEX(CPI[CPIAUCSL],MATCH(Table3[[#This Row],[Date]],CPI[observation_date],0))</f>
        <v>29.25</v>
      </c>
      <c r="C154">
        <f>INDEX(minwage[FEDMINNFRWG],MATCH(Table3[[#This Row],[Date]],minwage[observation_date],0))</f>
        <v>1</v>
      </c>
      <c r="D154" s="4">
        <f>$B$888/Table3[[#This Row],[CPI]]</f>
        <v>8.9168205128205127</v>
      </c>
      <c r="E154" s="5">
        <f>Table3[[#This Row],[minwage]]*Table3[[#This Row],[CPI Adjustment]]</f>
        <v>8.9168205128205127</v>
      </c>
      <c r="F154" s="5" t="e">
        <f>INDEX(poverty[Threshold],MATCH(YEAR(Table3[[#This Row],[Date]]),poverty[Year],0))</f>
        <v>#N/A</v>
      </c>
      <c r="G154" s="8" t="e">
        <f>Table3[[#This Row],[poverty threshold abs]]*Table3[[#This Row],[CPI Adjustment]]</f>
        <v>#N/A</v>
      </c>
      <c r="H154" s="8" t="e">
        <f>Table3[[#This Row],[poverty threshold adj]]/2/250/8</f>
        <v>#N/A</v>
      </c>
      <c r="I154" s="8">
        <f>$I$854*$D$854/Table3[[#This Row],[CPI Adjustment]]</f>
        <v>1.8973659250208992</v>
      </c>
      <c r="J154" s="8">
        <f>Table3[[#This Row],[Living Wage Nominal]]*Table3[[#This Row],[CPI Adjustment]]</f>
        <v>16.91847140055302</v>
      </c>
    </row>
    <row r="155" spans="1:10" x14ac:dyDescent="0.35">
      <c r="A155" s="6">
        <v>21824</v>
      </c>
      <c r="B155">
        <f>INDEX(CPI[CPIAUCSL],MATCH(Table3[[#This Row],[Date]],CPI[observation_date],0))</f>
        <v>29.35</v>
      </c>
      <c r="C155">
        <f>INDEX(minwage[FEDMINNFRWG],MATCH(Table3[[#This Row],[Date]],minwage[observation_date],0))</f>
        <v>1</v>
      </c>
      <c r="D155" s="4">
        <f>$B$888/Table3[[#This Row],[CPI]]</f>
        <v>8.8864395229982964</v>
      </c>
      <c r="E155" s="5">
        <f>Table3[[#This Row],[minwage]]*Table3[[#This Row],[CPI Adjustment]]</f>
        <v>8.8864395229982964</v>
      </c>
      <c r="F155" s="5" t="e">
        <f>INDEX(poverty[Threshold],MATCH(YEAR(Table3[[#This Row],[Date]]),poverty[Year],0))</f>
        <v>#N/A</v>
      </c>
      <c r="G155" s="8" t="e">
        <f>Table3[[#This Row],[poverty threshold abs]]*Table3[[#This Row],[CPI Adjustment]]</f>
        <v>#N/A</v>
      </c>
      <c r="H155" s="8" t="e">
        <f>Table3[[#This Row],[poverty threshold adj]]/2/250/8</f>
        <v>#N/A</v>
      </c>
      <c r="I155" s="8">
        <f>$I$854*$D$854/Table3[[#This Row],[CPI Adjustment]]</f>
        <v>1.9038526461320817</v>
      </c>
      <c r="J155" s="8">
        <f>Table3[[#This Row],[Living Wage Nominal]]*Table3[[#This Row],[CPI Adjustment]]</f>
        <v>16.91847140055302</v>
      </c>
    </row>
    <row r="156" spans="1:10" x14ac:dyDescent="0.35">
      <c r="A156" s="6">
        <v>21855</v>
      </c>
      <c r="B156">
        <f>INDEX(CPI[CPIAUCSL],MATCH(Table3[[#This Row],[Date]],CPI[observation_date],0))</f>
        <v>29.35</v>
      </c>
      <c r="C156">
        <f>INDEX(minwage[FEDMINNFRWG],MATCH(Table3[[#This Row],[Date]],minwage[observation_date],0))</f>
        <v>1</v>
      </c>
      <c r="D156" s="4">
        <f>$B$888/Table3[[#This Row],[CPI]]</f>
        <v>8.8864395229982964</v>
      </c>
      <c r="E156" s="5">
        <f>Table3[[#This Row],[minwage]]*Table3[[#This Row],[CPI Adjustment]]</f>
        <v>8.8864395229982964</v>
      </c>
      <c r="F156" s="5" t="e">
        <f>INDEX(poverty[Threshold],MATCH(YEAR(Table3[[#This Row],[Date]]),poverty[Year],0))</f>
        <v>#N/A</v>
      </c>
      <c r="G156" s="8" t="e">
        <f>Table3[[#This Row],[poverty threshold abs]]*Table3[[#This Row],[CPI Adjustment]]</f>
        <v>#N/A</v>
      </c>
      <c r="H156" s="8" t="e">
        <f>Table3[[#This Row],[poverty threshold adj]]/2/250/8</f>
        <v>#N/A</v>
      </c>
      <c r="I156" s="8">
        <f>$I$854*$D$854/Table3[[#This Row],[CPI Adjustment]]</f>
        <v>1.9038526461320817</v>
      </c>
      <c r="J156" s="8">
        <f>Table3[[#This Row],[Living Wage Nominal]]*Table3[[#This Row],[CPI Adjustment]]</f>
        <v>16.91847140055302</v>
      </c>
    </row>
    <row r="157" spans="1:10" x14ac:dyDescent="0.35">
      <c r="A157" s="6">
        <v>21885</v>
      </c>
      <c r="B157">
        <f>INDEX(CPI[CPIAUCSL],MATCH(Table3[[#This Row],[Date]],CPI[observation_date],0))</f>
        <v>29.41</v>
      </c>
      <c r="C157">
        <f>INDEX(minwage[FEDMINNFRWG],MATCH(Table3[[#This Row],[Date]],minwage[observation_date],0))</f>
        <v>1</v>
      </c>
      <c r="D157" s="4">
        <f>$B$888/Table3[[#This Row],[CPI]]</f>
        <v>8.8683100986059173</v>
      </c>
      <c r="E157" s="5">
        <f>Table3[[#This Row],[minwage]]*Table3[[#This Row],[CPI Adjustment]]</f>
        <v>8.8683100986059173</v>
      </c>
      <c r="F157" s="5" t="e">
        <f>INDEX(poverty[Threshold],MATCH(YEAR(Table3[[#This Row],[Date]]),poverty[Year],0))</f>
        <v>#N/A</v>
      </c>
      <c r="G157" s="8" t="e">
        <f>Table3[[#This Row],[poverty threshold abs]]*Table3[[#This Row],[CPI Adjustment]]</f>
        <v>#N/A</v>
      </c>
      <c r="H157" s="8" t="e">
        <f>Table3[[#This Row],[poverty threshold adj]]/2/250/8</f>
        <v>#N/A</v>
      </c>
      <c r="I157" s="8">
        <f>$I$854*$D$854/Table3[[#This Row],[CPI Adjustment]]</f>
        <v>1.9077446787987911</v>
      </c>
      <c r="J157" s="8">
        <f>Table3[[#This Row],[Living Wage Nominal]]*Table3[[#This Row],[CPI Adjustment]]</f>
        <v>16.91847140055302</v>
      </c>
    </row>
    <row r="158" spans="1:10" x14ac:dyDescent="0.35">
      <c r="A158" s="6">
        <v>21916</v>
      </c>
      <c r="B158">
        <f>INDEX(CPI[CPIAUCSL],MATCH(Table3[[#This Row],[Date]],CPI[observation_date],0))</f>
        <v>29.37</v>
      </c>
      <c r="C158">
        <f>INDEX(minwage[FEDMINNFRWG],MATCH(Table3[[#This Row],[Date]],minwage[observation_date],0))</f>
        <v>1</v>
      </c>
      <c r="D158" s="4">
        <f>$B$888/Table3[[#This Row],[CPI]]</f>
        <v>8.8803881511746674</v>
      </c>
      <c r="E158" s="5">
        <f>Table3[[#This Row],[minwage]]*Table3[[#This Row],[CPI Adjustment]]</f>
        <v>8.8803881511746674</v>
      </c>
      <c r="F158" s="5" t="e">
        <f>INDEX(poverty[Threshold],MATCH(YEAR(Table3[[#This Row],[Date]]),poverty[Year],0))</f>
        <v>#N/A</v>
      </c>
      <c r="G158" s="8" t="e">
        <f>Table3[[#This Row],[poverty threshold abs]]*Table3[[#This Row],[CPI Adjustment]]</f>
        <v>#N/A</v>
      </c>
      <c r="H158" s="8" t="e">
        <f>Table3[[#This Row],[poverty threshold adj]]/2/250/8</f>
        <v>#N/A</v>
      </c>
      <c r="I158" s="8">
        <f>$I$854*$D$854/Table3[[#This Row],[CPI Adjustment]]</f>
        <v>1.9051499903543183</v>
      </c>
      <c r="J158" s="8">
        <f>Table3[[#This Row],[Living Wage Nominal]]*Table3[[#This Row],[CPI Adjustment]]</f>
        <v>16.91847140055302</v>
      </c>
    </row>
    <row r="159" spans="1:10" x14ac:dyDescent="0.35">
      <c r="A159" s="6">
        <v>21947</v>
      </c>
      <c r="B159">
        <f>INDEX(CPI[CPIAUCSL],MATCH(Table3[[#This Row],[Date]],CPI[observation_date],0))</f>
        <v>29.41</v>
      </c>
      <c r="C159">
        <f>INDEX(minwage[FEDMINNFRWG],MATCH(Table3[[#This Row],[Date]],minwage[observation_date],0))</f>
        <v>1</v>
      </c>
      <c r="D159" s="4">
        <f>$B$888/Table3[[#This Row],[CPI]]</f>
        <v>8.8683100986059173</v>
      </c>
      <c r="E159" s="5">
        <f>Table3[[#This Row],[minwage]]*Table3[[#This Row],[CPI Adjustment]]</f>
        <v>8.8683100986059173</v>
      </c>
      <c r="F159" s="5" t="e">
        <f>INDEX(poverty[Threshold],MATCH(YEAR(Table3[[#This Row],[Date]]),poverty[Year],0))</f>
        <v>#N/A</v>
      </c>
      <c r="G159" s="8" t="e">
        <f>Table3[[#This Row],[poverty threshold abs]]*Table3[[#This Row],[CPI Adjustment]]</f>
        <v>#N/A</v>
      </c>
      <c r="H159" s="8" t="e">
        <f>Table3[[#This Row],[poverty threshold adj]]/2/250/8</f>
        <v>#N/A</v>
      </c>
      <c r="I159" s="8">
        <f>$I$854*$D$854/Table3[[#This Row],[CPI Adjustment]]</f>
        <v>1.9077446787987911</v>
      </c>
      <c r="J159" s="8">
        <f>Table3[[#This Row],[Living Wage Nominal]]*Table3[[#This Row],[CPI Adjustment]]</f>
        <v>16.91847140055302</v>
      </c>
    </row>
    <row r="160" spans="1:10" x14ac:dyDescent="0.35">
      <c r="A160" s="6">
        <v>21976</v>
      </c>
      <c r="B160">
        <f>INDEX(CPI[CPIAUCSL],MATCH(Table3[[#This Row],[Date]],CPI[observation_date],0))</f>
        <v>29.41</v>
      </c>
      <c r="C160">
        <f>INDEX(minwage[FEDMINNFRWG],MATCH(Table3[[#This Row],[Date]],minwage[observation_date],0))</f>
        <v>1</v>
      </c>
      <c r="D160" s="4">
        <f>$B$888/Table3[[#This Row],[CPI]]</f>
        <v>8.8683100986059173</v>
      </c>
      <c r="E160" s="5">
        <f>Table3[[#This Row],[minwage]]*Table3[[#This Row],[CPI Adjustment]]</f>
        <v>8.8683100986059173</v>
      </c>
      <c r="F160" s="5" t="e">
        <f>INDEX(poverty[Threshold],MATCH(YEAR(Table3[[#This Row],[Date]]),poverty[Year],0))</f>
        <v>#N/A</v>
      </c>
      <c r="G160" s="8" t="e">
        <f>Table3[[#This Row],[poverty threshold abs]]*Table3[[#This Row],[CPI Adjustment]]</f>
        <v>#N/A</v>
      </c>
      <c r="H160" s="8" t="e">
        <f>Table3[[#This Row],[poverty threshold adj]]/2/250/8</f>
        <v>#N/A</v>
      </c>
      <c r="I160" s="8">
        <f>$I$854*$D$854/Table3[[#This Row],[CPI Adjustment]]</f>
        <v>1.9077446787987911</v>
      </c>
      <c r="J160" s="8">
        <f>Table3[[#This Row],[Living Wage Nominal]]*Table3[[#This Row],[CPI Adjustment]]</f>
        <v>16.91847140055302</v>
      </c>
    </row>
    <row r="161" spans="1:10" x14ac:dyDescent="0.35">
      <c r="A161" s="6">
        <v>22007</v>
      </c>
      <c r="B161">
        <f>INDEX(CPI[CPIAUCSL],MATCH(Table3[[#This Row],[Date]],CPI[observation_date],0))</f>
        <v>29.54</v>
      </c>
      <c r="C161">
        <f>INDEX(minwage[FEDMINNFRWG],MATCH(Table3[[#This Row],[Date]],minwage[observation_date],0))</f>
        <v>1</v>
      </c>
      <c r="D161" s="4">
        <f>$B$888/Table3[[#This Row],[CPI]]</f>
        <v>8.8292823290453626</v>
      </c>
      <c r="E161" s="5">
        <f>Table3[[#This Row],[minwage]]*Table3[[#This Row],[CPI Adjustment]]</f>
        <v>8.8292823290453626</v>
      </c>
      <c r="F161" s="5" t="e">
        <f>INDEX(poverty[Threshold],MATCH(YEAR(Table3[[#This Row],[Date]]),poverty[Year],0))</f>
        <v>#N/A</v>
      </c>
      <c r="G161" s="8" t="e">
        <f>Table3[[#This Row],[poverty threshold abs]]*Table3[[#This Row],[CPI Adjustment]]</f>
        <v>#N/A</v>
      </c>
      <c r="H161" s="8" t="e">
        <f>Table3[[#This Row],[poverty threshold adj]]/2/250/8</f>
        <v>#N/A</v>
      </c>
      <c r="I161" s="8">
        <f>$I$854*$D$854/Table3[[#This Row],[CPI Adjustment]]</f>
        <v>1.9161774162433285</v>
      </c>
      <c r="J161" s="8">
        <f>Table3[[#This Row],[Living Wage Nominal]]*Table3[[#This Row],[CPI Adjustment]]</f>
        <v>16.91847140055302</v>
      </c>
    </row>
    <row r="162" spans="1:10" x14ac:dyDescent="0.35">
      <c r="A162" s="6">
        <v>22037</v>
      </c>
      <c r="B162">
        <f>INDEX(CPI[CPIAUCSL],MATCH(Table3[[#This Row],[Date]],CPI[observation_date],0))</f>
        <v>29.57</v>
      </c>
      <c r="C162">
        <f>INDEX(minwage[FEDMINNFRWG],MATCH(Table3[[#This Row],[Date]],minwage[observation_date],0))</f>
        <v>1</v>
      </c>
      <c r="D162" s="4">
        <f>$B$888/Table3[[#This Row],[CPI]]</f>
        <v>8.8203246533648976</v>
      </c>
      <c r="E162" s="5">
        <f>Table3[[#This Row],[minwage]]*Table3[[#This Row],[CPI Adjustment]]</f>
        <v>8.8203246533648976</v>
      </c>
      <c r="F162" s="5" t="e">
        <f>INDEX(poverty[Threshold],MATCH(YEAR(Table3[[#This Row],[Date]]),poverty[Year],0))</f>
        <v>#N/A</v>
      </c>
      <c r="G162" s="8" t="e">
        <f>Table3[[#This Row],[poverty threshold abs]]*Table3[[#This Row],[CPI Adjustment]]</f>
        <v>#N/A</v>
      </c>
      <c r="H162" s="8" t="e">
        <f>Table3[[#This Row],[poverty threshold adj]]/2/250/8</f>
        <v>#N/A</v>
      </c>
      <c r="I162" s="8">
        <f>$I$854*$D$854/Table3[[#This Row],[CPI Adjustment]]</f>
        <v>1.9181234325766832</v>
      </c>
      <c r="J162" s="8">
        <f>Table3[[#This Row],[Living Wage Nominal]]*Table3[[#This Row],[CPI Adjustment]]</f>
        <v>16.91847140055302</v>
      </c>
    </row>
    <row r="163" spans="1:10" x14ac:dyDescent="0.35">
      <c r="A163" s="6">
        <v>22068</v>
      </c>
      <c r="B163">
        <f>INDEX(CPI[CPIAUCSL],MATCH(Table3[[#This Row],[Date]],CPI[observation_date],0))</f>
        <v>29.61</v>
      </c>
      <c r="C163">
        <f>INDEX(minwage[FEDMINNFRWG],MATCH(Table3[[#This Row],[Date]],minwage[observation_date],0))</f>
        <v>1</v>
      </c>
      <c r="D163" s="4">
        <f>$B$888/Table3[[#This Row],[CPI]]</f>
        <v>8.8084093211752794</v>
      </c>
      <c r="E163" s="5">
        <f>Table3[[#This Row],[minwage]]*Table3[[#This Row],[CPI Adjustment]]</f>
        <v>8.8084093211752794</v>
      </c>
      <c r="F163" s="5" t="e">
        <f>INDEX(poverty[Threshold],MATCH(YEAR(Table3[[#This Row],[Date]]),poverty[Year],0))</f>
        <v>#N/A</v>
      </c>
      <c r="G163" s="8" t="e">
        <f>Table3[[#This Row],[poverty threshold abs]]*Table3[[#This Row],[CPI Adjustment]]</f>
        <v>#N/A</v>
      </c>
      <c r="H163" s="8" t="e">
        <f>Table3[[#This Row],[poverty threshold adj]]/2/250/8</f>
        <v>#N/A</v>
      </c>
      <c r="I163" s="8">
        <f>$I$854*$D$854/Table3[[#This Row],[CPI Adjustment]]</f>
        <v>1.9207181210211561</v>
      </c>
      <c r="J163" s="8">
        <f>Table3[[#This Row],[Living Wage Nominal]]*Table3[[#This Row],[CPI Adjustment]]</f>
        <v>16.91847140055302</v>
      </c>
    </row>
    <row r="164" spans="1:10" x14ac:dyDescent="0.35">
      <c r="A164" s="6">
        <v>22098</v>
      </c>
      <c r="B164">
        <f>INDEX(CPI[CPIAUCSL],MATCH(Table3[[#This Row],[Date]],CPI[observation_date],0))</f>
        <v>29.55</v>
      </c>
      <c r="C164">
        <f>INDEX(minwage[FEDMINNFRWG],MATCH(Table3[[#This Row],[Date]],minwage[observation_date],0))</f>
        <v>1</v>
      </c>
      <c r="D164" s="4">
        <f>$B$888/Table3[[#This Row],[CPI]]</f>
        <v>8.8262944162436554</v>
      </c>
      <c r="E164" s="5">
        <f>Table3[[#This Row],[minwage]]*Table3[[#This Row],[CPI Adjustment]]</f>
        <v>8.8262944162436554</v>
      </c>
      <c r="F164" s="5" t="e">
        <f>INDEX(poverty[Threshold],MATCH(YEAR(Table3[[#This Row],[Date]]),poverty[Year],0))</f>
        <v>#N/A</v>
      </c>
      <c r="G164" s="8" t="e">
        <f>Table3[[#This Row],[poverty threshold abs]]*Table3[[#This Row],[CPI Adjustment]]</f>
        <v>#N/A</v>
      </c>
      <c r="H164" s="8" t="e">
        <f>Table3[[#This Row],[poverty threshold adj]]/2/250/8</f>
        <v>#N/A</v>
      </c>
      <c r="I164" s="8">
        <f>$I$854*$D$854/Table3[[#This Row],[CPI Adjustment]]</f>
        <v>1.9168260883544466</v>
      </c>
      <c r="J164" s="8">
        <f>Table3[[#This Row],[Living Wage Nominal]]*Table3[[#This Row],[CPI Adjustment]]</f>
        <v>16.91847140055302</v>
      </c>
    </row>
    <row r="165" spans="1:10" x14ac:dyDescent="0.35">
      <c r="A165" s="6">
        <v>22129</v>
      </c>
      <c r="B165">
        <f>INDEX(CPI[CPIAUCSL],MATCH(Table3[[#This Row],[Date]],CPI[observation_date],0))</f>
        <v>29.61</v>
      </c>
      <c r="C165">
        <f>INDEX(minwage[FEDMINNFRWG],MATCH(Table3[[#This Row],[Date]],minwage[observation_date],0))</f>
        <v>1</v>
      </c>
      <c r="D165" s="4">
        <f>$B$888/Table3[[#This Row],[CPI]]</f>
        <v>8.8084093211752794</v>
      </c>
      <c r="E165" s="5">
        <f>Table3[[#This Row],[minwage]]*Table3[[#This Row],[CPI Adjustment]]</f>
        <v>8.8084093211752794</v>
      </c>
      <c r="F165" s="5" t="e">
        <f>INDEX(poverty[Threshold],MATCH(YEAR(Table3[[#This Row],[Date]]),poverty[Year],0))</f>
        <v>#N/A</v>
      </c>
      <c r="G165" s="8" t="e">
        <f>Table3[[#This Row],[poverty threshold abs]]*Table3[[#This Row],[CPI Adjustment]]</f>
        <v>#N/A</v>
      </c>
      <c r="H165" s="8" t="e">
        <f>Table3[[#This Row],[poverty threshold adj]]/2/250/8</f>
        <v>#N/A</v>
      </c>
      <c r="I165" s="8">
        <f>$I$854*$D$854/Table3[[#This Row],[CPI Adjustment]]</f>
        <v>1.9207181210211561</v>
      </c>
      <c r="J165" s="8">
        <f>Table3[[#This Row],[Living Wage Nominal]]*Table3[[#This Row],[CPI Adjustment]]</f>
        <v>16.91847140055302</v>
      </c>
    </row>
    <row r="166" spans="1:10" x14ac:dyDescent="0.35">
      <c r="A166" s="6">
        <v>22160</v>
      </c>
      <c r="B166">
        <f>INDEX(CPI[CPIAUCSL],MATCH(Table3[[#This Row],[Date]],CPI[observation_date],0))</f>
        <v>29.61</v>
      </c>
      <c r="C166">
        <f>INDEX(minwage[FEDMINNFRWG],MATCH(Table3[[#This Row],[Date]],minwage[observation_date],0))</f>
        <v>1</v>
      </c>
      <c r="D166" s="4">
        <f>$B$888/Table3[[#This Row],[CPI]]</f>
        <v>8.8084093211752794</v>
      </c>
      <c r="E166" s="5">
        <f>Table3[[#This Row],[minwage]]*Table3[[#This Row],[CPI Adjustment]]</f>
        <v>8.8084093211752794</v>
      </c>
      <c r="F166" s="5" t="e">
        <f>INDEX(poverty[Threshold],MATCH(YEAR(Table3[[#This Row],[Date]]),poverty[Year],0))</f>
        <v>#N/A</v>
      </c>
      <c r="G166" s="8" t="e">
        <f>Table3[[#This Row],[poverty threshold abs]]*Table3[[#This Row],[CPI Adjustment]]</f>
        <v>#N/A</v>
      </c>
      <c r="H166" s="8" t="e">
        <f>Table3[[#This Row],[poverty threshold adj]]/2/250/8</f>
        <v>#N/A</v>
      </c>
      <c r="I166" s="8">
        <f>$I$854*$D$854/Table3[[#This Row],[CPI Adjustment]]</f>
        <v>1.9207181210211561</v>
      </c>
      <c r="J166" s="8">
        <f>Table3[[#This Row],[Living Wage Nominal]]*Table3[[#This Row],[CPI Adjustment]]</f>
        <v>16.91847140055302</v>
      </c>
    </row>
    <row r="167" spans="1:10" x14ac:dyDescent="0.35">
      <c r="A167" s="6">
        <v>22190</v>
      </c>
      <c r="B167">
        <f>INDEX(CPI[CPIAUCSL],MATCH(Table3[[#This Row],[Date]],CPI[observation_date],0))</f>
        <v>29.75</v>
      </c>
      <c r="C167">
        <f>INDEX(minwage[FEDMINNFRWG],MATCH(Table3[[#This Row],[Date]],minwage[observation_date],0))</f>
        <v>1</v>
      </c>
      <c r="D167" s="4">
        <f>$B$888/Table3[[#This Row],[CPI]]</f>
        <v>8.7669579831932776</v>
      </c>
      <c r="E167" s="5">
        <f>Table3[[#This Row],[minwage]]*Table3[[#This Row],[CPI Adjustment]]</f>
        <v>8.7669579831932776</v>
      </c>
      <c r="F167" s="5" t="e">
        <f>INDEX(poverty[Threshold],MATCH(YEAR(Table3[[#This Row],[Date]]),poverty[Year],0))</f>
        <v>#N/A</v>
      </c>
      <c r="G167" s="8" t="e">
        <f>Table3[[#This Row],[poverty threshold abs]]*Table3[[#This Row],[CPI Adjustment]]</f>
        <v>#N/A</v>
      </c>
      <c r="H167" s="8" t="e">
        <f>Table3[[#This Row],[poverty threshold adj]]/2/250/8</f>
        <v>#N/A</v>
      </c>
      <c r="I167" s="8">
        <f>$I$854*$D$854/Table3[[#This Row],[CPI Adjustment]]</f>
        <v>1.9297995305768119</v>
      </c>
      <c r="J167" s="8">
        <f>Table3[[#This Row],[Living Wage Nominal]]*Table3[[#This Row],[CPI Adjustment]]</f>
        <v>16.91847140055302</v>
      </c>
    </row>
    <row r="168" spans="1:10" x14ac:dyDescent="0.35">
      <c r="A168" s="6">
        <v>22221</v>
      </c>
      <c r="B168">
        <f>INDEX(CPI[CPIAUCSL],MATCH(Table3[[#This Row],[Date]],CPI[observation_date],0))</f>
        <v>29.78</v>
      </c>
      <c r="C168">
        <f>INDEX(minwage[FEDMINNFRWG],MATCH(Table3[[#This Row],[Date]],minwage[observation_date],0))</f>
        <v>1</v>
      </c>
      <c r="D168" s="4">
        <f>$B$888/Table3[[#This Row],[CPI]]</f>
        <v>8.7581262592343858</v>
      </c>
      <c r="E168" s="5">
        <f>Table3[[#This Row],[minwage]]*Table3[[#This Row],[CPI Adjustment]]</f>
        <v>8.7581262592343858</v>
      </c>
      <c r="F168" s="5" t="e">
        <f>INDEX(poverty[Threshold],MATCH(YEAR(Table3[[#This Row],[Date]]),poverty[Year],0))</f>
        <v>#N/A</v>
      </c>
      <c r="G168" s="8" t="e">
        <f>Table3[[#This Row],[poverty threshold abs]]*Table3[[#This Row],[CPI Adjustment]]</f>
        <v>#N/A</v>
      </c>
      <c r="H168" s="8" t="e">
        <f>Table3[[#This Row],[poverty threshold adj]]/2/250/8</f>
        <v>#N/A</v>
      </c>
      <c r="I168" s="8">
        <f>$I$854*$D$854/Table3[[#This Row],[CPI Adjustment]]</f>
        <v>1.9317455469101665</v>
      </c>
      <c r="J168" s="8">
        <f>Table3[[#This Row],[Living Wage Nominal]]*Table3[[#This Row],[CPI Adjustment]]</f>
        <v>16.91847140055302</v>
      </c>
    </row>
    <row r="169" spans="1:10" x14ac:dyDescent="0.35">
      <c r="A169" s="6">
        <v>22251</v>
      </c>
      <c r="B169">
        <f>INDEX(CPI[CPIAUCSL],MATCH(Table3[[#This Row],[Date]],CPI[observation_date],0))</f>
        <v>29.81</v>
      </c>
      <c r="C169">
        <f>INDEX(minwage[FEDMINNFRWG],MATCH(Table3[[#This Row],[Date]],minwage[observation_date],0))</f>
        <v>1</v>
      </c>
      <c r="D169" s="4">
        <f>$B$888/Table3[[#This Row],[CPI]]</f>
        <v>8.7493123113049318</v>
      </c>
      <c r="E169" s="5">
        <f>Table3[[#This Row],[minwage]]*Table3[[#This Row],[CPI Adjustment]]</f>
        <v>8.7493123113049318</v>
      </c>
      <c r="F169" s="5" t="e">
        <f>INDEX(poverty[Threshold],MATCH(YEAR(Table3[[#This Row],[Date]]),poverty[Year],0))</f>
        <v>#N/A</v>
      </c>
      <c r="G169" s="8" t="e">
        <f>Table3[[#This Row],[poverty threshold abs]]*Table3[[#This Row],[CPI Adjustment]]</f>
        <v>#N/A</v>
      </c>
      <c r="H169" s="8" t="e">
        <f>Table3[[#This Row],[poverty threshold adj]]/2/250/8</f>
        <v>#N/A</v>
      </c>
      <c r="I169" s="8">
        <f>$I$854*$D$854/Table3[[#This Row],[CPI Adjustment]]</f>
        <v>1.9336915632435214</v>
      </c>
      <c r="J169" s="8">
        <f>Table3[[#This Row],[Living Wage Nominal]]*Table3[[#This Row],[CPI Adjustment]]</f>
        <v>16.91847140055302</v>
      </c>
    </row>
    <row r="170" spans="1:10" x14ac:dyDescent="0.35">
      <c r="A170" s="6">
        <v>22282</v>
      </c>
      <c r="B170">
        <f>INDEX(CPI[CPIAUCSL],MATCH(Table3[[#This Row],[Date]],CPI[observation_date],0))</f>
        <v>29.84</v>
      </c>
      <c r="C170">
        <f>INDEX(minwage[FEDMINNFRWG],MATCH(Table3[[#This Row],[Date]],minwage[observation_date],0))</f>
        <v>1</v>
      </c>
      <c r="D170" s="4">
        <f>$B$888/Table3[[#This Row],[CPI]]</f>
        <v>8.740516085790885</v>
      </c>
      <c r="E170" s="5">
        <f>Table3[[#This Row],[minwage]]*Table3[[#This Row],[CPI Adjustment]]</f>
        <v>8.740516085790885</v>
      </c>
      <c r="F170" s="5" t="e">
        <f>INDEX(poverty[Threshold],MATCH(YEAR(Table3[[#This Row],[Date]]),poverty[Year],0))</f>
        <v>#N/A</v>
      </c>
      <c r="G170" s="8" t="e">
        <f>Table3[[#This Row],[poverty threshold abs]]*Table3[[#This Row],[CPI Adjustment]]</f>
        <v>#N/A</v>
      </c>
      <c r="H170" s="8" t="e">
        <f>Table3[[#This Row],[poverty threshold adj]]/2/250/8</f>
        <v>#N/A</v>
      </c>
      <c r="I170" s="8">
        <f>$I$854*$D$854/Table3[[#This Row],[CPI Adjustment]]</f>
        <v>1.9356375795768761</v>
      </c>
      <c r="J170" s="8">
        <f>Table3[[#This Row],[Living Wage Nominal]]*Table3[[#This Row],[CPI Adjustment]]</f>
        <v>16.91847140055302</v>
      </c>
    </row>
    <row r="171" spans="1:10" x14ac:dyDescent="0.35">
      <c r="A171" s="6">
        <v>22313</v>
      </c>
      <c r="B171">
        <f>INDEX(CPI[CPIAUCSL],MATCH(Table3[[#This Row],[Date]],CPI[observation_date],0))</f>
        <v>29.84</v>
      </c>
      <c r="C171">
        <f>INDEX(minwage[FEDMINNFRWG],MATCH(Table3[[#This Row],[Date]],minwage[observation_date],0))</f>
        <v>1</v>
      </c>
      <c r="D171" s="4">
        <f>$B$888/Table3[[#This Row],[CPI]]</f>
        <v>8.740516085790885</v>
      </c>
      <c r="E171" s="5">
        <f>Table3[[#This Row],[minwage]]*Table3[[#This Row],[CPI Adjustment]]</f>
        <v>8.740516085790885</v>
      </c>
      <c r="F171" s="5" t="e">
        <f>INDEX(poverty[Threshold],MATCH(YEAR(Table3[[#This Row],[Date]]),poverty[Year],0))</f>
        <v>#N/A</v>
      </c>
      <c r="G171" s="8" t="e">
        <f>Table3[[#This Row],[poverty threshold abs]]*Table3[[#This Row],[CPI Adjustment]]</f>
        <v>#N/A</v>
      </c>
      <c r="H171" s="8" t="e">
        <f>Table3[[#This Row],[poverty threshold adj]]/2/250/8</f>
        <v>#N/A</v>
      </c>
      <c r="I171" s="8">
        <f>$I$854*$D$854/Table3[[#This Row],[CPI Adjustment]]</f>
        <v>1.9356375795768761</v>
      </c>
      <c r="J171" s="8">
        <f>Table3[[#This Row],[Living Wage Nominal]]*Table3[[#This Row],[CPI Adjustment]]</f>
        <v>16.91847140055302</v>
      </c>
    </row>
    <row r="172" spans="1:10" x14ac:dyDescent="0.35">
      <c r="A172" s="6">
        <v>22341</v>
      </c>
      <c r="B172">
        <f>INDEX(CPI[CPIAUCSL],MATCH(Table3[[#This Row],[Date]],CPI[observation_date],0))</f>
        <v>29.84</v>
      </c>
      <c r="C172">
        <f>INDEX(minwage[FEDMINNFRWG],MATCH(Table3[[#This Row],[Date]],minwage[observation_date],0))</f>
        <v>1</v>
      </c>
      <c r="D172" s="4">
        <f>$B$888/Table3[[#This Row],[CPI]]</f>
        <v>8.740516085790885</v>
      </c>
      <c r="E172" s="5">
        <f>Table3[[#This Row],[minwage]]*Table3[[#This Row],[CPI Adjustment]]</f>
        <v>8.740516085790885</v>
      </c>
      <c r="F172" s="5" t="e">
        <f>INDEX(poverty[Threshold],MATCH(YEAR(Table3[[#This Row],[Date]]),poverty[Year],0))</f>
        <v>#N/A</v>
      </c>
      <c r="G172" s="8" t="e">
        <f>Table3[[#This Row],[poverty threshold abs]]*Table3[[#This Row],[CPI Adjustment]]</f>
        <v>#N/A</v>
      </c>
      <c r="H172" s="8" t="e">
        <f>Table3[[#This Row],[poverty threshold adj]]/2/250/8</f>
        <v>#N/A</v>
      </c>
      <c r="I172" s="8">
        <f>$I$854*$D$854/Table3[[#This Row],[CPI Adjustment]]</f>
        <v>1.9356375795768761</v>
      </c>
      <c r="J172" s="8">
        <f>Table3[[#This Row],[Living Wage Nominal]]*Table3[[#This Row],[CPI Adjustment]]</f>
        <v>16.91847140055302</v>
      </c>
    </row>
    <row r="173" spans="1:10" x14ac:dyDescent="0.35">
      <c r="A173" s="6">
        <v>22372</v>
      </c>
      <c r="B173">
        <f>INDEX(CPI[CPIAUCSL],MATCH(Table3[[#This Row],[Date]],CPI[observation_date],0))</f>
        <v>29.81</v>
      </c>
      <c r="C173">
        <f>INDEX(minwage[FEDMINNFRWG],MATCH(Table3[[#This Row],[Date]],minwage[observation_date],0))</f>
        <v>1</v>
      </c>
      <c r="D173" s="4">
        <f>$B$888/Table3[[#This Row],[CPI]]</f>
        <v>8.7493123113049318</v>
      </c>
      <c r="E173" s="5">
        <f>Table3[[#This Row],[minwage]]*Table3[[#This Row],[CPI Adjustment]]</f>
        <v>8.7493123113049318</v>
      </c>
      <c r="F173" s="5" t="e">
        <f>INDEX(poverty[Threshold],MATCH(YEAR(Table3[[#This Row],[Date]]),poverty[Year],0))</f>
        <v>#N/A</v>
      </c>
      <c r="G173" s="8" t="e">
        <f>Table3[[#This Row],[poverty threshold abs]]*Table3[[#This Row],[CPI Adjustment]]</f>
        <v>#N/A</v>
      </c>
      <c r="H173" s="8" t="e">
        <f>Table3[[#This Row],[poverty threshold adj]]/2/250/8</f>
        <v>#N/A</v>
      </c>
      <c r="I173" s="8">
        <f>$I$854*$D$854/Table3[[#This Row],[CPI Adjustment]]</f>
        <v>1.9336915632435214</v>
      </c>
      <c r="J173" s="8">
        <f>Table3[[#This Row],[Living Wage Nominal]]*Table3[[#This Row],[CPI Adjustment]]</f>
        <v>16.91847140055302</v>
      </c>
    </row>
    <row r="174" spans="1:10" x14ac:dyDescent="0.35">
      <c r="A174" s="6">
        <v>22402</v>
      </c>
      <c r="B174">
        <f>INDEX(CPI[CPIAUCSL],MATCH(Table3[[#This Row],[Date]],CPI[observation_date],0))</f>
        <v>29.84</v>
      </c>
      <c r="C174">
        <f>INDEX(minwage[FEDMINNFRWG],MATCH(Table3[[#This Row],[Date]],minwage[observation_date],0))</f>
        <v>1</v>
      </c>
      <c r="D174" s="4">
        <f>$B$888/Table3[[#This Row],[CPI]]</f>
        <v>8.740516085790885</v>
      </c>
      <c r="E174" s="5">
        <f>Table3[[#This Row],[minwage]]*Table3[[#This Row],[CPI Adjustment]]</f>
        <v>8.740516085790885</v>
      </c>
      <c r="F174" s="5" t="e">
        <f>INDEX(poverty[Threshold],MATCH(YEAR(Table3[[#This Row],[Date]]),poverty[Year],0))</f>
        <v>#N/A</v>
      </c>
      <c r="G174" s="8" t="e">
        <f>Table3[[#This Row],[poverty threshold abs]]*Table3[[#This Row],[CPI Adjustment]]</f>
        <v>#N/A</v>
      </c>
      <c r="H174" s="8" t="e">
        <f>Table3[[#This Row],[poverty threshold adj]]/2/250/8</f>
        <v>#N/A</v>
      </c>
      <c r="I174" s="8">
        <f>$I$854*$D$854/Table3[[#This Row],[CPI Adjustment]]</f>
        <v>1.9356375795768761</v>
      </c>
      <c r="J174" s="8">
        <f>Table3[[#This Row],[Living Wage Nominal]]*Table3[[#This Row],[CPI Adjustment]]</f>
        <v>16.91847140055302</v>
      </c>
    </row>
    <row r="175" spans="1:10" x14ac:dyDescent="0.35">
      <c r="A175" s="6">
        <v>22433</v>
      </c>
      <c r="B175">
        <f>INDEX(CPI[CPIAUCSL],MATCH(Table3[[#This Row],[Date]],CPI[observation_date],0))</f>
        <v>29.84</v>
      </c>
      <c r="C175">
        <f>INDEX(minwage[FEDMINNFRWG],MATCH(Table3[[#This Row],[Date]],minwage[observation_date],0))</f>
        <v>1</v>
      </c>
      <c r="D175" s="4">
        <f>$B$888/Table3[[#This Row],[CPI]]</f>
        <v>8.740516085790885</v>
      </c>
      <c r="E175" s="5">
        <f>Table3[[#This Row],[minwage]]*Table3[[#This Row],[CPI Adjustment]]</f>
        <v>8.740516085790885</v>
      </c>
      <c r="F175" s="5" t="e">
        <f>INDEX(poverty[Threshold],MATCH(YEAR(Table3[[#This Row],[Date]]),poverty[Year],0))</f>
        <v>#N/A</v>
      </c>
      <c r="G175" s="8" t="e">
        <f>Table3[[#This Row],[poverty threshold abs]]*Table3[[#This Row],[CPI Adjustment]]</f>
        <v>#N/A</v>
      </c>
      <c r="H175" s="8" t="e">
        <f>Table3[[#This Row],[poverty threshold adj]]/2/250/8</f>
        <v>#N/A</v>
      </c>
      <c r="I175" s="8">
        <f>$I$854*$D$854/Table3[[#This Row],[CPI Adjustment]]</f>
        <v>1.9356375795768761</v>
      </c>
      <c r="J175" s="8">
        <f>Table3[[#This Row],[Living Wage Nominal]]*Table3[[#This Row],[CPI Adjustment]]</f>
        <v>16.91847140055302</v>
      </c>
    </row>
    <row r="176" spans="1:10" x14ac:dyDescent="0.35">
      <c r="A176" s="6">
        <v>22463</v>
      </c>
      <c r="B176">
        <f>INDEX(CPI[CPIAUCSL],MATCH(Table3[[#This Row],[Date]],CPI[observation_date],0))</f>
        <v>29.92</v>
      </c>
      <c r="C176">
        <f>INDEX(minwage[FEDMINNFRWG],MATCH(Table3[[#This Row],[Date]],minwage[observation_date],0))</f>
        <v>1</v>
      </c>
      <c r="D176" s="4">
        <f>$B$888/Table3[[#This Row],[CPI]]</f>
        <v>8.7171457219251334</v>
      </c>
      <c r="E176" s="5">
        <f>Table3[[#This Row],[minwage]]*Table3[[#This Row],[CPI Adjustment]]</f>
        <v>8.7171457219251334</v>
      </c>
      <c r="F176" s="5" t="e">
        <f>INDEX(poverty[Threshold],MATCH(YEAR(Table3[[#This Row],[Date]]),poverty[Year],0))</f>
        <v>#N/A</v>
      </c>
      <c r="G176" s="8" t="e">
        <f>Table3[[#This Row],[poverty threshold abs]]*Table3[[#This Row],[CPI Adjustment]]</f>
        <v>#N/A</v>
      </c>
      <c r="H176" s="8" t="e">
        <f>Table3[[#This Row],[poverty threshold adj]]/2/250/8</f>
        <v>#N/A</v>
      </c>
      <c r="I176" s="8">
        <f>$I$854*$D$854/Table3[[#This Row],[CPI Adjustment]]</f>
        <v>1.9408269564658223</v>
      </c>
      <c r="J176" s="8">
        <f>Table3[[#This Row],[Living Wage Nominal]]*Table3[[#This Row],[CPI Adjustment]]</f>
        <v>16.91847140055302</v>
      </c>
    </row>
    <row r="177" spans="1:10" x14ac:dyDescent="0.35">
      <c r="A177" s="6">
        <v>22494</v>
      </c>
      <c r="B177">
        <f>INDEX(CPI[CPIAUCSL],MATCH(Table3[[#This Row],[Date]],CPI[observation_date],0))</f>
        <v>29.94</v>
      </c>
      <c r="C177">
        <f>INDEX(minwage[FEDMINNFRWG],MATCH(Table3[[#This Row],[Date]],minwage[observation_date],0))</f>
        <v>1</v>
      </c>
      <c r="D177" s="4">
        <f>$B$888/Table3[[#This Row],[CPI]]</f>
        <v>8.711322645290581</v>
      </c>
      <c r="E177" s="5">
        <f>Table3[[#This Row],[minwage]]*Table3[[#This Row],[CPI Adjustment]]</f>
        <v>8.711322645290581</v>
      </c>
      <c r="F177" s="5" t="e">
        <f>INDEX(poverty[Threshold],MATCH(YEAR(Table3[[#This Row],[Date]]),poverty[Year],0))</f>
        <v>#N/A</v>
      </c>
      <c r="G177" s="8" t="e">
        <f>Table3[[#This Row],[poverty threshold abs]]*Table3[[#This Row],[CPI Adjustment]]</f>
        <v>#N/A</v>
      </c>
      <c r="H177" s="8" t="e">
        <f>Table3[[#This Row],[poverty threshold adj]]/2/250/8</f>
        <v>#N/A</v>
      </c>
      <c r="I177" s="8">
        <f>$I$854*$D$854/Table3[[#This Row],[CPI Adjustment]]</f>
        <v>1.9421243006880589</v>
      </c>
      <c r="J177" s="8">
        <f>Table3[[#This Row],[Living Wage Nominal]]*Table3[[#This Row],[CPI Adjustment]]</f>
        <v>16.91847140055302</v>
      </c>
    </row>
    <row r="178" spans="1:10" x14ac:dyDescent="0.35">
      <c r="A178" s="6">
        <v>22525</v>
      </c>
      <c r="B178">
        <f>INDEX(CPI[CPIAUCSL],MATCH(Table3[[#This Row],[Date]],CPI[observation_date],0))</f>
        <v>29.98</v>
      </c>
      <c r="C178">
        <f>INDEX(minwage[FEDMINNFRWG],MATCH(Table3[[#This Row],[Date]],minwage[observation_date],0))</f>
        <v>1.1499999999999999</v>
      </c>
      <c r="D178" s="4">
        <f>$B$888/Table3[[#This Row],[CPI]]</f>
        <v>8.6996997998665773</v>
      </c>
      <c r="E178" s="5">
        <f>Table3[[#This Row],[minwage]]*Table3[[#This Row],[CPI Adjustment]]</f>
        <v>10.004654769846564</v>
      </c>
      <c r="F178" s="5" t="e">
        <f>INDEX(poverty[Threshold],MATCH(YEAR(Table3[[#This Row],[Date]]),poverty[Year],0))</f>
        <v>#N/A</v>
      </c>
      <c r="G178" s="8" t="e">
        <f>Table3[[#This Row],[poverty threshold abs]]*Table3[[#This Row],[CPI Adjustment]]</f>
        <v>#N/A</v>
      </c>
      <c r="H178" s="8" t="e">
        <f>Table3[[#This Row],[poverty threshold adj]]/2/250/8</f>
        <v>#N/A</v>
      </c>
      <c r="I178" s="8">
        <f>$I$854*$D$854/Table3[[#This Row],[CPI Adjustment]]</f>
        <v>1.9447189891325318</v>
      </c>
      <c r="J178" s="8">
        <f>Table3[[#This Row],[Living Wage Nominal]]*Table3[[#This Row],[CPI Adjustment]]</f>
        <v>16.91847140055302</v>
      </c>
    </row>
    <row r="179" spans="1:10" x14ac:dyDescent="0.35">
      <c r="A179" s="6">
        <v>22555</v>
      </c>
      <c r="B179">
        <f>INDEX(CPI[CPIAUCSL],MATCH(Table3[[#This Row],[Date]],CPI[observation_date],0))</f>
        <v>29.98</v>
      </c>
      <c r="C179">
        <f>INDEX(minwage[FEDMINNFRWG],MATCH(Table3[[#This Row],[Date]],minwage[observation_date],0))</f>
        <v>1.1499999999999999</v>
      </c>
      <c r="D179" s="4">
        <f>$B$888/Table3[[#This Row],[CPI]]</f>
        <v>8.6996997998665773</v>
      </c>
      <c r="E179" s="5">
        <f>Table3[[#This Row],[minwage]]*Table3[[#This Row],[CPI Adjustment]]</f>
        <v>10.004654769846564</v>
      </c>
      <c r="F179" s="5" t="e">
        <f>INDEX(poverty[Threshold],MATCH(YEAR(Table3[[#This Row],[Date]]),poverty[Year],0))</f>
        <v>#N/A</v>
      </c>
      <c r="G179" s="8" t="e">
        <f>Table3[[#This Row],[poverty threshold abs]]*Table3[[#This Row],[CPI Adjustment]]</f>
        <v>#N/A</v>
      </c>
      <c r="H179" s="8" t="e">
        <f>Table3[[#This Row],[poverty threshold adj]]/2/250/8</f>
        <v>#N/A</v>
      </c>
      <c r="I179" s="8">
        <f>$I$854*$D$854/Table3[[#This Row],[CPI Adjustment]]</f>
        <v>1.9447189891325318</v>
      </c>
      <c r="J179" s="8">
        <f>Table3[[#This Row],[Living Wage Nominal]]*Table3[[#This Row],[CPI Adjustment]]</f>
        <v>16.91847140055302</v>
      </c>
    </row>
    <row r="180" spans="1:10" x14ac:dyDescent="0.35">
      <c r="A180" s="6">
        <v>22586</v>
      </c>
      <c r="B180">
        <f>INDEX(CPI[CPIAUCSL],MATCH(Table3[[#This Row],[Date]],CPI[observation_date],0))</f>
        <v>29.98</v>
      </c>
      <c r="C180">
        <f>INDEX(minwage[FEDMINNFRWG],MATCH(Table3[[#This Row],[Date]],minwage[observation_date],0))</f>
        <v>1.1499999999999999</v>
      </c>
      <c r="D180" s="4">
        <f>$B$888/Table3[[#This Row],[CPI]]</f>
        <v>8.6996997998665773</v>
      </c>
      <c r="E180" s="5">
        <f>Table3[[#This Row],[minwage]]*Table3[[#This Row],[CPI Adjustment]]</f>
        <v>10.004654769846564</v>
      </c>
      <c r="F180" s="5" t="e">
        <f>INDEX(poverty[Threshold],MATCH(YEAR(Table3[[#This Row],[Date]]),poverty[Year],0))</f>
        <v>#N/A</v>
      </c>
      <c r="G180" s="8" t="e">
        <f>Table3[[#This Row],[poverty threshold abs]]*Table3[[#This Row],[CPI Adjustment]]</f>
        <v>#N/A</v>
      </c>
      <c r="H180" s="8" t="e">
        <f>Table3[[#This Row],[poverty threshold adj]]/2/250/8</f>
        <v>#N/A</v>
      </c>
      <c r="I180" s="8">
        <f>$I$854*$D$854/Table3[[#This Row],[CPI Adjustment]]</f>
        <v>1.9447189891325318</v>
      </c>
      <c r="J180" s="8">
        <f>Table3[[#This Row],[Living Wage Nominal]]*Table3[[#This Row],[CPI Adjustment]]</f>
        <v>16.91847140055302</v>
      </c>
    </row>
    <row r="181" spans="1:10" x14ac:dyDescent="0.35">
      <c r="A181" s="6">
        <v>22616</v>
      </c>
      <c r="B181">
        <f>INDEX(CPI[CPIAUCSL],MATCH(Table3[[#This Row],[Date]],CPI[observation_date],0))</f>
        <v>30.01</v>
      </c>
      <c r="C181">
        <f>INDEX(minwage[FEDMINNFRWG],MATCH(Table3[[#This Row],[Date]],minwage[observation_date],0))</f>
        <v>1.1499999999999999</v>
      </c>
      <c r="D181" s="4">
        <f>$B$888/Table3[[#This Row],[CPI]]</f>
        <v>8.6910029990003324</v>
      </c>
      <c r="E181" s="5">
        <f>Table3[[#This Row],[minwage]]*Table3[[#This Row],[CPI Adjustment]]</f>
        <v>9.9946534488503822</v>
      </c>
      <c r="F181" s="5" t="e">
        <f>INDEX(poverty[Threshold],MATCH(YEAR(Table3[[#This Row],[Date]]),poverty[Year],0))</f>
        <v>#N/A</v>
      </c>
      <c r="G181" s="8" t="e">
        <f>Table3[[#This Row],[poverty threshold abs]]*Table3[[#This Row],[CPI Adjustment]]</f>
        <v>#N/A</v>
      </c>
      <c r="H181" s="8" t="e">
        <f>Table3[[#This Row],[poverty threshold adj]]/2/250/8</f>
        <v>#N/A</v>
      </c>
      <c r="I181" s="8">
        <f>$I$854*$D$854/Table3[[#This Row],[CPI Adjustment]]</f>
        <v>1.9466650054658867</v>
      </c>
      <c r="J181" s="8">
        <f>Table3[[#This Row],[Living Wage Nominal]]*Table3[[#This Row],[CPI Adjustment]]</f>
        <v>16.91847140055302</v>
      </c>
    </row>
    <row r="182" spans="1:10" x14ac:dyDescent="0.35">
      <c r="A182" s="6">
        <v>22647</v>
      </c>
      <c r="B182">
        <f>INDEX(CPI[CPIAUCSL],MATCH(Table3[[#This Row],[Date]],CPI[observation_date],0))</f>
        <v>30.04</v>
      </c>
      <c r="C182">
        <f>INDEX(minwage[FEDMINNFRWG],MATCH(Table3[[#This Row],[Date]],minwage[observation_date],0))</f>
        <v>1.1499999999999999</v>
      </c>
      <c r="D182" s="4">
        <f>$B$888/Table3[[#This Row],[CPI]]</f>
        <v>8.6823235685752334</v>
      </c>
      <c r="E182" s="5">
        <f>Table3[[#This Row],[minwage]]*Table3[[#This Row],[CPI Adjustment]]</f>
        <v>9.9846721038615183</v>
      </c>
      <c r="F182" s="5" t="e">
        <f>INDEX(poverty[Threshold],MATCH(YEAR(Table3[[#This Row],[Date]]),poverty[Year],0))</f>
        <v>#N/A</v>
      </c>
      <c r="G182" s="8" t="e">
        <f>Table3[[#This Row],[poverty threshold abs]]*Table3[[#This Row],[CPI Adjustment]]</f>
        <v>#N/A</v>
      </c>
      <c r="H182" s="8" t="e">
        <f>Table3[[#This Row],[poverty threshold adj]]/2/250/8</f>
        <v>#N/A</v>
      </c>
      <c r="I182" s="8">
        <f>$I$854*$D$854/Table3[[#This Row],[CPI Adjustment]]</f>
        <v>1.9486110217992412</v>
      </c>
      <c r="J182" s="8">
        <f>Table3[[#This Row],[Living Wage Nominal]]*Table3[[#This Row],[CPI Adjustment]]</f>
        <v>16.91847140055302</v>
      </c>
    </row>
    <row r="183" spans="1:10" x14ac:dyDescent="0.35">
      <c r="A183" s="6">
        <v>22678</v>
      </c>
      <c r="B183">
        <f>INDEX(CPI[CPIAUCSL],MATCH(Table3[[#This Row],[Date]],CPI[observation_date],0))</f>
        <v>30.11</v>
      </c>
      <c r="C183">
        <f>INDEX(minwage[FEDMINNFRWG],MATCH(Table3[[#This Row],[Date]],minwage[observation_date],0))</f>
        <v>1.1499999999999999</v>
      </c>
      <c r="D183" s="4">
        <f>$B$888/Table3[[#This Row],[CPI]]</f>
        <v>8.6621388243108601</v>
      </c>
      <c r="E183" s="5">
        <f>Table3[[#This Row],[minwage]]*Table3[[#This Row],[CPI Adjustment]]</f>
        <v>9.9614596479574882</v>
      </c>
      <c r="F183" s="5" t="e">
        <f>INDEX(poverty[Threshold],MATCH(YEAR(Table3[[#This Row],[Date]]),poverty[Year],0))</f>
        <v>#N/A</v>
      </c>
      <c r="G183" s="8" t="e">
        <f>Table3[[#This Row],[poverty threshold abs]]*Table3[[#This Row],[CPI Adjustment]]</f>
        <v>#N/A</v>
      </c>
      <c r="H183" s="8" t="e">
        <f>Table3[[#This Row],[poverty threshold adj]]/2/250/8</f>
        <v>#N/A</v>
      </c>
      <c r="I183" s="8">
        <f>$I$854*$D$854/Table3[[#This Row],[CPI Adjustment]]</f>
        <v>1.9531517265770693</v>
      </c>
      <c r="J183" s="8">
        <f>Table3[[#This Row],[Living Wage Nominal]]*Table3[[#This Row],[CPI Adjustment]]</f>
        <v>16.91847140055302</v>
      </c>
    </row>
    <row r="184" spans="1:10" x14ac:dyDescent="0.35">
      <c r="A184" s="6">
        <v>22706</v>
      </c>
      <c r="B184">
        <f>INDEX(CPI[CPIAUCSL],MATCH(Table3[[#This Row],[Date]],CPI[observation_date],0))</f>
        <v>30.17</v>
      </c>
      <c r="C184">
        <f>INDEX(minwage[FEDMINNFRWG],MATCH(Table3[[#This Row],[Date]],minwage[observation_date],0))</f>
        <v>1.1499999999999999</v>
      </c>
      <c r="D184" s="4">
        <f>$B$888/Table3[[#This Row],[CPI]]</f>
        <v>8.6449121644017239</v>
      </c>
      <c r="E184" s="5">
        <f>Table3[[#This Row],[minwage]]*Table3[[#This Row],[CPI Adjustment]]</f>
        <v>9.9416489890619815</v>
      </c>
      <c r="F184" s="5" t="e">
        <f>INDEX(poverty[Threshold],MATCH(YEAR(Table3[[#This Row],[Date]]),poverty[Year],0))</f>
        <v>#N/A</v>
      </c>
      <c r="G184" s="8" t="e">
        <f>Table3[[#This Row],[poverty threshold abs]]*Table3[[#This Row],[CPI Adjustment]]</f>
        <v>#N/A</v>
      </c>
      <c r="H184" s="8" t="e">
        <f>Table3[[#This Row],[poverty threshold adj]]/2/250/8</f>
        <v>#N/A</v>
      </c>
      <c r="I184" s="8">
        <f>$I$854*$D$854/Table3[[#This Row],[CPI Adjustment]]</f>
        <v>1.9570437592437786</v>
      </c>
      <c r="J184" s="8">
        <f>Table3[[#This Row],[Living Wage Nominal]]*Table3[[#This Row],[CPI Adjustment]]</f>
        <v>16.91847140055302</v>
      </c>
    </row>
    <row r="185" spans="1:10" x14ac:dyDescent="0.35">
      <c r="A185" s="6">
        <v>22737</v>
      </c>
      <c r="B185">
        <f>INDEX(CPI[CPIAUCSL],MATCH(Table3[[#This Row],[Date]],CPI[observation_date],0))</f>
        <v>30.21</v>
      </c>
      <c r="C185">
        <f>INDEX(minwage[FEDMINNFRWG],MATCH(Table3[[#This Row],[Date]],minwage[observation_date],0))</f>
        <v>1.1499999999999999</v>
      </c>
      <c r="D185" s="4">
        <f>$B$888/Table3[[#This Row],[CPI]]</f>
        <v>8.6334657398212507</v>
      </c>
      <c r="E185" s="5">
        <f>Table3[[#This Row],[minwage]]*Table3[[#This Row],[CPI Adjustment]]</f>
        <v>9.9284856007944366</v>
      </c>
      <c r="F185" s="5" t="e">
        <f>INDEX(poverty[Threshold],MATCH(YEAR(Table3[[#This Row],[Date]]),poverty[Year],0))</f>
        <v>#N/A</v>
      </c>
      <c r="G185" s="8" t="e">
        <f>Table3[[#This Row],[poverty threshold abs]]*Table3[[#This Row],[CPI Adjustment]]</f>
        <v>#N/A</v>
      </c>
      <c r="H185" s="8" t="e">
        <f>Table3[[#This Row],[poverty threshold adj]]/2/250/8</f>
        <v>#N/A</v>
      </c>
      <c r="I185" s="8">
        <f>$I$854*$D$854/Table3[[#This Row],[CPI Adjustment]]</f>
        <v>1.9596384476882518</v>
      </c>
      <c r="J185" s="8">
        <f>Table3[[#This Row],[Living Wage Nominal]]*Table3[[#This Row],[CPI Adjustment]]</f>
        <v>16.91847140055302</v>
      </c>
    </row>
    <row r="186" spans="1:10" x14ac:dyDescent="0.35">
      <c r="A186" s="6">
        <v>22767</v>
      </c>
      <c r="B186">
        <f>INDEX(CPI[CPIAUCSL],MATCH(Table3[[#This Row],[Date]],CPI[observation_date],0))</f>
        <v>30.24</v>
      </c>
      <c r="C186">
        <f>INDEX(minwage[FEDMINNFRWG],MATCH(Table3[[#This Row],[Date]],minwage[observation_date],0))</f>
        <v>1.1499999999999999</v>
      </c>
      <c r="D186" s="4">
        <f>$B$888/Table3[[#This Row],[CPI]]</f>
        <v>8.6249007936507951</v>
      </c>
      <c r="E186" s="5">
        <f>Table3[[#This Row],[minwage]]*Table3[[#This Row],[CPI Adjustment]]</f>
        <v>9.9186359126984129</v>
      </c>
      <c r="F186" s="5" t="e">
        <f>INDEX(poverty[Threshold],MATCH(YEAR(Table3[[#This Row],[Date]]),poverty[Year],0))</f>
        <v>#N/A</v>
      </c>
      <c r="G186" s="8" t="e">
        <f>Table3[[#This Row],[poverty threshold abs]]*Table3[[#This Row],[CPI Adjustment]]</f>
        <v>#N/A</v>
      </c>
      <c r="H186" s="8" t="e">
        <f>Table3[[#This Row],[poverty threshold adj]]/2/250/8</f>
        <v>#N/A</v>
      </c>
      <c r="I186" s="8">
        <f>$I$854*$D$854/Table3[[#This Row],[CPI Adjustment]]</f>
        <v>1.9615844640216062</v>
      </c>
      <c r="J186" s="8">
        <f>Table3[[#This Row],[Living Wage Nominal]]*Table3[[#This Row],[CPI Adjustment]]</f>
        <v>16.91847140055302</v>
      </c>
    </row>
    <row r="187" spans="1:10" x14ac:dyDescent="0.35">
      <c r="A187" s="6">
        <v>22798</v>
      </c>
      <c r="B187">
        <f>INDEX(CPI[CPIAUCSL],MATCH(Table3[[#This Row],[Date]],CPI[observation_date],0))</f>
        <v>30.21</v>
      </c>
      <c r="C187">
        <f>INDEX(minwage[FEDMINNFRWG],MATCH(Table3[[#This Row],[Date]],minwage[observation_date],0))</f>
        <v>1.1499999999999999</v>
      </c>
      <c r="D187" s="4">
        <f>$B$888/Table3[[#This Row],[CPI]]</f>
        <v>8.6334657398212507</v>
      </c>
      <c r="E187" s="5">
        <f>Table3[[#This Row],[minwage]]*Table3[[#This Row],[CPI Adjustment]]</f>
        <v>9.9284856007944366</v>
      </c>
      <c r="F187" s="5" t="e">
        <f>INDEX(poverty[Threshold],MATCH(YEAR(Table3[[#This Row],[Date]]),poverty[Year],0))</f>
        <v>#N/A</v>
      </c>
      <c r="G187" s="8" t="e">
        <f>Table3[[#This Row],[poverty threshold abs]]*Table3[[#This Row],[CPI Adjustment]]</f>
        <v>#N/A</v>
      </c>
      <c r="H187" s="8" t="e">
        <f>Table3[[#This Row],[poverty threshold adj]]/2/250/8</f>
        <v>#N/A</v>
      </c>
      <c r="I187" s="8">
        <f>$I$854*$D$854/Table3[[#This Row],[CPI Adjustment]]</f>
        <v>1.9596384476882518</v>
      </c>
      <c r="J187" s="8">
        <f>Table3[[#This Row],[Living Wage Nominal]]*Table3[[#This Row],[CPI Adjustment]]</f>
        <v>16.91847140055302</v>
      </c>
    </row>
    <row r="188" spans="1:10" x14ac:dyDescent="0.35">
      <c r="A188" s="6">
        <v>22828</v>
      </c>
      <c r="B188">
        <f>INDEX(CPI[CPIAUCSL],MATCH(Table3[[#This Row],[Date]],CPI[observation_date],0))</f>
        <v>30.22</v>
      </c>
      <c r="C188">
        <f>INDEX(minwage[FEDMINNFRWG],MATCH(Table3[[#This Row],[Date]],minwage[observation_date],0))</f>
        <v>1.1499999999999999</v>
      </c>
      <c r="D188" s="4">
        <f>$B$888/Table3[[#This Row],[CPI]]</f>
        <v>8.6306088682991398</v>
      </c>
      <c r="E188" s="5">
        <f>Table3[[#This Row],[minwage]]*Table3[[#This Row],[CPI Adjustment]]</f>
        <v>9.9252001985440099</v>
      </c>
      <c r="F188" s="5" t="e">
        <f>INDEX(poverty[Threshold],MATCH(YEAR(Table3[[#This Row],[Date]]),poverty[Year],0))</f>
        <v>#N/A</v>
      </c>
      <c r="G188" s="8" t="e">
        <f>Table3[[#This Row],[poverty threshold abs]]*Table3[[#This Row],[CPI Adjustment]]</f>
        <v>#N/A</v>
      </c>
      <c r="H188" s="8" t="e">
        <f>Table3[[#This Row],[poverty threshold adj]]/2/250/8</f>
        <v>#N/A</v>
      </c>
      <c r="I188" s="8">
        <f>$I$854*$D$854/Table3[[#This Row],[CPI Adjustment]]</f>
        <v>1.9602871197993699</v>
      </c>
      <c r="J188" s="8">
        <f>Table3[[#This Row],[Living Wage Nominal]]*Table3[[#This Row],[CPI Adjustment]]</f>
        <v>16.91847140055302</v>
      </c>
    </row>
    <row r="189" spans="1:10" x14ac:dyDescent="0.35">
      <c r="A189" s="6">
        <v>22859</v>
      </c>
      <c r="B189">
        <f>INDEX(CPI[CPIAUCSL],MATCH(Table3[[#This Row],[Date]],CPI[observation_date],0))</f>
        <v>30.28</v>
      </c>
      <c r="C189">
        <f>INDEX(minwage[FEDMINNFRWG],MATCH(Table3[[#This Row],[Date]],minwage[observation_date],0))</f>
        <v>1.1499999999999999</v>
      </c>
      <c r="D189" s="4">
        <f>$B$888/Table3[[#This Row],[CPI]]</f>
        <v>8.6135072655217968</v>
      </c>
      <c r="E189" s="5">
        <f>Table3[[#This Row],[minwage]]*Table3[[#This Row],[CPI Adjustment]]</f>
        <v>9.905533355350066</v>
      </c>
      <c r="F189" s="5" t="e">
        <f>INDEX(poverty[Threshold],MATCH(YEAR(Table3[[#This Row],[Date]]),poverty[Year],0))</f>
        <v>#N/A</v>
      </c>
      <c r="G189" s="8" t="e">
        <f>Table3[[#This Row],[poverty threshold abs]]*Table3[[#This Row],[CPI Adjustment]]</f>
        <v>#N/A</v>
      </c>
      <c r="H189" s="8" t="e">
        <f>Table3[[#This Row],[poverty threshold adj]]/2/250/8</f>
        <v>#N/A</v>
      </c>
      <c r="I189" s="8">
        <f>$I$854*$D$854/Table3[[#This Row],[CPI Adjustment]]</f>
        <v>1.9641791524660794</v>
      </c>
      <c r="J189" s="8">
        <f>Table3[[#This Row],[Living Wage Nominal]]*Table3[[#This Row],[CPI Adjustment]]</f>
        <v>16.91847140055302</v>
      </c>
    </row>
    <row r="190" spans="1:10" x14ac:dyDescent="0.35">
      <c r="A190" s="6">
        <v>22890</v>
      </c>
      <c r="B190">
        <f>INDEX(CPI[CPIAUCSL],MATCH(Table3[[#This Row],[Date]],CPI[observation_date],0))</f>
        <v>30.42</v>
      </c>
      <c r="C190">
        <f>INDEX(minwage[FEDMINNFRWG],MATCH(Table3[[#This Row],[Date]],minwage[observation_date],0))</f>
        <v>1.1499999999999999</v>
      </c>
      <c r="D190" s="4">
        <f>$B$888/Table3[[#This Row],[CPI]]</f>
        <v>8.5738658777120307</v>
      </c>
      <c r="E190" s="5">
        <f>Table3[[#This Row],[minwage]]*Table3[[#This Row],[CPI Adjustment]]</f>
        <v>9.8599457593688342</v>
      </c>
      <c r="F190" s="5" t="e">
        <f>INDEX(poverty[Threshold],MATCH(YEAR(Table3[[#This Row],[Date]]),poverty[Year],0))</f>
        <v>#N/A</v>
      </c>
      <c r="G190" s="8" t="e">
        <f>Table3[[#This Row],[poverty threshold abs]]*Table3[[#This Row],[CPI Adjustment]]</f>
        <v>#N/A</v>
      </c>
      <c r="H190" s="8" t="e">
        <f>Table3[[#This Row],[poverty threshold adj]]/2/250/8</f>
        <v>#N/A</v>
      </c>
      <c r="I190" s="8">
        <f>$I$854*$D$854/Table3[[#This Row],[CPI Adjustment]]</f>
        <v>1.9732605620217354</v>
      </c>
      <c r="J190" s="8">
        <f>Table3[[#This Row],[Living Wage Nominal]]*Table3[[#This Row],[CPI Adjustment]]</f>
        <v>16.91847140055302</v>
      </c>
    </row>
    <row r="191" spans="1:10" x14ac:dyDescent="0.35">
      <c r="A191" s="6">
        <v>22920</v>
      </c>
      <c r="B191">
        <f>INDEX(CPI[CPIAUCSL],MATCH(Table3[[#This Row],[Date]],CPI[observation_date],0))</f>
        <v>30.38</v>
      </c>
      <c r="C191">
        <f>INDEX(minwage[FEDMINNFRWG],MATCH(Table3[[#This Row],[Date]],minwage[observation_date],0))</f>
        <v>1.1499999999999999</v>
      </c>
      <c r="D191" s="4">
        <f>$B$888/Table3[[#This Row],[CPI]]</f>
        <v>8.5851547070441079</v>
      </c>
      <c r="E191" s="5">
        <f>Table3[[#This Row],[minwage]]*Table3[[#This Row],[CPI Adjustment]]</f>
        <v>9.8729279131007228</v>
      </c>
      <c r="F191" s="5" t="e">
        <f>INDEX(poverty[Threshold],MATCH(YEAR(Table3[[#This Row],[Date]]),poverty[Year],0))</f>
        <v>#N/A</v>
      </c>
      <c r="G191" s="8" t="e">
        <f>Table3[[#This Row],[poverty threshold abs]]*Table3[[#This Row],[CPI Adjustment]]</f>
        <v>#N/A</v>
      </c>
      <c r="H191" s="8" t="e">
        <f>Table3[[#This Row],[poverty threshold adj]]/2/250/8</f>
        <v>#N/A</v>
      </c>
      <c r="I191" s="8">
        <f>$I$854*$D$854/Table3[[#This Row],[CPI Adjustment]]</f>
        <v>1.970665873577262</v>
      </c>
      <c r="J191" s="8">
        <f>Table3[[#This Row],[Living Wage Nominal]]*Table3[[#This Row],[CPI Adjustment]]</f>
        <v>16.91847140055302</v>
      </c>
    </row>
    <row r="192" spans="1:10" x14ac:dyDescent="0.35">
      <c r="A192" s="6">
        <v>22951</v>
      </c>
      <c r="B192">
        <f>INDEX(CPI[CPIAUCSL],MATCH(Table3[[#This Row],[Date]],CPI[observation_date],0))</f>
        <v>30.38</v>
      </c>
      <c r="C192">
        <f>INDEX(minwage[FEDMINNFRWG],MATCH(Table3[[#This Row],[Date]],minwage[observation_date],0))</f>
        <v>1.1499999999999999</v>
      </c>
      <c r="D192" s="4">
        <f>$B$888/Table3[[#This Row],[CPI]]</f>
        <v>8.5851547070441079</v>
      </c>
      <c r="E192" s="5">
        <f>Table3[[#This Row],[minwage]]*Table3[[#This Row],[CPI Adjustment]]</f>
        <v>9.8729279131007228</v>
      </c>
      <c r="F192" s="5" t="e">
        <f>INDEX(poverty[Threshold],MATCH(YEAR(Table3[[#This Row],[Date]]),poverty[Year],0))</f>
        <v>#N/A</v>
      </c>
      <c r="G192" s="8" t="e">
        <f>Table3[[#This Row],[poverty threshold abs]]*Table3[[#This Row],[CPI Adjustment]]</f>
        <v>#N/A</v>
      </c>
      <c r="H192" s="8" t="e">
        <f>Table3[[#This Row],[poverty threshold adj]]/2/250/8</f>
        <v>#N/A</v>
      </c>
      <c r="I192" s="8">
        <f>$I$854*$D$854/Table3[[#This Row],[CPI Adjustment]]</f>
        <v>1.970665873577262</v>
      </c>
      <c r="J192" s="8">
        <f>Table3[[#This Row],[Living Wage Nominal]]*Table3[[#This Row],[CPI Adjustment]]</f>
        <v>16.91847140055302</v>
      </c>
    </row>
    <row r="193" spans="1:10" x14ac:dyDescent="0.35">
      <c r="A193" s="6">
        <v>22981</v>
      </c>
      <c r="B193">
        <f>INDEX(CPI[CPIAUCSL],MATCH(Table3[[#This Row],[Date]],CPI[observation_date],0))</f>
        <v>30.38</v>
      </c>
      <c r="C193">
        <f>INDEX(minwage[FEDMINNFRWG],MATCH(Table3[[#This Row],[Date]],minwage[observation_date],0))</f>
        <v>1.1499999999999999</v>
      </c>
      <c r="D193" s="4">
        <f>$B$888/Table3[[#This Row],[CPI]]</f>
        <v>8.5851547070441079</v>
      </c>
      <c r="E193" s="5">
        <f>Table3[[#This Row],[minwage]]*Table3[[#This Row],[CPI Adjustment]]</f>
        <v>9.8729279131007228</v>
      </c>
      <c r="F193" s="5" t="e">
        <f>INDEX(poverty[Threshold],MATCH(YEAR(Table3[[#This Row],[Date]]),poverty[Year],0))</f>
        <v>#N/A</v>
      </c>
      <c r="G193" s="8" t="e">
        <f>Table3[[#This Row],[poverty threshold abs]]*Table3[[#This Row],[CPI Adjustment]]</f>
        <v>#N/A</v>
      </c>
      <c r="H193" s="8" t="e">
        <f>Table3[[#This Row],[poverty threshold adj]]/2/250/8</f>
        <v>#N/A</v>
      </c>
      <c r="I193" s="8">
        <f>$I$854*$D$854/Table3[[#This Row],[CPI Adjustment]]</f>
        <v>1.970665873577262</v>
      </c>
      <c r="J193" s="8">
        <f>Table3[[#This Row],[Living Wage Nominal]]*Table3[[#This Row],[CPI Adjustment]]</f>
        <v>16.91847140055302</v>
      </c>
    </row>
    <row r="194" spans="1:10" x14ac:dyDescent="0.35">
      <c r="A194" s="6">
        <v>23012</v>
      </c>
      <c r="B194">
        <f>INDEX(CPI[CPIAUCSL],MATCH(Table3[[#This Row],[Date]],CPI[observation_date],0))</f>
        <v>30.44</v>
      </c>
      <c r="C194">
        <f>INDEX(minwage[FEDMINNFRWG],MATCH(Table3[[#This Row],[Date]],minwage[observation_date],0))</f>
        <v>1.1499999999999999</v>
      </c>
      <c r="D194" s="4">
        <f>$B$888/Table3[[#This Row],[CPI]]</f>
        <v>8.5682325886990807</v>
      </c>
      <c r="E194" s="5">
        <f>Table3[[#This Row],[minwage]]*Table3[[#This Row],[CPI Adjustment]]</f>
        <v>9.8534674770039423</v>
      </c>
      <c r="F194" s="5" t="e">
        <f>INDEX(poverty[Threshold],MATCH(YEAR(Table3[[#This Row],[Date]]),poverty[Year],0))</f>
        <v>#N/A</v>
      </c>
      <c r="G194" s="8" t="e">
        <f>Table3[[#This Row],[poverty threshold abs]]*Table3[[#This Row],[CPI Adjustment]]</f>
        <v>#N/A</v>
      </c>
      <c r="H194" s="8" t="e">
        <f>Table3[[#This Row],[poverty threshold adj]]/2/250/8</f>
        <v>#N/A</v>
      </c>
      <c r="I194" s="8">
        <f>$I$854*$D$854/Table3[[#This Row],[CPI Adjustment]]</f>
        <v>1.9745579062439715</v>
      </c>
      <c r="J194" s="8">
        <f>Table3[[#This Row],[Living Wage Nominal]]*Table3[[#This Row],[CPI Adjustment]]</f>
        <v>16.91847140055302</v>
      </c>
    </row>
    <row r="195" spans="1:10" x14ac:dyDescent="0.35">
      <c r="A195" s="6">
        <v>23043</v>
      </c>
      <c r="B195">
        <f>INDEX(CPI[CPIAUCSL],MATCH(Table3[[#This Row],[Date]],CPI[observation_date],0))</f>
        <v>30.48</v>
      </c>
      <c r="C195">
        <f>INDEX(minwage[FEDMINNFRWG],MATCH(Table3[[#This Row],[Date]],minwage[observation_date],0))</f>
        <v>1.1499999999999999</v>
      </c>
      <c r="D195" s="4">
        <f>$B$888/Table3[[#This Row],[CPI]]</f>
        <v>8.5569881889763781</v>
      </c>
      <c r="E195" s="5">
        <f>Table3[[#This Row],[minwage]]*Table3[[#This Row],[CPI Adjustment]]</f>
        <v>9.8405364173228342</v>
      </c>
      <c r="F195" s="5" t="e">
        <f>INDEX(poverty[Threshold],MATCH(YEAR(Table3[[#This Row],[Date]]),poverty[Year],0))</f>
        <v>#N/A</v>
      </c>
      <c r="G195" s="8" t="e">
        <f>Table3[[#This Row],[poverty threshold abs]]*Table3[[#This Row],[CPI Adjustment]]</f>
        <v>#N/A</v>
      </c>
      <c r="H195" s="8" t="e">
        <f>Table3[[#This Row],[poverty threshold adj]]/2/250/8</f>
        <v>#N/A</v>
      </c>
      <c r="I195" s="8">
        <f>$I$854*$D$854/Table3[[#This Row],[CPI Adjustment]]</f>
        <v>1.9771525946884445</v>
      </c>
      <c r="J195" s="8">
        <f>Table3[[#This Row],[Living Wage Nominal]]*Table3[[#This Row],[CPI Adjustment]]</f>
        <v>16.91847140055302</v>
      </c>
    </row>
    <row r="196" spans="1:10" x14ac:dyDescent="0.35">
      <c r="A196" s="6">
        <v>23071</v>
      </c>
      <c r="B196">
        <f>INDEX(CPI[CPIAUCSL],MATCH(Table3[[#This Row],[Date]],CPI[observation_date],0))</f>
        <v>30.51</v>
      </c>
      <c r="C196">
        <f>INDEX(minwage[FEDMINNFRWG],MATCH(Table3[[#This Row],[Date]],minwage[observation_date],0))</f>
        <v>1.1499999999999999</v>
      </c>
      <c r="D196" s="4">
        <f>$B$888/Table3[[#This Row],[CPI]]</f>
        <v>8.5485742379547691</v>
      </c>
      <c r="E196" s="5">
        <f>Table3[[#This Row],[minwage]]*Table3[[#This Row],[CPI Adjustment]]</f>
        <v>9.8308603736479832</v>
      </c>
      <c r="F196" s="5" t="e">
        <f>INDEX(poverty[Threshold],MATCH(YEAR(Table3[[#This Row],[Date]]),poverty[Year],0))</f>
        <v>#N/A</v>
      </c>
      <c r="G196" s="8" t="e">
        <f>Table3[[#This Row],[poverty threshold abs]]*Table3[[#This Row],[CPI Adjustment]]</f>
        <v>#N/A</v>
      </c>
      <c r="H196" s="8" t="e">
        <f>Table3[[#This Row],[poverty threshold adj]]/2/250/8</f>
        <v>#N/A</v>
      </c>
      <c r="I196" s="8">
        <f>$I$854*$D$854/Table3[[#This Row],[CPI Adjustment]]</f>
        <v>1.9790986110217994</v>
      </c>
      <c r="J196" s="8">
        <f>Table3[[#This Row],[Living Wage Nominal]]*Table3[[#This Row],[CPI Adjustment]]</f>
        <v>16.91847140055302</v>
      </c>
    </row>
    <row r="197" spans="1:10" x14ac:dyDescent="0.35">
      <c r="A197" s="6">
        <v>23102</v>
      </c>
      <c r="B197">
        <f>INDEX(CPI[CPIAUCSL],MATCH(Table3[[#This Row],[Date]],CPI[observation_date],0))</f>
        <v>30.48</v>
      </c>
      <c r="C197">
        <f>INDEX(minwage[FEDMINNFRWG],MATCH(Table3[[#This Row],[Date]],minwage[observation_date],0))</f>
        <v>1.1499999999999999</v>
      </c>
      <c r="D197" s="4">
        <f>$B$888/Table3[[#This Row],[CPI]]</f>
        <v>8.5569881889763781</v>
      </c>
      <c r="E197" s="5">
        <f>Table3[[#This Row],[minwage]]*Table3[[#This Row],[CPI Adjustment]]</f>
        <v>9.8405364173228342</v>
      </c>
      <c r="F197" s="5" t="e">
        <f>INDEX(poverty[Threshold],MATCH(YEAR(Table3[[#This Row],[Date]]),poverty[Year],0))</f>
        <v>#N/A</v>
      </c>
      <c r="G197" s="8" t="e">
        <f>Table3[[#This Row],[poverty threshold abs]]*Table3[[#This Row],[CPI Adjustment]]</f>
        <v>#N/A</v>
      </c>
      <c r="H197" s="8" t="e">
        <f>Table3[[#This Row],[poverty threshold adj]]/2/250/8</f>
        <v>#N/A</v>
      </c>
      <c r="I197" s="8">
        <f>$I$854*$D$854/Table3[[#This Row],[CPI Adjustment]]</f>
        <v>1.9771525946884445</v>
      </c>
      <c r="J197" s="8">
        <f>Table3[[#This Row],[Living Wage Nominal]]*Table3[[#This Row],[CPI Adjustment]]</f>
        <v>16.91847140055302</v>
      </c>
    </row>
    <row r="198" spans="1:10" x14ac:dyDescent="0.35">
      <c r="A198" s="6">
        <v>23132</v>
      </c>
      <c r="B198">
        <f>INDEX(CPI[CPIAUCSL],MATCH(Table3[[#This Row],[Date]],CPI[observation_date],0))</f>
        <v>30.51</v>
      </c>
      <c r="C198">
        <f>INDEX(minwage[FEDMINNFRWG],MATCH(Table3[[#This Row],[Date]],minwage[observation_date],0))</f>
        <v>1.1499999999999999</v>
      </c>
      <c r="D198" s="4">
        <f>$B$888/Table3[[#This Row],[CPI]]</f>
        <v>8.5485742379547691</v>
      </c>
      <c r="E198" s="5">
        <f>Table3[[#This Row],[minwage]]*Table3[[#This Row],[CPI Adjustment]]</f>
        <v>9.8308603736479832</v>
      </c>
      <c r="F198" s="5" t="e">
        <f>INDEX(poverty[Threshold],MATCH(YEAR(Table3[[#This Row],[Date]]),poverty[Year],0))</f>
        <v>#N/A</v>
      </c>
      <c r="G198" s="8" t="e">
        <f>Table3[[#This Row],[poverty threshold abs]]*Table3[[#This Row],[CPI Adjustment]]</f>
        <v>#N/A</v>
      </c>
      <c r="H198" s="8" t="e">
        <f>Table3[[#This Row],[poverty threshold adj]]/2/250/8</f>
        <v>#N/A</v>
      </c>
      <c r="I198" s="8">
        <f>$I$854*$D$854/Table3[[#This Row],[CPI Adjustment]]</f>
        <v>1.9790986110217994</v>
      </c>
      <c r="J198" s="8">
        <f>Table3[[#This Row],[Living Wage Nominal]]*Table3[[#This Row],[CPI Adjustment]]</f>
        <v>16.91847140055302</v>
      </c>
    </row>
    <row r="199" spans="1:10" x14ac:dyDescent="0.35">
      <c r="A199" s="6">
        <v>23163</v>
      </c>
      <c r="B199">
        <f>INDEX(CPI[CPIAUCSL],MATCH(Table3[[#This Row],[Date]],CPI[observation_date],0))</f>
        <v>30.61</v>
      </c>
      <c r="C199">
        <f>INDEX(minwage[FEDMINNFRWG],MATCH(Table3[[#This Row],[Date]],minwage[observation_date],0))</f>
        <v>1.1499999999999999</v>
      </c>
      <c r="D199" s="4">
        <f>$B$888/Table3[[#This Row],[CPI]]</f>
        <v>8.5206468474354793</v>
      </c>
      <c r="E199" s="5">
        <f>Table3[[#This Row],[minwage]]*Table3[[#This Row],[CPI Adjustment]]</f>
        <v>9.7987438745507998</v>
      </c>
      <c r="F199" s="5" t="e">
        <f>INDEX(poverty[Threshold],MATCH(YEAR(Table3[[#This Row],[Date]]),poverty[Year],0))</f>
        <v>#N/A</v>
      </c>
      <c r="G199" s="8" t="e">
        <f>Table3[[#This Row],[poverty threshold abs]]*Table3[[#This Row],[CPI Adjustment]]</f>
        <v>#N/A</v>
      </c>
      <c r="H199" s="8" t="e">
        <f>Table3[[#This Row],[poverty threshold adj]]/2/250/8</f>
        <v>#N/A</v>
      </c>
      <c r="I199" s="8">
        <f>$I$854*$D$854/Table3[[#This Row],[CPI Adjustment]]</f>
        <v>1.9855853321329817</v>
      </c>
      <c r="J199" s="8">
        <f>Table3[[#This Row],[Living Wage Nominal]]*Table3[[#This Row],[CPI Adjustment]]</f>
        <v>16.91847140055302</v>
      </c>
    </row>
    <row r="200" spans="1:10" x14ac:dyDescent="0.35">
      <c r="A200" s="6">
        <v>23193</v>
      </c>
      <c r="B200">
        <f>INDEX(CPI[CPIAUCSL],MATCH(Table3[[#This Row],[Date]],CPI[observation_date],0))</f>
        <v>30.69</v>
      </c>
      <c r="C200">
        <f>INDEX(minwage[FEDMINNFRWG],MATCH(Table3[[#This Row],[Date]],minwage[observation_date],0))</f>
        <v>1.1499999999999999</v>
      </c>
      <c r="D200" s="4">
        <f>$B$888/Table3[[#This Row],[CPI]]</f>
        <v>8.4984359726295207</v>
      </c>
      <c r="E200" s="5">
        <f>Table3[[#This Row],[minwage]]*Table3[[#This Row],[CPI Adjustment]]</f>
        <v>9.7732013685239476</v>
      </c>
      <c r="F200" s="5" t="e">
        <f>INDEX(poverty[Threshold],MATCH(YEAR(Table3[[#This Row],[Date]]),poverty[Year],0))</f>
        <v>#N/A</v>
      </c>
      <c r="G200" s="8" t="e">
        <f>Table3[[#This Row],[poverty threshold abs]]*Table3[[#This Row],[CPI Adjustment]]</f>
        <v>#N/A</v>
      </c>
      <c r="H200" s="8" t="e">
        <f>Table3[[#This Row],[poverty threshold adj]]/2/250/8</f>
        <v>#N/A</v>
      </c>
      <c r="I200" s="8">
        <f>$I$854*$D$854/Table3[[#This Row],[CPI Adjustment]]</f>
        <v>1.9907747090219281</v>
      </c>
      <c r="J200" s="8">
        <f>Table3[[#This Row],[Living Wage Nominal]]*Table3[[#This Row],[CPI Adjustment]]</f>
        <v>16.91847140055302</v>
      </c>
    </row>
    <row r="201" spans="1:10" x14ac:dyDescent="0.35">
      <c r="A201" s="6">
        <v>23224</v>
      </c>
      <c r="B201">
        <f>INDEX(CPI[CPIAUCSL],MATCH(Table3[[#This Row],[Date]],CPI[observation_date],0))</f>
        <v>30.75</v>
      </c>
      <c r="C201">
        <f>INDEX(minwage[FEDMINNFRWG],MATCH(Table3[[#This Row],[Date]],minwage[observation_date],0))</f>
        <v>1.1499999999999999</v>
      </c>
      <c r="D201" s="4">
        <f>$B$888/Table3[[#This Row],[CPI]]</f>
        <v>8.4818536585365862</v>
      </c>
      <c r="E201" s="5">
        <f>Table3[[#This Row],[minwage]]*Table3[[#This Row],[CPI Adjustment]]</f>
        <v>9.7541317073170735</v>
      </c>
      <c r="F201" s="5" t="e">
        <f>INDEX(poverty[Threshold],MATCH(YEAR(Table3[[#This Row],[Date]]),poverty[Year],0))</f>
        <v>#N/A</v>
      </c>
      <c r="G201" s="8" t="e">
        <f>Table3[[#This Row],[poverty threshold abs]]*Table3[[#This Row],[CPI Adjustment]]</f>
        <v>#N/A</v>
      </c>
      <c r="H201" s="8" t="e">
        <f>Table3[[#This Row],[poverty threshold adj]]/2/250/8</f>
        <v>#N/A</v>
      </c>
      <c r="I201" s="8">
        <f>$I$854*$D$854/Table3[[#This Row],[CPI Adjustment]]</f>
        <v>1.9946667416886372</v>
      </c>
      <c r="J201" s="8">
        <f>Table3[[#This Row],[Living Wage Nominal]]*Table3[[#This Row],[CPI Adjustment]]</f>
        <v>16.91847140055302</v>
      </c>
    </row>
    <row r="202" spans="1:10" x14ac:dyDescent="0.35">
      <c r="A202" s="6">
        <v>23255</v>
      </c>
      <c r="B202">
        <f>INDEX(CPI[CPIAUCSL],MATCH(Table3[[#This Row],[Date]],CPI[observation_date],0))</f>
        <v>30.72</v>
      </c>
      <c r="C202">
        <f>INDEX(minwage[FEDMINNFRWG],MATCH(Table3[[#This Row],[Date]],minwage[observation_date],0))</f>
        <v>1.25</v>
      </c>
      <c r="D202" s="4">
        <f>$B$888/Table3[[#This Row],[CPI]]</f>
        <v>8.4901367187500014</v>
      </c>
      <c r="E202" s="5">
        <f>Table3[[#This Row],[minwage]]*Table3[[#This Row],[CPI Adjustment]]</f>
        <v>10.612670898437502</v>
      </c>
      <c r="F202" s="5" t="e">
        <f>INDEX(poverty[Threshold],MATCH(YEAR(Table3[[#This Row],[Date]]),poverty[Year],0))</f>
        <v>#N/A</v>
      </c>
      <c r="G202" s="8" t="e">
        <f>Table3[[#This Row],[poverty threshold abs]]*Table3[[#This Row],[CPI Adjustment]]</f>
        <v>#N/A</v>
      </c>
      <c r="H202" s="8" t="e">
        <f>Table3[[#This Row],[poverty threshold adj]]/2/250/8</f>
        <v>#N/A</v>
      </c>
      <c r="I202" s="8">
        <f>$I$854*$D$854/Table3[[#This Row],[CPI Adjustment]]</f>
        <v>1.9927207253552823</v>
      </c>
      <c r="J202" s="8">
        <f>Table3[[#This Row],[Living Wage Nominal]]*Table3[[#This Row],[CPI Adjustment]]</f>
        <v>16.91847140055302</v>
      </c>
    </row>
    <row r="203" spans="1:10" x14ac:dyDescent="0.35">
      <c r="A203" s="6">
        <v>23285</v>
      </c>
      <c r="B203">
        <f>INDEX(CPI[CPIAUCSL],MATCH(Table3[[#This Row],[Date]],CPI[observation_date],0))</f>
        <v>30.75</v>
      </c>
      <c r="C203">
        <f>INDEX(minwage[FEDMINNFRWG],MATCH(Table3[[#This Row],[Date]],minwage[observation_date],0))</f>
        <v>1.25</v>
      </c>
      <c r="D203" s="4">
        <f>$B$888/Table3[[#This Row],[CPI]]</f>
        <v>8.4818536585365862</v>
      </c>
      <c r="E203" s="5">
        <f>Table3[[#This Row],[minwage]]*Table3[[#This Row],[CPI Adjustment]]</f>
        <v>10.602317073170733</v>
      </c>
      <c r="F203" s="5" t="e">
        <f>INDEX(poverty[Threshold],MATCH(YEAR(Table3[[#This Row],[Date]]),poverty[Year],0))</f>
        <v>#N/A</v>
      </c>
      <c r="G203" s="8" t="e">
        <f>Table3[[#This Row],[poverty threshold abs]]*Table3[[#This Row],[CPI Adjustment]]</f>
        <v>#N/A</v>
      </c>
      <c r="H203" s="8" t="e">
        <f>Table3[[#This Row],[poverty threshold adj]]/2/250/8</f>
        <v>#N/A</v>
      </c>
      <c r="I203" s="8">
        <f>$I$854*$D$854/Table3[[#This Row],[CPI Adjustment]]</f>
        <v>1.9946667416886372</v>
      </c>
      <c r="J203" s="8">
        <f>Table3[[#This Row],[Living Wage Nominal]]*Table3[[#This Row],[CPI Adjustment]]</f>
        <v>16.91847140055302</v>
      </c>
    </row>
    <row r="204" spans="1:10" x14ac:dyDescent="0.35">
      <c r="A204" s="6">
        <v>23316</v>
      </c>
      <c r="B204">
        <f>INDEX(CPI[CPIAUCSL],MATCH(Table3[[#This Row],[Date]],CPI[observation_date],0))</f>
        <v>30.78</v>
      </c>
      <c r="C204">
        <f>INDEX(minwage[FEDMINNFRWG],MATCH(Table3[[#This Row],[Date]],minwage[observation_date],0))</f>
        <v>1.25</v>
      </c>
      <c r="D204" s="4">
        <f>$B$888/Table3[[#This Row],[CPI]]</f>
        <v>8.4735867446393769</v>
      </c>
      <c r="E204" s="5">
        <f>Table3[[#This Row],[minwage]]*Table3[[#This Row],[CPI Adjustment]]</f>
        <v>10.591983430799221</v>
      </c>
      <c r="F204" s="5" t="e">
        <f>INDEX(poverty[Threshold],MATCH(YEAR(Table3[[#This Row],[Date]]),poverty[Year],0))</f>
        <v>#N/A</v>
      </c>
      <c r="G204" s="8" t="e">
        <f>Table3[[#This Row],[poverty threshold abs]]*Table3[[#This Row],[CPI Adjustment]]</f>
        <v>#N/A</v>
      </c>
      <c r="H204" s="8" t="e">
        <f>Table3[[#This Row],[poverty threshold adj]]/2/250/8</f>
        <v>#N/A</v>
      </c>
      <c r="I204" s="8">
        <f>$I$854*$D$854/Table3[[#This Row],[CPI Adjustment]]</f>
        <v>1.9966127580219921</v>
      </c>
      <c r="J204" s="8">
        <f>Table3[[#This Row],[Living Wage Nominal]]*Table3[[#This Row],[CPI Adjustment]]</f>
        <v>16.91847140055302</v>
      </c>
    </row>
    <row r="205" spans="1:10" x14ac:dyDescent="0.35">
      <c r="A205" s="6">
        <v>23346</v>
      </c>
      <c r="B205">
        <f>INDEX(CPI[CPIAUCSL],MATCH(Table3[[#This Row],[Date]],CPI[observation_date],0))</f>
        <v>30.88</v>
      </c>
      <c r="C205">
        <f>INDEX(minwage[FEDMINNFRWG],MATCH(Table3[[#This Row],[Date]],minwage[observation_date],0))</f>
        <v>1.25</v>
      </c>
      <c r="D205" s="4">
        <f>$B$888/Table3[[#This Row],[CPI]]</f>
        <v>8.4461463730569957</v>
      </c>
      <c r="E205" s="5">
        <f>Table3[[#This Row],[minwage]]*Table3[[#This Row],[CPI Adjustment]]</f>
        <v>10.557682966321245</v>
      </c>
      <c r="F205" s="5" t="e">
        <f>INDEX(poverty[Threshold],MATCH(YEAR(Table3[[#This Row],[Date]]),poverty[Year],0))</f>
        <v>#N/A</v>
      </c>
      <c r="G205" s="8" t="e">
        <f>Table3[[#This Row],[poverty threshold abs]]*Table3[[#This Row],[CPI Adjustment]]</f>
        <v>#N/A</v>
      </c>
      <c r="H205" s="8" t="e">
        <f>Table3[[#This Row],[poverty threshold adj]]/2/250/8</f>
        <v>#N/A</v>
      </c>
      <c r="I205" s="8">
        <f>$I$854*$D$854/Table3[[#This Row],[CPI Adjustment]]</f>
        <v>2.0030994791331747</v>
      </c>
      <c r="J205" s="8">
        <f>Table3[[#This Row],[Living Wage Nominal]]*Table3[[#This Row],[CPI Adjustment]]</f>
        <v>16.91847140055302</v>
      </c>
    </row>
    <row r="206" spans="1:10" x14ac:dyDescent="0.35">
      <c r="A206" s="6">
        <v>23377</v>
      </c>
      <c r="B206">
        <f>INDEX(CPI[CPIAUCSL],MATCH(Table3[[#This Row],[Date]],CPI[observation_date],0))</f>
        <v>30.94</v>
      </c>
      <c r="C206">
        <f>INDEX(minwage[FEDMINNFRWG],MATCH(Table3[[#This Row],[Date]],minwage[observation_date],0))</f>
        <v>1.25</v>
      </c>
      <c r="D206" s="4">
        <f>$B$888/Table3[[#This Row],[CPI]]</f>
        <v>8.4297672915319968</v>
      </c>
      <c r="E206" s="5">
        <f>Table3[[#This Row],[minwage]]*Table3[[#This Row],[CPI Adjustment]]</f>
        <v>10.537209114414996</v>
      </c>
      <c r="F206" s="5" t="e">
        <f>INDEX(poverty[Threshold],MATCH(YEAR(Table3[[#This Row],[Date]]),poverty[Year],0))</f>
        <v>#N/A</v>
      </c>
      <c r="G206" s="8" t="e">
        <f>Table3[[#This Row],[poverty threshold abs]]*Table3[[#This Row],[CPI Adjustment]]</f>
        <v>#N/A</v>
      </c>
      <c r="H206" s="8" t="e">
        <f>Table3[[#This Row],[poverty threshold adj]]/2/250/8</f>
        <v>#N/A</v>
      </c>
      <c r="I206" s="8">
        <f>$I$854*$D$854/Table3[[#This Row],[CPI Adjustment]]</f>
        <v>2.0069915117998844</v>
      </c>
      <c r="J206" s="8">
        <f>Table3[[#This Row],[Living Wage Nominal]]*Table3[[#This Row],[CPI Adjustment]]</f>
        <v>16.91847140055302</v>
      </c>
    </row>
    <row r="207" spans="1:10" x14ac:dyDescent="0.35">
      <c r="A207" s="6">
        <v>23408</v>
      </c>
      <c r="B207">
        <f>INDEX(CPI[CPIAUCSL],MATCH(Table3[[#This Row],[Date]],CPI[observation_date],0))</f>
        <v>30.91</v>
      </c>
      <c r="C207">
        <f>INDEX(minwage[FEDMINNFRWG],MATCH(Table3[[#This Row],[Date]],minwage[observation_date],0))</f>
        <v>1.25</v>
      </c>
      <c r="D207" s="4">
        <f>$B$888/Table3[[#This Row],[CPI]]</f>
        <v>8.4379488838563574</v>
      </c>
      <c r="E207" s="5">
        <f>Table3[[#This Row],[minwage]]*Table3[[#This Row],[CPI Adjustment]]</f>
        <v>10.547436104820447</v>
      </c>
      <c r="F207" s="5" t="e">
        <f>INDEX(poverty[Threshold],MATCH(YEAR(Table3[[#This Row],[Date]]),poverty[Year],0))</f>
        <v>#N/A</v>
      </c>
      <c r="G207" s="8" t="e">
        <f>Table3[[#This Row],[poverty threshold abs]]*Table3[[#This Row],[CPI Adjustment]]</f>
        <v>#N/A</v>
      </c>
      <c r="H207" s="8" t="e">
        <f>Table3[[#This Row],[poverty threshold adj]]/2/250/8</f>
        <v>#N/A</v>
      </c>
      <c r="I207" s="8">
        <f>$I$854*$D$854/Table3[[#This Row],[CPI Adjustment]]</f>
        <v>2.0050454954665295</v>
      </c>
      <c r="J207" s="8">
        <f>Table3[[#This Row],[Living Wage Nominal]]*Table3[[#This Row],[CPI Adjustment]]</f>
        <v>16.91847140055302</v>
      </c>
    </row>
    <row r="208" spans="1:10" x14ac:dyDescent="0.35">
      <c r="A208" s="6">
        <v>23437</v>
      </c>
      <c r="B208">
        <f>INDEX(CPI[CPIAUCSL],MATCH(Table3[[#This Row],[Date]],CPI[observation_date],0))</f>
        <v>30.94</v>
      </c>
      <c r="C208">
        <f>INDEX(minwage[FEDMINNFRWG],MATCH(Table3[[#This Row],[Date]],minwage[observation_date],0))</f>
        <v>1.25</v>
      </c>
      <c r="D208" s="4">
        <f>$B$888/Table3[[#This Row],[CPI]]</f>
        <v>8.4297672915319968</v>
      </c>
      <c r="E208" s="5">
        <f>Table3[[#This Row],[minwage]]*Table3[[#This Row],[CPI Adjustment]]</f>
        <v>10.537209114414996</v>
      </c>
      <c r="F208" s="5" t="e">
        <f>INDEX(poverty[Threshold],MATCH(YEAR(Table3[[#This Row],[Date]]),poverty[Year],0))</f>
        <v>#N/A</v>
      </c>
      <c r="G208" s="8" t="e">
        <f>Table3[[#This Row],[poverty threshold abs]]*Table3[[#This Row],[CPI Adjustment]]</f>
        <v>#N/A</v>
      </c>
      <c r="H208" s="8" t="e">
        <f>Table3[[#This Row],[poverty threshold adj]]/2/250/8</f>
        <v>#N/A</v>
      </c>
      <c r="I208" s="8">
        <f>$I$854*$D$854/Table3[[#This Row],[CPI Adjustment]]</f>
        <v>2.0069915117998844</v>
      </c>
      <c r="J208" s="8">
        <f>Table3[[#This Row],[Living Wage Nominal]]*Table3[[#This Row],[CPI Adjustment]]</f>
        <v>16.91847140055302</v>
      </c>
    </row>
    <row r="209" spans="1:10" x14ac:dyDescent="0.35">
      <c r="A209" s="6">
        <v>23468</v>
      </c>
      <c r="B209">
        <f>INDEX(CPI[CPIAUCSL],MATCH(Table3[[#This Row],[Date]],CPI[observation_date],0))</f>
        <v>30.95</v>
      </c>
      <c r="C209">
        <f>INDEX(minwage[FEDMINNFRWG],MATCH(Table3[[#This Row],[Date]],minwage[observation_date],0))</f>
        <v>1.25</v>
      </c>
      <c r="D209" s="4">
        <f>$B$888/Table3[[#This Row],[CPI]]</f>
        <v>8.4270436187399032</v>
      </c>
      <c r="E209" s="5">
        <f>Table3[[#This Row],[minwage]]*Table3[[#This Row],[CPI Adjustment]]</f>
        <v>10.533804523424878</v>
      </c>
      <c r="F209" s="5" t="e">
        <f>INDEX(poverty[Threshold],MATCH(YEAR(Table3[[#This Row],[Date]]),poverty[Year],0))</f>
        <v>#N/A</v>
      </c>
      <c r="G209" s="8" t="e">
        <f>Table3[[#This Row],[poverty threshold abs]]*Table3[[#This Row],[CPI Adjustment]]</f>
        <v>#N/A</v>
      </c>
      <c r="H209" s="8" t="e">
        <f>Table3[[#This Row],[poverty threshold adj]]/2/250/8</f>
        <v>#N/A</v>
      </c>
      <c r="I209" s="8">
        <f>$I$854*$D$854/Table3[[#This Row],[CPI Adjustment]]</f>
        <v>2.0076401839110027</v>
      </c>
      <c r="J209" s="8">
        <f>Table3[[#This Row],[Living Wage Nominal]]*Table3[[#This Row],[CPI Adjustment]]</f>
        <v>16.91847140055302</v>
      </c>
    </row>
    <row r="210" spans="1:10" x14ac:dyDescent="0.35">
      <c r="A210" s="6">
        <v>23498</v>
      </c>
      <c r="B210">
        <f>INDEX(CPI[CPIAUCSL],MATCH(Table3[[#This Row],[Date]],CPI[observation_date],0))</f>
        <v>30.98</v>
      </c>
      <c r="C210">
        <f>INDEX(minwage[FEDMINNFRWG],MATCH(Table3[[#This Row],[Date]],minwage[observation_date],0))</f>
        <v>1.25</v>
      </c>
      <c r="D210" s="4">
        <f>$B$888/Table3[[#This Row],[CPI]]</f>
        <v>8.4188831504196262</v>
      </c>
      <c r="E210" s="5">
        <f>Table3[[#This Row],[minwage]]*Table3[[#This Row],[CPI Adjustment]]</f>
        <v>10.523603938024532</v>
      </c>
      <c r="F210" s="5" t="e">
        <f>INDEX(poverty[Threshold],MATCH(YEAR(Table3[[#This Row],[Date]]),poverty[Year],0))</f>
        <v>#N/A</v>
      </c>
      <c r="G210" s="8" t="e">
        <f>Table3[[#This Row],[poverty threshold abs]]*Table3[[#This Row],[CPI Adjustment]]</f>
        <v>#N/A</v>
      </c>
      <c r="H210" s="8" t="e">
        <f>Table3[[#This Row],[poverty threshold adj]]/2/250/8</f>
        <v>#N/A</v>
      </c>
      <c r="I210" s="8">
        <f>$I$854*$D$854/Table3[[#This Row],[CPI Adjustment]]</f>
        <v>2.0095862002443572</v>
      </c>
      <c r="J210" s="8">
        <f>Table3[[#This Row],[Living Wage Nominal]]*Table3[[#This Row],[CPI Adjustment]]</f>
        <v>16.91847140055302</v>
      </c>
    </row>
    <row r="211" spans="1:10" x14ac:dyDescent="0.35">
      <c r="A211" s="6">
        <v>23529</v>
      </c>
      <c r="B211">
        <f>INDEX(CPI[CPIAUCSL],MATCH(Table3[[#This Row],[Date]],CPI[observation_date],0))</f>
        <v>31.01</v>
      </c>
      <c r="C211">
        <f>INDEX(minwage[FEDMINNFRWG],MATCH(Table3[[#This Row],[Date]],minwage[observation_date],0))</f>
        <v>1.25</v>
      </c>
      <c r="D211" s="4">
        <f>$B$888/Table3[[#This Row],[CPI]]</f>
        <v>8.4107384714608191</v>
      </c>
      <c r="E211" s="5">
        <f>Table3[[#This Row],[minwage]]*Table3[[#This Row],[CPI Adjustment]]</f>
        <v>10.513423089326023</v>
      </c>
      <c r="F211" s="5" t="e">
        <f>INDEX(poverty[Threshold],MATCH(YEAR(Table3[[#This Row],[Date]]),poverty[Year],0))</f>
        <v>#N/A</v>
      </c>
      <c r="G211" s="8" t="e">
        <f>Table3[[#This Row],[poverty threshold abs]]*Table3[[#This Row],[CPI Adjustment]]</f>
        <v>#N/A</v>
      </c>
      <c r="H211" s="8" t="e">
        <f>Table3[[#This Row],[poverty threshold adj]]/2/250/8</f>
        <v>#N/A</v>
      </c>
      <c r="I211" s="8">
        <f>$I$854*$D$854/Table3[[#This Row],[CPI Adjustment]]</f>
        <v>2.0115322165777121</v>
      </c>
      <c r="J211" s="8">
        <f>Table3[[#This Row],[Living Wage Nominal]]*Table3[[#This Row],[CPI Adjustment]]</f>
        <v>16.91847140055302</v>
      </c>
    </row>
    <row r="212" spans="1:10" x14ac:dyDescent="0.35">
      <c r="A212" s="6">
        <v>23559</v>
      </c>
      <c r="B212">
        <f>INDEX(CPI[CPIAUCSL],MATCH(Table3[[#This Row],[Date]],CPI[observation_date],0))</f>
        <v>31.02</v>
      </c>
      <c r="C212">
        <f>INDEX(minwage[FEDMINNFRWG],MATCH(Table3[[#This Row],[Date]],minwage[observation_date],0))</f>
        <v>1.25</v>
      </c>
      <c r="D212" s="4">
        <f>$B$888/Table3[[#This Row],[CPI]]</f>
        <v>8.4080270793036753</v>
      </c>
      <c r="E212" s="5">
        <f>Table3[[#This Row],[minwage]]*Table3[[#This Row],[CPI Adjustment]]</f>
        <v>10.510033849129595</v>
      </c>
      <c r="F212" s="5" t="e">
        <f>INDEX(poverty[Threshold],MATCH(YEAR(Table3[[#This Row],[Date]]),poverty[Year],0))</f>
        <v>#N/A</v>
      </c>
      <c r="G212" s="8" t="e">
        <f>Table3[[#This Row],[poverty threshold abs]]*Table3[[#This Row],[CPI Adjustment]]</f>
        <v>#N/A</v>
      </c>
      <c r="H212" s="8" t="e">
        <f>Table3[[#This Row],[poverty threshold adj]]/2/250/8</f>
        <v>#N/A</v>
      </c>
      <c r="I212" s="8">
        <f>$I$854*$D$854/Table3[[#This Row],[CPI Adjustment]]</f>
        <v>2.0121808886888304</v>
      </c>
      <c r="J212" s="8">
        <f>Table3[[#This Row],[Living Wage Nominal]]*Table3[[#This Row],[CPI Adjustment]]</f>
        <v>16.91847140055302</v>
      </c>
    </row>
    <row r="213" spans="1:10" x14ac:dyDescent="0.35">
      <c r="A213" s="6">
        <v>23590</v>
      </c>
      <c r="B213">
        <f>INDEX(CPI[CPIAUCSL],MATCH(Table3[[#This Row],[Date]],CPI[observation_date],0))</f>
        <v>31.05</v>
      </c>
      <c r="C213">
        <f>INDEX(minwage[FEDMINNFRWG],MATCH(Table3[[#This Row],[Date]],minwage[observation_date],0))</f>
        <v>1.25</v>
      </c>
      <c r="D213" s="4">
        <f>$B$888/Table3[[#This Row],[CPI]]</f>
        <v>8.3999033816425115</v>
      </c>
      <c r="E213" s="5">
        <f>Table3[[#This Row],[minwage]]*Table3[[#This Row],[CPI Adjustment]]</f>
        <v>10.499879227053139</v>
      </c>
      <c r="F213" s="5" t="e">
        <f>INDEX(poverty[Threshold],MATCH(YEAR(Table3[[#This Row],[Date]]),poverty[Year],0))</f>
        <v>#N/A</v>
      </c>
      <c r="G213" s="8" t="e">
        <f>Table3[[#This Row],[poverty threshold abs]]*Table3[[#This Row],[CPI Adjustment]]</f>
        <v>#N/A</v>
      </c>
      <c r="H213" s="8" t="e">
        <f>Table3[[#This Row],[poverty threshold adj]]/2/250/8</f>
        <v>#N/A</v>
      </c>
      <c r="I213" s="8">
        <f>$I$854*$D$854/Table3[[#This Row],[CPI Adjustment]]</f>
        <v>2.0141269050221853</v>
      </c>
      <c r="J213" s="8">
        <f>Table3[[#This Row],[Living Wage Nominal]]*Table3[[#This Row],[CPI Adjustment]]</f>
        <v>16.91847140055302</v>
      </c>
    </row>
    <row r="214" spans="1:10" x14ac:dyDescent="0.35">
      <c r="A214" s="6">
        <v>23621</v>
      </c>
      <c r="B214">
        <f>INDEX(CPI[CPIAUCSL],MATCH(Table3[[#This Row],[Date]],CPI[observation_date],0))</f>
        <v>31.08</v>
      </c>
      <c r="C214">
        <f>INDEX(minwage[FEDMINNFRWG],MATCH(Table3[[#This Row],[Date]],minwage[observation_date],0))</f>
        <v>1.25</v>
      </c>
      <c r="D214" s="4">
        <f>$B$888/Table3[[#This Row],[CPI]]</f>
        <v>8.3917953667953675</v>
      </c>
      <c r="E214" s="5">
        <f>Table3[[#This Row],[minwage]]*Table3[[#This Row],[CPI Adjustment]]</f>
        <v>10.489744208494209</v>
      </c>
      <c r="F214" s="5" t="e">
        <f>INDEX(poverty[Threshold],MATCH(YEAR(Table3[[#This Row],[Date]]),poverty[Year],0))</f>
        <v>#N/A</v>
      </c>
      <c r="G214" s="8" t="e">
        <f>Table3[[#This Row],[poverty threshold abs]]*Table3[[#This Row],[CPI Adjustment]]</f>
        <v>#N/A</v>
      </c>
      <c r="H214" s="8" t="e">
        <f>Table3[[#This Row],[poverty threshold adj]]/2/250/8</f>
        <v>#N/A</v>
      </c>
      <c r="I214" s="8">
        <f>$I$854*$D$854/Table3[[#This Row],[CPI Adjustment]]</f>
        <v>2.0160729213555397</v>
      </c>
      <c r="J214" s="8">
        <f>Table3[[#This Row],[Living Wage Nominal]]*Table3[[#This Row],[CPI Adjustment]]</f>
        <v>16.91847140055302</v>
      </c>
    </row>
    <row r="215" spans="1:10" x14ac:dyDescent="0.35">
      <c r="A215" s="6">
        <v>23651</v>
      </c>
      <c r="B215">
        <f>INDEX(CPI[CPIAUCSL],MATCH(Table3[[#This Row],[Date]],CPI[observation_date],0))</f>
        <v>31.12</v>
      </c>
      <c r="C215">
        <f>INDEX(minwage[FEDMINNFRWG],MATCH(Table3[[#This Row],[Date]],minwage[observation_date],0))</f>
        <v>1.25</v>
      </c>
      <c r="D215" s="4">
        <f>$B$888/Table3[[#This Row],[CPI]]</f>
        <v>8.3810089974293067</v>
      </c>
      <c r="E215" s="5">
        <f>Table3[[#This Row],[minwage]]*Table3[[#This Row],[CPI Adjustment]]</f>
        <v>10.476261246786633</v>
      </c>
      <c r="F215" s="5" t="e">
        <f>INDEX(poverty[Threshold],MATCH(YEAR(Table3[[#This Row],[Date]]),poverty[Year],0))</f>
        <v>#N/A</v>
      </c>
      <c r="G215" s="8" t="e">
        <f>Table3[[#This Row],[poverty threshold abs]]*Table3[[#This Row],[CPI Adjustment]]</f>
        <v>#N/A</v>
      </c>
      <c r="H215" s="8" t="e">
        <f>Table3[[#This Row],[poverty threshold adj]]/2/250/8</f>
        <v>#N/A</v>
      </c>
      <c r="I215" s="8">
        <f>$I$854*$D$854/Table3[[#This Row],[CPI Adjustment]]</f>
        <v>2.0186676098000129</v>
      </c>
      <c r="J215" s="8">
        <f>Table3[[#This Row],[Living Wage Nominal]]*Table3[[#This Row],[CPI Adjustment]]</f>
        <v>16.91847140055302</v>
      </c>
    </row>
    <row r="216" spans="1:10" x14ac:dyDescent="0.35">
      <c r="A216" s="6">
        <v>23682</v>
      </c>
      <c r="B216">
        <f>INDEX(CPI[CPIAUCSL],MATCH(Table3[[#This Row],[Date]],CPI[observation_date],0))</f>
        <v>31.21</v>
      </c>
      <c r="C216">
        <f>INDEX(minwage[FEDMINNFRWG],MATCH(Table3[[#This Row],[Date]],minwage[observation_date],0))</f>
        <v>1.25</v>
      </c>
      <c r="D216" s="4">
        <f>$B$888/Table3[[#This Row],[CPI]]</f>
        <v>8.3568407561678946</v>
      </c>
      <c r="E216" s="5">
        <f>Table3[[#This Row],[minwage]]*Table3[[#This Row],[CPI Adjustment]]</f>
        <v>10.446050945209869</v>
      </c>
      <c r="F216" s="5" t="e">
        <f>INDEX(poverty[Threshold],MATCH(YEAR(Table3[[#This Row],[Date]]),poverty[Year],0))</f>
        <v>#N/A</v>
      </c>
      <c r="G216" s="8" t="e">
        <f>Table3[[#This Row],[poverty threshold abs]]*Table3[[#This Row],[CPI Adjustment]]</f>
        <v>#N/A</v>
      </c>
      <c r="H216" s="8" t="e">
        <f>Table3[[#This Row],[poverty threshold adj]]/2/250/8</f>
        <v>#N/A</v>
      </c>
      <c r="I216" s="8">
        <f>$I$854*$D$854/Table3[[#This Row],[CPI Adjustment]]</f>
        <v>2.0245056588000776</v>
      </c>
      <c r="J216" s="8">
        <f>Table3[[#This Row],[Living Wage Nominal]]*Table3[[#This Row],[CPI Adjustment]]</f>
        <v>16.91847140055302</v>
      </c>
    </row>
    <row r="217" spans="1:10" x14ac:dyDescent="0.35">
      <c r="A217" s="6">
        <v>23712</v>
      </c>
      <c r="B217">
        <f>INDEX(CPI[CPIAUCSL],MATCH(Table3[[#This Row],[Date]],CPI[observation_date],0))</f>
        <v>31.25</v>
      </c>
      <c r="C217">
        <f>INDEX(minwage[FEDMINNFRWG],MATCH(Table3[[#This Row],[Date]],minwage[observation_date],0))</f>
        <v>1.25</v>
      </c>
      <c r="D217" s="4">
        <f>$B$888/Table3[[#This Row],[CPI]]</f>
        <v>8.3461440000000007</v>
      </c>
      <c r="E217" s="5">
        <f>Table3[[#This Row],[minwage]]*Table3[[#This Row],[CPI Adjustment]]</f>
        <v>10.432680000000001</v>
      </c>
      <c r="F217" s="5" t="e">
        <f>INDEX(poverty[Threshold],MATCH(YEAR(Table3[[#This Row],[Date]]),poverty[Year],0))</f>
        <v>#N/A</v>
      </c>
      <c r="G217" s="8" t="e">
        <f>Table3[[#This Row],[poverty threshold abs]]*Table3[[#This Row],[CPI Adjustment]]</f>
        <v>#N/A</v>
      </c>
      <c r="H217" s="8" t="e">
        <f>Table3[[#This Row],[poverty threshold adj]]/2/250/8</f>
        <v>#N/A</v>
      </c>
      <c r="I217" s="8">
        <f>$I$854*$D$854/Table3[[#This Row],[CPI Adjustment]]</f>
        <v>2.0271003472445503</v>
      </c>
      <c r="J217" s="8">
        <f>Table3[[#This Row],[Living Wage Nominal]]*Table3[[#This Row],[CPI Adjustment]]</f>
        <v>16.91847140055302</v>
      </c>
    </row>
    <row r="218" spans="1:10" x14ac:dyDescent="0.35">
      <c r="A218" s="6">
        <v>23743</v>
      </c>
      <c r="B218">
        <f>INDEX(CPI[CPIAUCSL],MATCH(Table3[[#This Row],[Date]],CPI[observation_date],0))</f>
        <v>31.28</v>
      </c>
      <c r="C218">
        <f>INDEX(minwage[FEDMINNFRWG],MATCH(Table3[[#This Row],[Date]],minwage[observation_date],0))</f>
        <v>1.25</v>
      </c>
      <c r="D218" s="4">
        <f>$B$888/Table3[[#This Row],[CPI]]</f>
        <v>8.3381393861892583</v>
      </c>
      <c r="E218" s="5">
        <f>Table3[[#This Row],[minwage]]*Table3[[#This Row],[CPI Adjustment]]</f>
        <v>10.422674232736572</v>
      </c>
      <c r="F218" s="5" t="e">
        <f>INDEX(poverty[Threshold],MATCH(YEAR(Table3[[#This Row],[Date]]),poverty[Year],0))</f>
        <v>#N/A</v>
      </c>
      <c r="G218" s="8" t="e">
        <f>Table3[[#This Row],[poverty threshold abs]]*Table3[[#This Row],[CPI Adjustment]]</f>
        <v>#N/A</v>
      </c>
      <c r="H218" s="8" t="e">
        <f>Table3[[#This Row],[poverty threshold adj]]/2/250/8</f>
        <v>#N/A</v>
      </c>
      <c r="I218" s="8">
        <f>$I$854*$D$854/Table3[[#This Row],[CPI Adjustment]]</f>
        <v>2.0290463635779052</v>
      </c>
      <c r="J218" s="8">
        <f>Table3[[#This Row],[Living Wage Nominal]]*Table3[[#This Row],[CPI Adjustment]]</f>
        <v>16.91847140055302</v>
      </c>
    </row>
    <row r="219" spans="1:10" x14ac:dyDescent="0.35">
      <c r="A219" s="6">
        <v>23774</v>
      </c>
      <c r="B219">
        <f>INDEX(CPI[CPIAUCSL],MATCH(Table3[[#This Row],[Date]],CPI[observation_date],0))</f>
        <v>31.28</v>
      </c>
      <c r="C219">
        <f>INDEX(minwage[FEDMINNFRWG],MATCH(Table3[[#This Row],[Date]],minwage[observation_date],0))</f>
        <v>1.25</v>
      </c>
      <c r="D219" s="4">
        <f>$B$888/Table3[[#This Row],[CPI]]</f>
        <v>8.3381393861892583</v>
      </c>
      <c r="E219" s="5">
        <f>Table3[[#This Row],[minwage]]*Table3[[#This Row],[CPI Adjustment]]</f>
        <v>10.422674232736572</v>
      </c>
      <c r="F219" s="5" t="e">
        <f>INDEX(poverty[Threshold],MATCH(YEAR(Table3[[#This Row],[Date]]),poverty[Year],0))</f>
        <v>#N/A</v>
      </c>
      <c r="G219" s="8" t="e">
        <f>Table3[[#This Row],[poverty threshold abs]]*Table3[[#This Row],[CPI Adjustment]]</f>
        <v>#N/A</v>
      </c>
      <c r="H219" s="8" t="e">
        <f>Table3[[#This Row],[poverty threshold adj]]/2/250/8</f>
        <v>#N/A</v>
      </c>
      <c r="I219" s="8">
        <f>$I$854*$D$854/Table3[[#This Row],[CPI Adjustment]]</f>
        <v>2.0290463635779052</v>
      </c>
      <c r="J219" s="8">
        <f>Table3[[#This Row],[Living Wage Nominal]]*Table3[[#This Row],[CPI Adjustment]]</f>
        <v>16.91847140055302</v>
      </c>
    </row>
    <row r="220" spans="1:10" x14ac:dyDescent="0.35">
      <c r="A220" s="6">
        <v>23802</v>
      </c>
      <c r="B220">
        <f>INDEX(CPI[CPIAUCSL],MATCH(Table3[[#This Row],[Date]],CPI[observation_date],0))</f>
        <v>31.31</v>
      </c>
      <c r="C220">
        <f>INDEX(minwage[FEDMINNFRWG],MATCH(Table3[[#This Row],[Date]],minwage[observation_date],0))</f>
        <v>1.25</v>
      </c>
      <c r="D220" s="4">
        <f>$B$888/Table3[[#This Row],[CPI]]</f>
        <v>8.3301501117853718</v>
      </c>
      <c r="E220" s="5">
        <f>Table3[[#This Row],[minwage]]*Table3[[#This Row],[CPI Adjustment]]</f>
        <v>10.412687639731715</v>
      </c>
      <c r="F220" s="5" t="e">
        <f>INDEX(poverty[Threshold],MATCH(YEAR(Table3[[#This Row],[Date]]),poverty[Year],0))</f>
        <v>#N/A</v>
      </c>
      <c r="G220" s="8" t="e">
        <f>Table3[[#This Row],[poverty threshold abs]]*Table3[[#This Row],[CPI Adjustment]]</f>
        <v>#N/A</v>
      </c>
      <c r="H220" s="8" t="e">
        <f>Table3[[#This Row],[poverty threshold adj]]/2/250/8</f>
        <v>#N/A</v>
      </c>
      <c r="I220" s="8">
        <f>$I$854*$D$854/Table3[[#This Row],[CPI Adjustment]]</f>
        <v>2.0309923799112601</v>
      </c>
      <c r="J220" s="8">
        <f>Table3[[#This Row],[Living Wage Nominal]]*Table3[[#This Row],[CPI Adjustment]]</f>
        <v>16.91847140055302</v>
      </c>
    </row>
    <row r="221" spans="1:10" x14ac:dyDescent="0.35">
      <c r="A221" s="6">
        <v>23833</v>
      </c>
      <c r="B221">
        <f>INDEX(CPI[CPIAUCSL],MATCH(Table3[[#This Row],[Date]],CPI[observation_date],0))</f>
        <v>31.38</v>
      </c>
      <c r="C221">
        <f>INDEX(minwage[FEDMINNFRWG],MATCH(Table3[[#This Row],[Date]],minwage[observation_date],0))</f>
        <v>1.25</v>
      </c>
      <c r="D221" s="4">
        <f>$B$888/Table3[[#This Row],[CPI]]</f>
        <v>8.3115678776290629</v>
      </c>
      <c r="E221" s="5">
        <f>Table3[[#This Row],[minwage]]*Table3[[#This Row],[CPI Adjustment]]</f>
        <v>10.389459847036328</v>
      </c>
      <c r="F221" s="5" t="e">
        <f>INDEX(poverty[Threshold],MATCH(YEAR(Table3[[#This Row],[Date]]),poverty[Year],0))</f>
        <v>#N/A</v>
      </c>
      <c r="G221" s="8" t="e">
        <f>Table3[[#This Row],[poverty threshold abs]]*Table3[[#This Row],[CPI Adjustment]]</f>
        <v>#N/A</v>
      </c>
      <c r="H221" s="8" t="e">
        <f>Table3[[#This Row],[poverty threshold adj]]/2/250/8</f>
        <v>#N/A</v>
      </c>
      <c r="I221" s="8">
        <f>$I$854*$D$854/Table3[[#This Row],[CPI Adjustment]]</f>
        <v>2.0355330846890878</v>
      </c>
      <c r="J221" s="8">
        <f>Table3[[#This Row],[Living Wage Nominal]]*Table3[[#This Row],[CPI Adjustment]]</f>
        <v>16.91847140055302</v>
      </c>
    </row>
    <row r="222" spans="1:10" x14ac:dyDescent="0.35">
      <c r="A222" s="6">
        <v>23863</v>
      </c>
      <c r="B222">
        <f>INDEX(CPI[CPIAUCSL],MATCH(Table3[[#This Row],[Date]],CPI[observation_date],0))</f>
        <v>31.48</v>
      </c>
      <c r="C222">
        <f>INDEX(minwage[FEDMINNFRWG],MATCH(Table3[[#This Row],[Date]],minwage[observation_date],0))</f>
        <v>1.25</v>
      </c>
      <c r="D222" s="4">
        <f>$B$888/Table3[[#This Row],[CPI]]</f>
        <v>8.2851651842439651</v>
      </c>
      <c r="E222" s="5">
        <f>Table3[[#This Row],[minwage]]*Table3[[#This Row],[CPI Adjustment]]</f>
        <v>10.356456480304956</v>
      </c>
      <c r="F222" s="5" t="e">
        <f>INDEX(poverty[Threshold],MATCH(YEAR(Table3[[#This Row],[Date]]),poverty[Year],0))</f>
        <v>#N/A</v>
      </c>
      <c r="G222" s="8" t="e">
        <f>Table3[[#This Row],[poverty threshold abs]]*Table3[[#This Row],[CPI Adjustment]]</f>
        <v>#N/A</v>
      </c>
      <c r="H222" s="8" t="e">
        <f>Table3[[#This Row],[poverty threshold adj]]/2/250/8</f>
        <v>#N/A</v>
      </c>
      <c r="I222" s="8">
        <f>$I$854*$D$854/Table3[[#This Row],[CPI Adjustment]]</f>
        <v>2.0420198058002699</v>
      </c>
      <c r="J222" s="8">
        <f>Table3[[#This Row],[Living Wage Nominal]]*Table3[[#This Row],[CPI Adjustment]]</f>
        <v>16.91847140055302</v>
      </c>
    </row>
    <row r="223" spans="1:10" x14ac:dyDescent="0.35">
      <c r="A223" s="6">
        <v>23894</v>
      </c>
      <c r="B223">
        <f>INDEX(CPI[CPIAUCSL],MATCH(Table3[[#This Row],[Date]],CPI[observation_date],0))</f>
        <v>31.61</v>
      </c>
      <c r="C223">
        <f>INDEX(minwage[FEDMINNFRWG],MATCH(Table3[[#This Row],[Date]],minwage[observation_date],0))</f>
        <v>1.25</v>
      </c>
      <c r="D223" s="4">
        <f>$B$888/Table3[[#This Row],[CPI]]</f>
        <v>8.2510914267636828</v>
      </c>
      <c r="E223" s="5">
        <f>Table3[[#This Row],[minwage]]*Table3[[#This Row],[CPI Adjustment]]</f>
        <v>10.313864283454603</v>
      </c>
      <c r="F223" s="5" t="e">
        <f>INDEX(poverty[Threshold],MATCH(YEAR(Table3[[#This Row],[Date]]),poverty[Year],0))</f>
        <v>#N/A</v>
      </c>
      <c r="G223" s="8" t="e">
        <f>Table3[[#This Row],[poverty threshold abs]]*Table3[[#This Row],[CPI Adjustment]]</f>
        <v>#N/A</v>
      </c>
      <c r="H223" s="8" t="e">
        <f>Table3[[#This Row],[poverty threshold adj]]/2/250/8</f>
        <v>#N/A</v>
      </c>
      <c r="I223" s="8">
        <f>$I$854*$D$854/Table3[[#This Row],[CPI Adjustment]]</f>
        <v>2.0504525432448073</v>
      </c>
      <c r="J223" s="8">
        <f>Table3[[#This Row],[Living Wage Nominal]]*Table3[[#This Row],[CPI Adjustment]]</f>
        <v>16.91847140055302</v>
      </c>
    </row>
    <row r="224" spans="1:10" x14ac:dyDescent="0.35">
      <c r="A224" s="6">
        <v>23924</v>
      </c>
      <c r="B224">
        <f>INDEX(CPI[CPIAUCSL],MATCH(Table3[[#This Row],[Date]],CPI[observation_date],0))</f>
        <v>31.58</v>
      </c>
      <c r="C224">
        <f>INDEX(minwage[FEDMINNFRWG],MATCH(Table3[[#This Row],[Date]],minwage[observation_date],0))</f>
        <v>1.25</v>
      </c>
      <c r="D224" s="4">
        <f>$B$888/Table3[[#This Row],[CPI]]</f>
        <v>8.2589297023432557</v>
      </c>
      <c r="E224" s="5">
        <f>Table3[[#This Row],[minwage]]*Table3[[#This Row],[CPI Adjustment]]</f>
        <v>10.323662127929069</v>
      </c>
      <c r="F224" s="5" t="e">
        <f>INDEX(poverty[Threshold],MATCH(YEAR(Table3[[#This Row],[Date]]),poverty[Year],0))</f>
        <v>#N/A</v>
      </c>
      <c r="G224" s="8" t="e">
        <f>Table3[[#This Row],[poverty threshold abs]]*Table3[[#This Row],[CPI Adjustment]]</f>
        <v>#N/A</v>
      </c>
      <c r="H224" s="8" t="e">
        <f>Table3[[#This Row],[poverty threshold adj]]/2/250/8</f>
        <v>#N/A</v>
      </c>
      <c r="I224" s="8">
        <f>$I$854*$D$854/Table3[[#This Row],[CPI Adjustment]]</f>
        <v>2.0485065269114529</v>
      </c>
      <c r="J224" s="8">
        <f>Table3[[#This Row],[Living Wage Nominal]]*Table3[[#This Row],[CPI Adjustment]]</f>
        <v>16.91847140055302</v>
      </c>
    </row>
    <row r="225" spans="1:10" x14ac:dyDescent="0.35">
      <c r="A225" s="6">
        <v>23955</v>
      </c>
      <c r="B225">
        <f>INDEX(CPI[CPIAUCSL],MATCH(Table3[[#This Row],[Date]],CPI[observation_date],0))</f>
        <v>31.55</v>
      </c>
      <c r="C225">
        <f>INDEX(minwage[FEDMINNFRWG],MATCH(Table3[[#This Row],[Date]],minwage[observation_date],0))</f>
        <v>1.25</v>
      </c>
      <c r="D225" s="4">
        <f>$B$888/Table3[[#This Row],[CPI]]</f>
        <v>8.2667828843106186</v>
      </c>
      <c r="E225" s="5">
        <f>Table3[[#This Row],[minwage]]*Table3[[#This Row],[CPI Adjustment]]</f>
        <v>10.333478605388272</v>
      </c>
      <c r="F225" s="5" t="e">
        <f>INDEX(poverty[Threshold],MATCH(YEAR(Table3[[#This Row],[Date]]),poverty[Year],0))</f>
        <v>#N/A</v>
      </c>
      <c r="G225" s="8" t="e">
        <f>Table3[[#This Row],[poverty threshold abs]]*Table3[[#This Row],[CPI Adjustment]]</f>
        <v>#N/A</v>
      </c>
      <c r="H225" s="8" t="e">
        <f>Table3[[#This Row],[poverty threshold adj]]/2/250/8</f>
        <v>#N/A</v>
      </c>
      <c r="I225" s="8">
        <f>$I$854*$D$854/Table3[[#This Row],[CPI Adjustment]]</f>
        <v>2.046560510578098</v>
      </c>
      <c r="J225" s="8">
        <f>Table3[[#This Row],[Living Wage Nominal]]*Table3[[#This Row],[CPI Adjustment]]</f>
        <v>16.91847140055302</v>
      </c>
    </row>
    <row r="226" spans="1:10" x14ac:dyDescent="0.35">
      <c r="A226" s="6">
        <v>23986</v>
      </c>
      <c r="B226">
        <f>INDEX(CPI[CPIAUCSL],MATCH(Table3[[#This Row],[Date]],CPI[observation_date],0))</f>
        <v>31.62</v>
      </c>
      <c r="C226">
        <f>INDEX(minwage[FEDMINNFRWG],MATCH(Table3[[#This Row],[Date]],minwage[observation_date],0))</f>
        <v>1.25</v>
      </c>
      <c r="D226" s="4">
        <f>$B$888/Table3[[#This Row],[CPI]]</f>
        <v>8.2484819734345347</v>
      </c>
      <c r="E226" s="5">
        <f>Table3[[#This Row],[minwage]]*Table3[[#This Row],[CPI Adjustment]]</f>
        <v>10.310602466793169</v>
      </c>
      <c r="F226" s="5" t="e">
        <f>INDEX(poverty[Threshold],MATCH(YEAR(Table3[[#This Row],[Date]]),poverty[Year],0))</f>
        <v>#N/A</v>
      </c>
      <c r="G226" s="8" t="e">
        <f>Table3[[#This Row],[poverty threshold abs]]*Table3[[#This Row],[CPI Adjustment]]</f>
        <v>#N/A</v>
      </c>
      <c r="H226" s="8" t="e">
        <f>Table3[[#This Row],[poverty threshold adj]]/2/250/8</f>
        <v>#N/A</v>
      </c>
      <c r="I226" s="8">
        <f>$I$854*$D$854/Table3[[#This Row],[CPI Adjustment]]</f>
        <v>2.051101215355926</v>
      </c>
      <c r="J226" s="8">
        <f>Table3[[#This Row],[Living Wage Nominal]]*Table3[[#This Row],[CPI Adjustment]]</f>
        <v>16.91847140055302</v>
      </c>
    </row>
    <row r="227" spans="1:10" x14ac:dyDescent="0.35">
      <c r="A227" s="6">
        <v>24016</v>
      </c>
      <c r="B227">
        <f>INDEX(CPI[CPIAUCSL],MATCH(Table3[[#This Row],[Date]],CPI[observation_date],0))</f>
        <v>31.65</v>
      </c>
      <c r="C227">
        <f>INDEX(minwage[FEDMINNFRWG],MATCH(Table3[[#This Row],[Date]],minwage[observation_date],0))</f>
        <v>1.25</v>
      </c>
      <c r="D227" s="4">
        <f>$B$888/Table3[[#This Row],[CPI]]</f>
        <v>8.2406635071090051</v>
      </c>
      <c r="E227" s="5">
        <f>Table3[[#This Row],[minwage]]*Table3[[#This Row],[CPI Adjustment]]</f>
        <v>10.300829383886256</v>
      </c>
      <c r="F227" s="5" t="e">
        <f>INDEX(poverty[Threshold],MATCH(YEAR(Table3[[#This Row],[Date]]),poverty[Year],0))</f>
        <v>#N/A</v>
      </c>
      <c r="G227" s="8" t="e">
        <f>Table3[[#This Row],[poverty threshold abs]]*Table3[[#This Row],[CPI Adjustment]]</f>
        <v>#N/A</v>
      </c>
      <c r="H227" s="8" t="e">
        <f>Table3[[#This Row],[poverty threshold adj]]/2/250/8</f>
        <v>#N/A</v>
      </c>
      <c r="I227" s="8">
        <f>$I$854*$D$854/Table3[[#This Row],[CPI Adjustment]]</f>
        <v>2.0530472316892805</v>
      </c>
      <c r="J227" s="8">
        <f>Table3[[#This Row],[Living Wage Nominal]]*Table3[[#This Row],[CPI Adjustment]]</f>
        <v>16.91847140055302</v>
      </c>
    </row>
    <row r="228" spans="1:10" x14ac:dyDescent="0.35">
      <c r="A228" s="6">
        <v>24047</v>
      </c>
      <c r="B228">
        <f>INDEX(CPI[CPIAUCSL],MATCH(Table3[[#This Row],[Date]],CPI[observation_date],0))</f>
        <v>31.75</v>
      </c>
      <c r="C228">
        <f>INDEX(minwage[FEDMINNFRWG],MATCH(Table3[[#This Row],[Date]],minwage[observation_date],0))</f>
        <v>1.25</v>
      </c>
      <c r="D228" s="4">
        <f>$B$888/Table3[[#This Row],[CPI]]</f>
        <v>8.2147086614173226</v>
      </c>
      <c r="E228" s="5">
        <f>Table3[[#This Row],[minwage]]*Table3[[#This Row],[CPI Adjustment]]</f>
        <v>10.268385826771652</v>
      </c>
      <c r="F228" s="5" t="e">
        <f>INDEX(poverty[Threshold],MATCH(YEAR(Table3[[#This Row],[Date]]),poverty[Year],0))</f>
        <v>#N/A</v>
      </c>
      <c r="G228" s="8" t="e">
        <f>Table3[[#This Row],[poverty threshold abs]]*Table3[[#This Row],[CPI Adjustment]]</f>
        <v>#N/A</v>
      </c>
      <c r="H228" s="8" t="e">
        <f>Table3[[#This Row],[poverty threshold adj]]/2/250/8</f>
        <v>#N/A</v>
      </c>
      <c r="I228" s="8">
        <f>$I$854*$D$854/Table3[[#This Row],[CPI Adjustment]]</f>
        <v>2.059533952800463</v>
      </c>
      <c r="J228" s="8">
        <f>Table3[[#This Row],[Living Wage Nominal]]*Table3[[#This Row],[CPI Adjustment]]</f>
        <v>16.91847140055302</v>
      </c>
    </row>
    <row r="229" spans="1:10" x14ac:dyDescent="0.35">
      <c r="A229" s="6">
        <v>24077</v>
      </c>
      <c r="B229">
        <f>INDEX(CPI[CPIAUCSL],MATCH(Table3[[#This Row],[Date]],CPI[observation_date],0))</f>
        <v>31.85</v>
      </c>
      <c r="C229">
        <f>INDEX(minwage[FEDMINNFRWG],MATCH(Table3[[#This Row],[Date]],minwage[observation_date],0))</f>
        <v>1.25</v>
      </c>
      <c r="D229" s="4">
        <f>$B$888/Table3[[#This Row],[CPI]]</f>
        <v>8.1889167974882255</v>
      </c>
      <c r="E229" s="5">
        <f>Table3[[#This Row],[minwage]]*Table3[[#This Row],[CPI Adjustment]]</f>
        <v>10.236145996860282</v>
      </c>
      <c r="F229" s="5" t="e">
        <f>INDEX(poverty[Threshold],MATCH(YEAR(Table3[[#This Row],[Date]]),poverty[Year],0))</f>
        <v>#N/A</v>
      </c>
      <c r="G229" s="8" t="e">
        <f>Table3[[#This Row],[poverty threshold abs]]*Table3[[#This Row],[CPI Adjustment]]</f>
        <v>#N/A</v>
      </c>
      <c r="H229" s="8" t="e">
        <f>Table3[[#This Row],[poverty threshold adj]]/2/250/8</f>
        <v>#N/A</v>
      </c>
      <c r="I229" s="8">
        <f>$I$854*$D$854/Table3[[#This Row],[CPI Adjustment]]</f>
        <v>2.066020673911646</v>
      </c>
      <c r="J229" s="8">
        <f>Table3[[#This Row],[Living Wage Nominal]]*Table3[[#This Row],[CPI Adjustment]]</f>
        <v>16.91847140055302</v>
      </c>
    </row>
    <row r="230" spans="1:10" x14ac:dyDescent="0.35">
      <c r="A230" s="6">
        <v>24108</v>
      </c>
      <c r="B230">
        <f>INDEX(CPI[CPIAUCSL],MATCH(Table3[[#This Row],[Date]],CPI[observation_date],0))</f>
        <v>31.88</v>
      </c>
      <c r="C230">
        <f>INDEX(minwage[FEDMINNFRWG],MATCH(Table3[[#This Row],[Date]],minwage[observation_date],0))</f>
        <v>1.25</v>
      </c>
      <c r="D230" s="4">
        <f>$B$888/Table3[[#This Row],[CPI]]</f>
        <v>8.1812107904642417</v>
      </c>
      <c r="E230" s="5">
        <f>Table3[[#This Row],[minwage]]*Table3[[#This Row],[CPI Adjustment]]</f>
        <v>10.226513488080302</v>
      </c>
      <c r="F230" s="5" t="e">
        <f>INDEX(poverty[Threshold],MATCH(YEAR(Table3[[#This Row],[Date]]),poverty[Year],0))</f>
        <v>#N/A</v>
      </c>
      <c r="G230" s="8" t="e">
        <f>Table3[[#This Row],[poverty threshold abs]]*Table3[[#This Row],[CPI Adjustment]]</f>
        <v>#N/A</v>
      </c>
      <c r="H230" s="8" t="e">
        <f>Table3[[#This Row],[poverty threshold adj]]/2/250/8</f>
        <v>#N/A</v>
      </c>
      <c r="I230" s="8">
        <f>$I$854*$D$854/Table3[[#This Row],[CPI Adjustment]]</f>
        <v>2.0679666902450005</v>
      </c>
      <c r="J230" s="8">
        <f>Table3[[#This Row],[Living Wage Nominal]]*Table3[[#This Row],[CPI Adjustment]]</f>
        <v>16.91847140055302</v>
      </c>
    </row>
    <row r="231" spans="1:10" x14ac:dyDescent="0.35">
      <c r="A231" s="6">
        <v>24139</v>
      </c>
      <c r="B231">
        <f>INDEX(CPI[CPIAUCSL],MATCH(Table3[[#This Row],[Date]],CPI[observation_date],0))</f>
        <v>32.08</v>
      </c>
      <c r="C231">
        <f>INDEX(minwage[FEDMINNFRWG],MATCH(Table3[[#This Row],[Date]],minwage[observation_date],0))</f>
        <v>1.25</v>
      </c>
      <c r="D231" s="4">
        <f>$B$888/Table3[[#This Row],[CPI]]</f>
        <v>8.1302057356608479</v>
      </c>
      <c r="E231" s="5">
        <f>Table3[[#This Row],[minwage]]*Table3[[#This Row],[CPI Adjustment]]</f>
        <v>10.162757169576061</v>
      </c>
      <c r="F231" s="5" t="e">
        <f>INDEX(poverty[Threshold],MATCH(YEAR(Table3[[#This Row],[Date]]),poverty[Year],0))</f>
        <v>#N/A</v>
      </c>
      <c r="G231" s="8" t="e">
        <f>Table3[[#This Row],[poverty threshold abs]]*Table3[[#This Row],[CPI Adjustment]]</f>
        <v>#N/A</v>
      </c>
      <c r="H231" s="8" t="e">
        <f>Table3[[#This Row],[poverty threshold adj]]/2/250/8</f>
        <v>#N/A</v>
      </c>
      <c r="I231" s="8">
        <f>$I$854*$D$854/Table3[[#This Row],[CPI Adjustment]]</f>
        <v>2.0809401324673655</v>
      </c>
      <c r="J231" s="8">
        <f>Table3[[#This Row],[Living Wage Nominal]]*Table3[[#This Row],[CPI Adjustment]]</f>
        <v>16.91847140055302</v>
      </c>
    </row>
    <row r="232" spans="1:10" x14ac:dyDescent="0.35">
      <c r="A232" s="6">
        <v>24167</v>
      </c>
      <c r="B232">
        <f>INDEX(CPI[CPIAUCSL],MATCH(Table3[[#This Row],[Date]],CPI[observation_date],0))</f>
        <v>32.18</v>
      </c>
      <c r="C232">
        <f>INDEX(minwage[FEDMINNFRWG],MATCH(Table3[[#This Row],[Date]],minwage[observation_date],0))</f>
        <v>1.25</v>
      </c>
      <c r="D232" s="4">
        <f>$B$888/Table3[[#This Row],[CPI]]</f>
        <v>8.1049409571162219</v>
      </c>
      <c r="E232" s="5">
        <f>Table3[[#This Row],[minwage]]*Table3[[#This Row],[CPI Adjustment]]</f>
        <v>10.131176196395277</v>
      </c>
      <c r="F232" s="5" t="e">
        <f>INDEX(poverty[Threshold],MATCH(YEAR(Table3[[#This Row],[Date]]),poverty[Year],0))</f>
        <v>#N/A</v>
      </c>
      <c r="G232" s="8" t="e">
        <f>Table3[[#This Row],[poverty threshold abs]]*Table3[[#This Row],[CPI Adjustment]]</f>
        <v>#N/A</v>
      </c>
      <c r="H232" s="8" t="e">
        <f>Table3[[#This Row],[poverty threshold adj]]/2/250/8</f>
        <v>#N/A</v>
      </c>
      <c r="I232" s="8">
        <f>$I$854*$D$854/Table3[[#This Row],[CPI Adjustment]]</f>
        <v>2.0874268535785481</v>
      </c>
      <c r="J232" s="8">
        <f>Table3[[#This Row],[Living Wage Nominal]]*Table3[[#This Row],[CPI Adjustment]]</f>
        <v>16.91847140055302</v>
      </c>
    </row>
    <row r="233" spans="1:10" x14ac:dyDescent="0.35">
      <c r="A233" s="6">
        <v>24198</v>
      </c>
      <c r="B233">
        <f>INDEX(CPI[CPIAUCSL],MATCH(Table3[[#This Row],[Date]],CPI[observation_date],0))</f>
        <v>32.28</v>
      </c>
      <c r="C233">
        <f>INDEX(minwage[FEDMINNFRWG],MATCH(Table3[[#This Row],[Date]],minwage[observation_date],0))</f>
        <v>1.25</v>
      </c>
      <c r="D233" s="4">
        <f>$B$888/Table3[[#This Row],[CPI]]</f>
        <v>8.0798327137546462</v>
      </c>
      <c r="E233" s="5">
        <f>Table3[[#This Row],[minwage]]*Table3[[#This Row],[CPI Adjustment]]</f>
        <v>10.099790892193308</v>
      </c>
      <c r="F233" s="5" t="e">
        <f>INDEX(poverty[Threshold],MATCH(YEAR(Table3[[#This Row],[Date]]),poverty[Year],0))</f>
        <v>#N/A</v>
      </c>
      <c r="G233" s="8" t="e">
        <f>Table3[[#This Row],[poverty threshold abs]]*Table3[[#This Row],[CPI Adjustment]]</f>
        <v>#N/A</v>
      </c>
      <c r="H233" s="8" t="e">
        <f>Table3[[#This Row],[poverty threshold adj]]/2/250/8</f>
        <v>#N/A</v>
      </c>
      <c r="I233" s="8">
        <f>$I$854*$D$854/Table3[[#This Row],[CPI Adjustment]]</f>
        <v>2.093913574689731</v>
      </c>
      <c r="J233" s="8">
        <f>Table3[[#This Row],[Living Wage Nominal]]*Table3[[#This Row],[CPI Adjustment]]</f>
        <v>16.91847140055302</v>
      </c>
    </row>
    <row r="234" spans="1:10" x14ac:dyDescent="0.35">
      <c r="A234" s="6">
        <v>24228</v>
      </c>
      <c r="B234">
        <f>INDEX(CPI[CPIAUCSL],MATCH(Table3[[#This Row],[Date]],CPI[observation_date],0))</f>
        <v>32.35</v>
      </c>
      <c r="C234">
        <f>INDEX(minwage[FEDMINNFRWG],MATCH(Table3[[#This Row],[Date]],minwage[observation_date],0))</f>
        <v>1.25</v>
      </c>
      <c r="D234" s="4">
        <f>$B$888/Table3[[#This Row],[CPI]]</f>
        <v>8.0623493044822254</v>
      </c>
      <c r="E234" s="5">
        <f>Table3[[#This Row],[minwage]]*Table3[[#This Row],[CPI Adjustment]]</f>
        <v>10.077936630602782</v>
      </c>
      <c r="F234" s="5" t="e">
        <f>INDEX(poverty[Threshold],MATCH(YEAR(Table3[[#This Row],[Date]]),poverty[Year],0))</f>
        <v>#N/A</v>
      </c>
      <c r="G234" s="8" t="e">
        <f>Table3[[#This Row],[poverty threshold abs]]*Table3[[#This Row],[CPI Adjustment]]</f>
        <v>#N/A</v>
      </c>
      <c r="H234" s="8" t="e">
        <f>Table3[[#This Row],[poverty threshold adj]]/2/250/8</f>
        <v>#N/A</v>
      </c>
      <c r="I234" s="8">
        <f>$I$854*$D$854/Table3[[#This Row],[CPI Adjustment]]</f>
        <v>2.0984542794675587</v>
      </c>
      <c r="J234" s="8">
        <f>Table3[[#This Row],[Living Wage Nominal]]*Table3[[#This Row],[CPI Adjustment]]</f>
        <v>16.91847140055302</v>
      </c>
    </row>
    <row r="235" spans="1:10" x14ac:dyDescent="0.35">
      <c r="A235" s="6">
        <v>24259</v>
      </c>
      <c r="B235">
        <f>INDEX(CPI[CPIAUCSL],MATCH(Table3[[#This Row],[Date]],CPI[observation_date],0))</f>
        <v>32.380000000000003</v>
      </c>
      <c r="C235">
        <f>INDEX(minwage[FEDMINNFRWG],MATCH(Table3[[#This Row],[Date]],minwage[observation_date],0))</f>
        <v>1.25</v>
      </c>
      <c r="D235" s="4">
        <f>$B$888/Table3[[#This Row],[CPI]]</f>
        <v>8.0548795552810368</v>
      </c>
      <c r="E235" s="5">
        <f>Table3[[#This Row],[minwage]]*Table3[[#This Row],[CPI Adjustment]]</f>
        <v>10.068599444101295</v>
      </c>
      <c r="F235" s="5" t="e">
        <f>INDEX(poverty[Threshold],MATCH(YEAR(Table3[[#This Row],[Date]]),poverty[Year],0))</f>
        <v>#N/A</v>
      </c>
      <c r="G235" s="8" t="e">
        <f>Table3[[#This Row],[poverty threshold abs]]*Table3[[#This Row],[CPI Adjustment]]</f>
        <v>#N/A</v>
      </c>
      <c r="H235" s="8" t="e">
        <f>Table3[[#This Row],[poverty threshold adj]]/2/250/8</f>
        <v>#N/A</v>
      </c>
      <c r="I235" s="8">
        <f>$I$854*$D$854/Table3[[#This Row],[CPI Adjustment]]</f>
        <v>2.1004002958009136</v>
      </c>
      <c r="J235" s="8">
        <f>Table3[[#This Row],[Living Wage Nominal]]*Table3[[#This Row],[CPI Adjustment]]</f>
        <v>16.91847140055302</v>
      </c>
    </row>
    <row r="236" spans="1:10" x14ac:dyDescent="0.35">
      <c r="A236" s="6">
        <v>24289</v>
      </c>
      <c r="B236">
        <f>INDEX(CPI[CPIAUCSL],MATCH(Table3[[#This Row],[Date]],CPI[observation_date],0))</f>
        <v>32.450000000000003</v>
      </c>
      <c r="C236">
        <f>INDEX(minwage[FEDMINNFRWG],MATCH(Table3[[#This Row],[Date]],minwage[observation_date],0))</f>
        <v>1.25</v>
      </c>
      <c r="D236" s="4">
        <f>$B$888/Table3[[#This Row],[CPI]]</f>
        <v>8.037503852080123</v>
      </c>
      <c r="E236" s="5">
        <f>Table3[[#This Row],[minwage]]*Table3[[#This Row],[CPI Adjustment]]</f>
        <v>10.046879815100153</v>
      </c>
      <c r="F236" s="5" t="e">
        <f>INDEX(poverty[Threshold],MATCH(YEAR(Table3[[#This Row],[Date]]),poverty[Year],0))</f>
        <v>#N/A</v>
      </c>
      <c r="G236" s="8" t="e">
        <f>Table3[[#This Row],[poverty threshold abs]]*Table3[[#This Row],[CPI Adjustment]]</f>
        <v>#N/A</v>
      </c>
      <c r="H236" s="8" t="e">
        <f>Table3[[#This Row],[poverty threshold adj]]/2/250/8</f>
        <v>#N/A</v>
      </c>
      <c r="I236" s="8">
        <f>$I$854*$D$854/Table3[[#This Row],[CPI Adjustment]]</f>
        <v>2.1049410005787412</v>
      </c>
      <c r="J236" s="8">
        <f>Table3[[#This Row],[Living Wage Nominal]]*Table3[[#This Row],[CPI Adjustment]]</f>
        <v>16.91847140055302</v>
      </c>
    </row>
    <row r="237" spans="1:10" x14ac:dyDescent="0.35">
      <c r="A237" s="6">
        <v>24320</v>
      </c>
      <c r="B237">
        <f>INDEX(CPI[CPIAUCSL],MATCH(Table3[[#This Row],[Date]],CPI[observation_date],0))</f>
        <v>32.65</v>
      </c>
      <c r="C237">
        <f>INDEX(minwage[FEDMINNFRWG],MATCH(Table3[[#This Row],[Date]],minwage[observation_date],0))</f>
        <v>1.25</v>
      </c>
      <c r="D237" s="4">
        <f>$B$888/Table3[[#This Row],[CPI]]</f>
        <v>7.9882695252679943</v>
      </c>
      <c r="E237" s="5">
        <f>Table3[[#This Row],[minwage]]*Table3[[#This Row],[CPI Adjustment]]</f>
        <v>9.9853369065849922</v>
      </c>
      <c r="F237" s="5" t="e">
        <f>INDEX(poverty[Threshold],MATCH(YEAR(Table3[[#This Row],[Date]]),poverty[Year],0))</f>
        <v>#N/A</v>
      </c>
      <c r="G237" s="8" t="e">
        <f>Table3[[#This Row],[poverty threshold abs]]*Table3[[#This Row],[CPI Adjustment]]</f>
        <v>#N/A</v>
      </c>
      <c r="H237" s="8" t="e">
        <f>Table3[[#This Row],[poverty threshold adj]]/2/250/8</f>
        <v>#N/A</v>
      </c>
      <c r="I237" s="8">
        <f>$I$854*$D$854/Table3[[#This Row],[CPI Adjustment]]</f>
        <v>2.1179144428011063</v>
      </c>
      <c r="J237" s="8">
        <f>Table3[[#This Row],[Living Wage Nominal]]*Table3[[#This Row],[CPI Adjustment]]</f>
        <v>16.91847140055302</v>
      </c>
    </row>
    <row r="238" spans="1:10" x14ac:dyDescent="0.35">
      <c r="A238" s="6">
        <v>24351</v>
      </c>
      <c r="B238">
        <f>INDEX(CPI[CPIAUCSL],MATCH(Table3[[#This Row],[Date]],CPI[observation_date],0))</f>
        <v>32.75</v>
      </c>
      <c r="C238">
        <f>INDEX(minwage[FEDMINNFRWG],MATCH(Table3[[#This Row],[Date]],minwage[observation_date],0))</f>
        <v>1.25</v>
      </c>
      <c r="D238" s="4">
        <f>$B$888/Table3[[#This Row],[CPI]]</f>
        <v>7.9638778625954201</v>
      </c>
      <c r="E238" s="5">
        <f>Table3[[#This Row],[minwage]]*Table3[[#This Row],[CPI Adjustment]]</f>
        <v>9.9548473282442753</v>
      </c>
      <c r="F238" s="5" t="e">
        <f>INDEX(poverty[Threshold],MATCH(YEAR(Table3[[#This Row],[Date]]),poverty[Year],0))</f>
        <v>#N/A</v>
      </c>
      <c r="G238" s="8" t="e">
        <f>Table3[[#This Row],[poverty threshold abs]]*Table3[[#This Row],[CPI Adjustment]]</f>
        <v>#N/A</v>
      </c>
      <c r="H238" s="8" t="e">
        <f>Table3[[#This Row],[poverty threshold adj]]/2/250/8</f>
        <v>#N/A</v>
      </c>
      <c r="I238" s="8">
        <f>$I$854*$D$854/Table3[[#This Row],[CPI Adjustment]]</f>
        <v>2.1244011639122888</v>
      </c>
      <c r="J238" s="8">
        <f>Table3[[#This Row],[Living Wage Nominal]]*Table3[[#This Row],[CPI Adjustment]]</f>
        <v>16.91847140055302</v>
      </c>
    </row>
    <row r="239" spans="1:10" x14ac:dyDescent="0.35">
      <c r="A239" s="6">
        <v>24381</v>
      </c>
      <c r="B239">
        <f>INDEX(CPI[CPIAUCSL],MATCH(Table3[[#This Row],[Date]],CPI[observation_date],0))</f>
        <v>32.85</v>
      </c>
      <c r="C239">
        <f>INDEX(minwage[FEDMINNFRWG],MATCH(Table3[[#This Row],[Date]],minwage[observation_date],0))</f>
        <v>1.25</v>
      </c>
      <c r="D239" s="4">
        <f>$B$888/Table3[[#This Row],[CPI]]</f>
        <v>7.9396347031963472</v>
      </c>
      <c r="E239" s="5">
        <f>Table3[[#This Row],[minwage]]*Table3[[#This Row],[CPI Adjustment]]</f>
        <v>9.924543378995434</v>
      </c>
      <c r="F239" s="5" t="e">
        <f>INDEX(poverty[Threshold],MATCH(YEAR(Table3[[#This Row],[Date]]),poverty[Year],0))</f>
        <v>#N/A</v>
      </c>
      <c r="G239" s="8" t="e">
        <f>Table3[[#This Row],[poverty threshold abs]]*Table3[[#This Row],[CPI Adjustment]]</f>
        <v>#N/A</v>
      </c>
      <c r="H239" s="8" t="e">
        <f>Table3[[#This Row],[poverty threshold adj]]/2/250/8</f>
        <v>#N/A</v>
      </c>
      <c r="I239" s="8">
        <f>$I$854*$D$854/Table3[[#This Row],[CPI Adjustment]]</f>
        <v>2.1308878850234714</v>
      </c>
      <c r="J239" s="8">
        <f>Table3[[#This Row],[Living Wage Nominal]]*Table3[[#This Row],[CPI Adjustment]]</f>
        <v>16.91847140055302</v>
      </c>
    </row>
    <row r="240" spans="1:10" x14ac:dyDescent="0.35">
      <c r="A240" s="6">
        <v>24412</v>
      </c>
      <c r="B240">
        <f>INDEX(CPI[CPIAUCSL],MATCH(Table3[[#This Row],[Date]],CPI[observation_date],0))</f>
        <v>32.880000000000003</v>
      </c>
      <c r="C240">
        <f>INDEX(minwage[FEDMINNFRWG],MATCH(Table3[[#This Row],[Date]],minwage[observation_date],0))</f>
        <v>1.25</v>
      </c>
      <c r="D240" s="4">
        <f>$B$888/Table3[[#This Row],[CPI]]</f>
        <v>7.9323905109489043</v>
      </c>
      <c r="E240" s="5">
        <f>Table3[[#This Row],[minwage]]*Table3[[#This Row],[CPI Adjustment]]</f>
        <v>9.9154881386861309</v>
      </c>
      <c r="F240" s="5" t="e">
        <f>INDEX(poverty[Threshold],MATCH(YEAR(Table3[[#This Row],[Date]]),poverty[Year],0))</f>
        <v>#N/A</v>
      </c>
      <c r="G240" s="8" t="e">
        <f>Table3[[#This Row],[poverty threshold abs]]*Table3[[#This Row],[CPI Adjustment]]</f>
        <v>#N/A</v>
      </c>
      <c r="H240" s="8" t="e">
        <f>Table3[[#This Row],[poverty threshold adj]]/2/250/8</f>
        <v>#N/A</v>
      </c>
      <c r="I240" s="8">
        <f>$I$854*$D$854/Table3[[#This Row],[CPI Adjustment]]</f>
        <v>2.1328339013568263</v>
      </c>
      <c r="J240" s="8">
        <f>Table3[[#This Row],[Living Wage Nominal]]*Table3[[#This Row],[CPI Adjustment]]</f>
        <v>16.91847140055302</v>
      </c>
    </row>
    <row r="241" spans="1:10" x14ac:dyDescent="0.35">
      <c r="A241" s="6">
        <v>24442</v>
      </c>
      <c r="B241">
        <f>INDEX(CPI[CPIAUCSL],MATCH(Table3[[#This Row],[Date]],CPI[observation_date],0))</f>
        <v>32.92</v>
      </c>
      <c r="C241">
        <f>INDEX(minwage[FEDMINNFRWG],MATCH(Table3[[#This Row],[Date]],minwage[observation_date],0))</f>
        <v>1.25</v>
      </c>
      <c r="D241" s="4">
        <f>$B$888/Table3[[#This Row],[CPI]]</f>
        <v>7.9227521263669498</v>
      </c>
      <c r="E241" s="5">
        <f>Table3[[#This Row],[minwage]]*Table3[[#This Row],[CPI Adjustment]]</f>
        <v>9.9034401579586877</v>
      </c>
      <c r="F241" s="5" t="e">
        <f>INDEX(poverty[Threshold],MATCH(YEAR(Table3[[#This Row],[Date]]),poverty[Year],0))</f>
        <v>#N/A</v>
      </c>
      <c r="G241" s="8" t="e">
        <f>Table3[[#This Row],[poverty threshold abs]]*Table3[[#This Row],[CPI Adjustment]]</f>
        <v>#N/A</v>
      </c>
      <c r="H241" s="8" t="e">
        <f>Table3[[#This Row],[poverty threshold adj]]/2/250/8</f>
        <v>#N/A</v>
      </c>
      <c r="I241" s="8">
        <f>$I$854*$D$854/Table3[[#This Row],[CPI Adjustment]]</f>
        <v>2.135428589801299</v>
      </c>
      <c r="J241" s="8">
        <f>Table3[[#This Row],[Living Wage Nominal]]*Table3[[#This Row],[CPI Adjustment]]</f>
        <v>16.91847140055302</v>
      </c>
    </row>
    <row r="242" spans="1:10" x14ac:dyDescent="0.35">
      <c r="A242" s="6">
        <v>24473</v>
      </c>
      <c r="B242">
        <f>INDEX(CPI[CPIAUCSL],MATCH(Table3[[#This Row],[Date]],CPI[observation_date],0))</f>
        <v>32.9</v>
      </c>
      <c r="C242">
        <f>INDEX(minwage[FEDMINNFRWG],MATCH(Table3[[#This Row],[Date]],minwage[observation_date],0))</f>
        <v>1.25</v>
      </c>
      <c r="D242" s="4">
        <f>$B$888/Table3[[#This Row],[CPI]]</f>
        <v>7.9275683890577513</v>
      </c>
      <c r="E242" s="5">
        <f>Table3[[#This Row],[minwage]]*Table3[[#This Row],[CPI Adjustment]]</f>
        <v>9.9094604863221889</v>
      </c>
      <c r="F242" s="5" t="e">
        <f>INDEX(poverty[Threshold],MATCH(YEAR(Table3[[#This Row],[Date]]),poverty[Year],0))</f>
        <v>#N/A</v>
      </c>
      <c r="G242" s="8" t="e">
        <f>Table3[[#This Row],[poverty threshold abs]]*Table3[[#This Row],[CPI Adjustment]]</f>
        <v>#N/A</v>
      </c>
      <c r="H242" s="8" t="e">
        <f>Table3[[#This Row],[poverty threshold adj]]/2/250/8</f>
        <v>#N/A</v>
      </c>
      <c r="I242" s="8">
        <f>$I$854*$D$854/Table3[[#This Row],[CPI Adjustment]]</f>
        <v>2.1341312455790624</v>
      </c>
      <c r="J242" s="8">
        <f>Table3[[#This Row],[Living Wage Nominal]]*Table3[[#This Row],[CPI Adjustment]]</f>
        <v>16.91847140055302</v>
      </c>
    </row>
    <row r="243" spans="1:10" x14ac:dyDescent="0.35">
      <c r="A243" s="6">
        <v>24504</v>
      </c>
      <c r="B243">
        <f>INDEX(CPI[CPIAUCSL],MATCH(Table3[[#This Row],[Date]],CPI[observation_date],0))</f>
        <v>33</v>
      </c>
      <c r="C243">
        <f>INDEX(minwage[FEDMINNFRWG],MATCH(Table3[[#This Row],[Date]],minwage[observation_date],0))</f>
        <v>1.4</v>
      </c>
      <c r="D243" s="4">
        <f>$B$888/Table3[[#This Row],[CPI]]</f>
        <v>7.9035454545454549</v>
      </c>
      <c r="E243" s="5">
        <f>Table3[[#This Row],[minwage]]*Table3[[#This Row],[CPI Adjustment]]</f>
        <v>11.064963636363636</v>
      </c>
      <c r="F243" s="5" t="e">
        <f>INDEX(poverty[Threshold],MATCH(YEAR(Table3[[#This Row],[Date]]),poverty[Year],0))</f>
        <v>#N/A</v>
      </c>
      <c r="G243" s="8" t="e">
        <f>Table3[[#This Row],[poverty threshold abs]]*Table3[[#This Row],[CPI Adjustment]]</f>
        <v>#N/A</v>
      </c>
      <c r="H243" s="8" t="e">
        <f>Table3[[#This Row],[poverty threshold adj]]/2/250/8</f>
        <v>#N/A</v>
      </c>
      <c r="I243" s="8">
        <f>$I$854*$D$854/Table3[[#This Row],[CPI Adjustment]]</f>
        <v>2.140617966690245</v>
      </c>
      <c r="J243" s="8">
        <f>Table3[[#This Row],[Living Wage Nominal]]*Table3[[#This Row],[CPI Adjustment]]</f>
        <v>16.91847140055302</v>
      </c>
    </row>
    <row r="244" spans="1:10" x14ac:dyDescent="0.35">
      <c r="A244" s="6">
        <v>24532</v>
      </c>
      <c r="B244">
        <f>INDEX(CPI[CPIAUCSL],MATCH(Table3[[#This Row],[Date]],CPI[observation_date],0))</f>
        <v>33</v>
      </c>
      <c r="C244">
        <f>INDEX(minwage[FEDMINNFRWG],MATCH(Table3[[#This Row],[Date]],minwage[observation_date],0))</f>
        <v>1.4</v>
      </c>
      <c r="D244" s="4">
        <f>$B$888/Table3[[#This Row],[CPI]]</f>
        <v>7.9035454545454549</v>
      </c>
      <c r="E244" s="5">
        <f>Table3[[#This Row],[minwage]]*Table3[[#This Row],[CPI Adjustment]]</f>
        <v>11.064963636363636</v>
      </c>
      <c r="F244" s="5" t="e">
        <f>INDEX(poverty[Threshold],MATCH(YEAR(Table3[[#This Row],[Date]]),poverty[Year],0))</f>
        <v>#N/A</v>
      </c>
      <c r="G244" s="8" t="e">
        <f>Table3[[#This Row],[poverty threshold abs]]*Table3[[#This Row],[CPI Adjustment]]</f>
        <v>#N/A</v>
      </c>
      <c r="H244" s="8" t="e">
        <f>Table3[[#This Row],[poverty threshold adj]]/2/250/8</f>
        <v>#N/A</v>
      </c>
      <c r="I244" s="8">
        <f>$I$854*$D$854/Table3[[#This Row],[CPI Adjustment]]</f>
        <v>2.140617966690245</v>
      </c>
      <c r="J244" s="8">
        <f>Table3[[#This Row],[Living Wage Nominal]]*Table3[[#This Row],[CPI Adjustment]]</f>
        <v>16.91847140055302</v>
      </c>
    </row>
    <row r="245" spans="1:10" x14ac:dyDescent="0.35">
      <c r="A245" s="6">
        <v>24563</v>
      </c>
      <c r="B245">
        <f>INDEX(CPI[CPIAUCSL],MATCH(Table3[[#This Row],[Date]],CPI[observation_date],0))</f>
        <v>33.1</v>
      </c>
      <c r="C245">
        <f>INDEX(minwage[FEDMINNFRWG],MATCH(Table3[[#This Row],[Date]],minwage[observation_date],0))</f>
        <v>1.4</v>
      </c>
      <c r="D245" s="4">
        <f>$B$888/Table3[[#This Row],[CPI]]</f>
        <v>7.8796676737160123</v>
      </c>
      <c r="E245" s="5">
        <f>Table3[[#This Row],[minwage]]*Table3[[#This Row],[CPI Adjustment]]</f>
        <v>11.031534743202416</v>
      </c>
      <c r="F245" s="5" t="e">
        <f>INDEX(poverty[Threshold],MATCH(YEAR(Table3[[#This Row],[Date]]),poverty[Year],0))</f>
        <v>#N/A</v>
      </c>
      <c r="G245" s="8" t="e">
        <f>Table3[[#This Row],[poverty threshold abs]]*Table3[[#This Row],[CPI Adjustment]]</f>
        <v>#N/A</v>
      </c>
      <c r="H245" s="8" t="e">
        <f>Table3[[#This Row],[poverty threshold adj]]/2/250/8</f>
        <v>#N/A</v>
      </c>
      <c r="I245" s="8">
        <f>$I$854*$D$854/Table3[[#This Row],[CPI Adjustment]]</f>
        <v>2.1471046878014275</v>
      </c>
      <c r="J245" s="8">
        <f>Table3[[#This Row],[Living Wage Nominal]]*Table3[[#This Row],[CPI Adjustment]]</f>
        <v>16.91847140055302</v>
      </c>
    </row>
    <row r="246" spans="1:10" x14ac:dyDescent="0.35">
      <c r="A246" s="6">
        <v>24593</v>
      </c>
      <c r="B246">
        <f>INDEX(CPI[CPIAUCSL],MATCH(Table3[[#This Row],[Date]],CPI[observation_date],0))</f>
        <v>33.1</v>
      </c>
      <c r="C246">
        <f>INDEX(minwage[FEDMINNFRWG],MATCH(Table3[[#This Row],[Date]],minwage[observation_date],0))</f>
        <v>1.4</v>
      </c>
      <c r="D246" s="4">
        <f>$B$888/Table3[[#This Row],[CPI]]</f>
        <v>7.8796676737160123</v>
      </c>
      <c r="E246" s="5">
        <f>Table3[[#This Row],[minwage]]*Table3[[#This Row],[CPI Adjustment]]</f>
        <v>11.031534743202416</v>
      </c>
      <c r="F246" s="5" t="e">
        <f>INDEX(poverty[Threshold],MATCH(YEAR(Table3[[#This Row],[Date]]),poverty[Year],0))</f>
        <v>#N/A</v>
      </c>
      <c r="G246" s="8" t="e">
        <f>Table3[[#This Row],[poverty threshold abs]]*Table3[[#This Row],[CPI Adjustment]]</f>
        <v>#N/A</v>
      </c>
      <c r="H246" s="8" t="e">
        <f>Table3[[#This Row],[poverty threshold adj]]/2/250/8</f>
        <v>#N/A</v>
      </c>
      <c r="I246" s="8">
        <f>$I$854*$D$854/Table3[[#This Row],[CPI Adjustment]]</f>
        <v>2.1471046878014275</v>
      </c>
      <c r="J246" s="8">
        <f>Table3[[#This Row],[Living Wage Nominal]]*Table3[[#This Row],[CPI Adjustment]]</f>
        <v>16.91847140055302</v>
      </c>
    </row>
    <row r="247" spans="1:10" x14ac:dyDescent="0.35">
      <c r="A247" s="6">
        <v>24624</v>
      </c>
      <c r="B247">
        <f>INDEX(CPI[CPIAUCSL],MATCH(Table3[[#This Row],[Date]],CPI[observation_date],0))</f>
        <v>33.299999999999997</v>
      </c>
      <c r="C247">
        <f>INDEX(minwage[FEDMINNFRWG],MATCH(Table3[[#This Row],[Date]],minwage[observation_date],0))</f>
        <v>1.4</v>
      </c>
      <c r="D247" s="4">
        <f>$B$888/Table3[[#This Row],[CPI]]</f>
        <v>7.8323423423423435</v>
      </c>
      <c r="E247" s="5">
        <f>Table3[[#This Row],[minwage]]*Table3[[#This Row],[CPI Adjustment]]</f>
        <v>10.965279279279279</v>
      </c>
      <c r="F247" s="5" t="e">
        <f>INDEX(poverty[Threshold],MATCH(YEAR(Table3[[#This Row],[Date]]),poverty[Year],0))</f>
        <v>#N/A</v>
      </c>
      <c r="G247" s="8" t="e">
        <f>Table3[[#This Row],[poverty threshold abs]]*Table3[[#This Row],[CPI Adjustment]]</f>
        <v>#N/A</v>
      </c>
      <c r="H247" s="8" t="e">
        <f>Table3[[#This Row],[poverty threshold adj]]/2/250/8</f>
        <v>#N/A</v>
      </c>
      <c r="I247" s="8">
        <f>$I$854*$D$854/Table3[[#This Row],[CPI Adjustment]]</f>
        <v>2.1600781300237926</v>
      </c>
      <c r="J247" s="8">
        <f>Table3[[#This Row],[Living Wage Nominal]]*Table3[[#This Row],[CPI Adjustment]]</f>
        <v>16.91847140055302</v>
      </c>
    </row>
    <row r="248" spans="1:10" x14ac:dyDescent="0.35">
      <c r="A248" s="6">
        <v>24654</v>
      </c>
      <c r="B248">
        <f>INDEX(CPI[CPIAUCSL],MATCH(Table3[[#This Row],[Date]],CPI[observation_date],0))</f>
        <v>33.4</v>
      </c>
      <c r="C248">
        <f>INDEX(minwage[FEDMINNFRWG],MATCH(Table3[[#This Row],[Date]],minwage[observation_date],0))</f>
        <v>1.4</v>
      </c>
      <c r="D248" s="4">
        <f>$B$888/Table3[[#This Row],[CPI]]</f>
        <v>7.8088922155688625</v>
      </c>
      <c r="E248" s="5">
        <f>Table3[[#This Row],[minwage]]*Table3[[#This Row],[CPI Adjustment]]</f>
        <v>10.932449101796406</v>
      </c>
      <c r="F248" s="5" t="e">
        <f>INDEX(poverty[Threshold],MATCH(YEAR(Table3[[#This Row],[Date]]),poverty[Year],0))</f>
        <v>#N/A</v>
      </c>
      <c r="G248" s="8" t="e">
        <f>Table3[[#This Row],[poverty threshold abs]]*Table3[[#This Row],[CPI Adjustment]]</f>
        <v>#N/A</v>
      </c>
      <c r="H248" s="8" t="e">
        <f>Table3[[#This Row],[poverty threshold adj]]/2/250/8</f>
        <v>#N/A</v>
      </c>
      <c r="I248" s="8">
        <f>$I$854*$D$854/Table3[[#This Row],[CPI Adjustment]]</f>
        <v>2.1665648511349755</v>
      </c>
      <c r="J248" s="8">
        <f>Table3[[#This Row],[Living Wage Nominal]]*Table3[[#This Row],[CPI Adjustment]]</f>
        <v>16.91847140055302</v>
      </c>
    </row>
    <row r="249" spans="1:10" x14ac:dyDescent="0.35">
      <c r="A249" s="6">
        <v>24685</v>
      </c>
      <c r="B249">
        <f>INDEX(CPI[CPIAUCSL],MATCH(Table3[[#This Row],[Date]],CPI[observation_date],0))</f>
        <v>33.5</v>
      </c>
      <c r="C249">
        <f>INDEX(minwage[FEDMINNFRWG],MATCH(Table3[[#This Row],[Date]],minwage[observation_date],0))</f>
        <v>1.4</v>
      </c>
      <c r="D249" s="4">
        <f>$B$888/Table3[[#This Row],[CPI]]</f>
        <v>7.7855820895522392</v>
      </c>
      <c r="E249" s="5">
        <f>Table3[[#This Row],[minwage]]*Table3[[#This Row],[CPI Adjustment]]</f>
        <v>10.899814925373134</v>
      </c>
      <c r="F249" s="5" t="e">
        <f>INDEX(poverty[Threshold],MATCH(YEAR(Table3[[#This Row],[Date]]),poverty[Year],0))</f>
        <v>#N/A</v>
      </c>
      <c r="G249" s="8" t="e">
        <f>Table3[[#This Row],[poverty threshold abs]]*Table3[[#This Row],[CPI Adjustment]]</f>
        <v>#N/A</v>
      </c>
      <c r="H249" s="8" t="e">
        <f>Table3[[#This Row],[poverty threshold adj]]/2/250/8</f>
        <v>#N/A</v>
      </c>
      <c r="I249" s="8">
        <f>$I$854*$D$854/Table3[[#This Row],[CPI Adjustment]]</f>
        <v>2.1730515722461576</v>
      </c>
      <c r="J249" s="8">
        <f>Table3[[#This Row],[Living Wage Nominal]]*Table3[[#This Row],[CPI Adjustment]]</f>
        <v>16.91847140055302</v>
      </c>
    </row>
    <row r="250" spans="1:10" x14ac:dyDescent="0.35">
      <c r="A250" s="6">
        <v>24716</v>
      </c>
      <c r="B250">
        <f>INDEX(CPI[CPIAUCSL],MATCH(Table3[[#This Row],[Date]],CPI[observation_date],0))</f>
        <v>33.6</v>
      </c>
      <c r="C250">
        <f>INDEX(minwage[FEDMINNFRWG],MATCH(Table3[[#This Row],[Date]],minwage[observation_date],0))</f>
        <v>1.4</v>
      </c>
      <c r="D250" s="4">
        <f>$B$888/Table3[[#This Row],[CPI]]</f>
        <v>7.7624107142857142</v>
      </c>
      <c r="E250" s="5">
        <f>Table3[[#This Row],[minwage]]*Table3[[#This Row],[CPI Adjustment]]</f>
        <v>10.867374999999999</v>
      </c>
      <c r="F250" s="5" t="e">
        <f>INDEX(poverty[Threshold],MATCH(YEAR(Table3[[#This Row],[Date]]),poverty[Year],0))</f>
        <v>#N/A</v>
      </c>
      <c r="G250" s="8" t="e">
        <f>Table3[[#This Row],[poverty threshold abs]]*Table3[[#This Row],[CPI Adjustment]]</f>
        <v>#N/A</v>
      </c>
      <c r="H250" s="8" t="e">
        <f>Table3[[#This Row],[poverty threshold adj]]/2/250/8</f>
        <v>#N/A</v>
      </c>
      <c r="I250" s="8">
        <f>$I$854*$D$854/Table3[[#This Row],[CPI Adjustment]]</f>
        <v>2.1795382933573406</v>
      </c>
      <c r="J250" s="8">
        <f>Table3[[#This Row],[Living Wage Nominal]]*Table3[[#This Row],[CPI Adjustment]]</f>
        <v>16.91847140055302</v>
      </c>
    </row>
    <row r="251" spans="1:10" x14ac:dyDescent="0.35">
      <c r="A251" s="6">
        <v>24746</v>
      </c>
      <c r="B251">
        <f>INDEX(CPI[CPIAUCSL],MATCH(Table3[[#This Row],[Date]],CPI[observation_date],0))</f>
        <v>33.700000000000003</v>
      </c>
      <c r="C251">
        <f>INDEX(minwage[FEDMINNFRWG],MATCH(Table3[[#This Row],[Date]],minwage[observation_date],0))</f>
        <v>1.4</v>
      </c>
      <c r="D251" s="4">
        <f>$B$888/Table3[[#This Row],[CPI]]</f>
        <v>7.7393768545994064</v>
      </c>
      <c r="E251" s="5">
        <f>Table3[[#This Row],[minwage]]*Table3[[#This Row],[CPI Adjustment]]</f>
        <v>10.835127596439168</v>
      </c>
      <c r="F251" s="5" t="e">
        <f>INDEX(poverty[Threshold],MATCH(YEAR(Table3[[#This Row],[Date]]),poverty[Year],0))</f>
        <v>#N/A</v>
      </c>
      <c r="G251" s="8" t="e">
        <f>Table3[[#This Row],[poverty threshold abs]]*Table3[[#This Row],[CPI Adjustment]]</f>
        <v>#N/A</v>
      </c>
      <c r="H251" s="8" t="e">
        <f>Table3[[#This Row],[poverty threshold adj]]/2/250/8</f>
        <v>#N/A</v>
      </c>
      <c r="I251" s="8">
        <f>$I$854*$D$854/Table3[[#This Row],[CPI Adjustment]]</f>
        <v>2.1860250144685232</v>
      </c>
      <c r="J251" s="8">
        <f>Table3[[#This Row],[Living Wage Nominal]]*Table3[[#This Row],[CPI Adjustment]]</f>
        <v>16.91847140055302</v>
      </c>
    </row>
    <row r="252" spans="1:10" x14ac:dyDescent="0.35">
      <c r="A252" s="6">
        <v>24777</v>
      </c>
      <c r="B252">
        <f>INDEX(CPI[CPIAUCSL],MATCH(Table3[[#This Row],[Date]],CPI[observation_date],0))</f>
        <v>33.9</v>
      </c>
      <c r="C252">
        <f>INDEX(minwage[FEDMINNFRWG],MATCH(Table3[[#This Row],[Date]],minwage[observation_date],0))</f>
        <v>1.4</v>
      </c>
      <c r="D252" s="4">
        <f>$B$888/Table3[[#This Row],[CPI]]</f>
        <v>7.6937168141592922</v>
      </c>
      <c r="E252" s="5">
        <f>Table3[[#This Row],[minwage]]*Table3[[#This Row],[CPI Adjustment]]</f>
        <v>10.771203539823009</v>
      </c>
      <c r="F252" s="5" t="e">
        <f>INDEX(poverty[Threshold],MATCH(YEAR(Table3[[#This Row],[Date]]),poverty[Year],0))</f>
        <v>#N/A</v>
      </c>
      <c r="G252" s="8" t="e">
        <f>Table3[[#This Row],[poverty threshold abs]]*Table3[[#This Row],[CPI Adjustment]]</f>
        <v>#N/A</v>
      </c>
      <c r="H252" s="8" t="e">
        <f>Table3[[#This Row],[poverty threshold adj]]/2/250/8</f>
        <v>#N/A</v>
      </c>
      <c r="I252" s="8">
        <f>$I$854*$D$854/Table3[[#This Row],[CPI Adjustment]]</f>
        <v>2.1989984566908882</v>
      </c>
      <c r="J252" s="8">
        <f>Table3[[#This Row],[Living Wage Nominal]]*Table3[[#This Row],[CPI Adjustment]]</f>
        <v>16.91847140055302</v>
      </c>
    </row>
    <row r="253" spans="1:10" x14ac:dyDescent="0.35">
      <c r="A253" s="6">
        <v>24807</v>
      </c>
      <c r="B253">
        <f>INDEX(CPI[CPIAUCSL],MATCH(Table3[[#This Row],[Date]],CPI[observation_date],0))</f>
        <v>34</v>
      </c>
      <c r="C253">
        <f>INDEX(minwage[FEDMINNFRWG],MATCH(Table3[[#This Row],[Date]],minwage[observation_date],0))</f>
        <v>1.4</v>
      </c>
      <c r="D253" s="4">
        <f>$B$888/Table3[[#This Row],[CPI]]</f>
        <v>7.6710882352941177</v>
      </c>
      <c r="E253" s="5">
        <f>Table3[[#This Row],[minwage]]*Table3[[#This Row],[CPI Adjustment]]</f>
        <v>10.739523529411764</v>
      </c>
      <c r="F253" s="5" t="e">
        <f>INDEX(poverty[Threshold],MATCH(YEAR(Table3[[#This Row],[Date]]),poverty[Year],0))</f>
        <v>#N/A</v>
      </c>
      <c r="G253" s="8" t="e">
        <f>Table3[[#This Row],[poverty threshold abs]]*Table3[[#This Row],[CPI Adjustment]]</f>
        <v>#N/A</v>
      </c>
      <c r="H253" s="8" t="e">
        <f>Table3[[#This Row],[poverty threshold adj]]/2/250/8</f>
        <v>#N/A</v>
      </c>
      <c r="I253" s="8">
        <f>$I$854*$D$854/Table3[[#This Row],[CPI Adjustment]]</f>
        <v>2.2054851778020708</v>
      </c>
      <c r="J253" s="8">
        <f>Table3[[#This Row],[Living Wage Nominal]]*Table3[[#This Row],[CPI Adjustment]]</f>
        <v>16.91847140055302</v>
      </c>
    </row>
    <row r="254" spans="1:10" x14ac:dyDescent="0.35">
      <c r="A254" s="6">
        <v>24838</v>
      </c>
      <c r="B254">
        <f>INDEX(CPI[CPIAUCSL],MATCH(Table3[[#This Row],[Date]],CPI[observation_date],0))</f>
        <v>34.1</v>
      </c>
      <c r="C254">
        <f>INDEX(minwage[FEDMINNFRWG],MATCH(Table3[[#This Row],[Date]],minwage[observation_date],0))</f>
        <v>1.4</v>
      </c>
      <c r="D254" s="4">
        <f>$B$888/Table3[[#This Row],[CPI]]</f>
        <v>7.6485923753665688</v>
      </c>
      <c r="E254" s="5">
        <f>Table3[[#This Row],[minwage]]*Table3[[#This Row],[CPI Adjustment]]</f>
        <v>10.708029325513195</v>
      </c>
      <c r="F254" s="5" t="e">
        <f>INDEX(poverty[Threshold],MATCH(YEAR(Table3[[#This Row],[Date]]),poverty[Year],0))</f>
        <v>#N/A</v>
      </c>
      <c r="G254" s="8" t="e">
        <f>Table3[[#This Row],[poverty threshold abs]]*Table3[[#This Row],[CPI Adjustment]]</f>
        <v>#N/A</v>
      </c>
      <c r="H254" s="8" t="e">
        <f>Table3[[#This Row],[poverty threshold adj]]/2/250/8</f>
        <v>#N/A</v>
      </c>
      <c r="I254" s="8">
        <f>$I$854*$D$854/Table3[[#This Row],[CPI Adjustment]]</f>
        <v>2.2119718989132533</v>
      </c>
      <c r="J254" s="8">
        <f>Table3[[#This Row],[Living Wage Nominal]]*Table3[[#This Row],[CPI Adjustment]]</f>
        <v>16.91847140055302</v>
      </c>
    </row>
    <row r="255" spans="1:10" x14ac:dyDescent="0.35">
      <c r="A255" s="6">
        <v>24869</v>
      </c>
      <c r="B255">
        <f>INDEX(CPI[CPIAUCSL],MATCH(Table3[[#This Row],[Date]],CPI[observation_date],0))</f>
        <v>34.200000000000003</v>
      </c>
      <c r="C255">
        <f>INDEX(minwage[FEDMINNFRWG],MATCH(Table3[[#This Row],[Date]],minwage[observation_date],0))</f>
        <v>1.6</v>
      </c>
      <c r="D255" s="4">
        <f>$B$888/Table3[[#This Row],[CPI]]</f>
        <v>7.6262280701754381</v>
      </c>
      <c r="E255" s="5">
        <f>Table3[[#This Row],[minwage]]*Table3[[#This Row],[CPI Adjustment]]</f>
        <v>12.201964912280701</v>
      </c>
      <c r="F255" s="5" t="e">
        <f>INDEX(poverty[Threshold],MATCH(YEAR(Table3[[#This Row],[Date]]),poverty[Year],0))</f>
        <v>#N/A</v>
      </c>
      <c r="G255" s="8" t="e">
        <f>Table3[[#This Row],[poverty threshold abs]]*Table3[[#This Row],[CPI Adjustment]]</f>
        <v>#N/A</v>
      </c>
      <c r="H255" s="8" t="e">
        <f>Table3[[#This Row],[poverty threshold adj]]/2/250/8</f>
        <v>#N/A</v>
      </c>
      <c r="I255" s="8">
        <f>$I$854*$D$854/Table3[[#This Row],[CPI Adjustment]]</f>
        <v>2.2184586200244358</v>
      </c>
      <c r="J255" s="8">
        <f>Table3[[#This Row],[Living Wage Nominal]]*Table3[[#This Row],[CPI Adjustment]]</f>
        <v>16.91847140055302</v>
      </c>
    </row>
    <row r="256" spans="1:10" x14ac:dyDescent="0.35">
      <c r="A256" s="6">
        <v>24898</v>
      </c>
      <c r="B256">
        <f>INDEX(CPI[CPIAUCSL],MATCH(Table3[[#This Row],[Date]],CPI[observation_date],0))</f>
        <v>34.299999999999997</v>
      </c>
      <c r="C256">
        <f>INDEX(minwage[FEDMINNFRWG],MATCH(Table3[[#This Row],[Date]],minwage[observation_date],0))</f>
        <v>1.6</v>
      </c>
      <c r="D256" s="4">
        <f>$B$888/Table3[[#This Row],[CPI]]</f>
        <v>7.603994169096211</v>
      </c>
      <c r="E256" s="5">
        <f>Table3[[#This Row],[minwage]]*Table3[[#This Row],[CPI Adjustment]]</f>
        <v>12.166390670553938</v>
      </c>
      <c r="F256" s="5" t="e">
        <f>INDEX(poverty[Threshold],MATCH(YEAR(Table3[[#This Row],[Date]]),poverty[Year],0))</f>
        <v>#N/A</v>
      </c>
      <c r="G256" s="8" t="e">
        <f>Table3[[#This Row],[poverty threshold abs]]*Table3[[#This Row],[CPI Adjustment]]</f>
        <v>#N/A</v>
      </c>
      <c r="H256" s="8" t="e">
        <f>Table3[[#This Row],[poverty threshold adj]]/2/250/8</f>
        <v>#N/A</v>
      </c>
      <c r="I256" s="8">
        <f>$I$854*$D$854/Table3[[#This Row],[CPI Adjustment]]</f>
        <v>2.2249453411356179</v>
      </c>
      <c r="J256" s="8">
        <f>Table3[[#This Row],[Living Wage Nominal]]*Table3[[#This Row],[CPI Adjustment]]</f>
        <v>16.91847140055302</v>
      </c>
    </row>
    <row r="257" spans="1:10" x14ac:dyDescent="0.35">
      <c r="A257" s="6">
        <v>24929</v>
      </c>
      <c r="B257">
        <f>INDEX(CPI[CPIAUCSL],MATCH(Table3[[#This Row],[Date]],CPI[observation_date],0))</f>
        <v>34.4</v>
      </c>
      <c r="C257">
        <f>INDEX(minwage[FEDMINNFRWG],MATCH(Table3[[#This Row],[Date]],minwage[observation_date],0))</f>
        <v>1.6</v>
      </c>
      <c r="D257" s="4">
        <f>$B$888/Table3[[#This Row],[CPI]]</f>
        <v>7.5818895348837216</v>
      </c>
      <c r="E257" s="5">
        <f>Table3[[#This Row],[minwage]]*Table3[[#This Row],[CPI Adjustment]]</f>
        <v>12.131023255813956</v>
      </c>
      <c r="F257" s="5" t="e">
        <f>INDEX(poverty[Threshold],MATCH(YEAR(Table3[[#This Row],[Date]]),poverty[Year],0))</f>
        <v>#N/A</v>
      </c>
      <c r="G257" s="8" t="e">
        <f>Table3[[#This Row],[poverty threshold abs]]*Table3[[#This Row],[CPI Adjustment]]</f>
        <v>#N/A</v>
      </c>
      <c r="H257" s="8" t="e">
        <f>Table3[[#This Row],[poverty threshold adj]]/2/250/8</f>
        <v>#N/A</v>
      </c>
      <c r="I257" s="8">
        <f>$I$854*$D$854/Table3[[#This Row],[CPI Adjustment]]</f>
        <v>2.2314320622468009</v>
      </c>
      <c r="J257" s="8">
        <f>Table3[[#This Row],[Living Wage Nominal]]*Table3[[#This Row],[CPI Adjustment]]</f>
        <v>16.91847140055302</v>
      </c>
    </row>
    <row r="258" spans="1:10" x14ac:dyDescent="0.35">
      <c r="A258" s="6">
        <v>24959</v>
      </c>
      <c r="B258">
        <f>INDEX(CPI[CPIAUCSL],MATCH(Table3[[#This Row],[Date]],CPI[observation_date],0))</f>
        <v>34.5</v>
      </c>
      <c r="C258">
        <f>INDEX(minwage[FEDMINNFRWG],MATCH(Table3[[#This Row],[Date]],minwage[observation_date],0))</f>
        <v>1.6</v>
      </c>
      <c r="D258" s="4">
        <f>$B$888/Table3[[#This Row],[CPI]]</f>
        <v>7.5599130434782609</v>
      </c>
      <c r="E258" s="5">
        <f>Table3[[#This Row],[minwage]]*Table3[[#This Row],[CPI Adjustment]]</f>
        <v>12.095860869565218</v>
      </c>
      <c r="F258" s="5" t="e">
        <f>INDEX(poverty[Threshold],MATCH(YEAR(Table3[[#This Row],[Date]]),poverty[Year],0))</f>
        <v>#N/A</v>
      </c>
      <c r="G258" s="8" t="e">
        <f>Table3[[#This Row],[poverty threshold abs]]*Table3[[#This Row],[CPI Adjustment]]</f>
        <v>#N/A</v>
      </c>
      <c r="H258" s="8" t="e">
        <f>Table3[[#This Row],[poverty threshold adj]]/2/250/8</f>
        <v>#N/A</v>
      </c>
      <c r="I258" s="8">
        <f>$I$854*$D$854/Table3[[#This Row],[CPI Adjustment]]</f>
        <v>2.2379187833579834</v>
      </c>
      <c r="J258" s="8">
        <f>Table3[[#This Row],[Living Wage Nominal]]*Table3[[#This Row],[CPI Adjustment]]</f>
        <v>16.91847140055302</v>
      </c>
    </row>
    <row r="259" spans="1:10" x14ac:dyDescent="0.35">
      <c r="A259" s="6">
        <v>24990</v>
      </c>
      <c r="B259">
        <f>INDEX(CPI[CPIAUCSL],MATCH(Table3[[#This Row],[Date]],CPI[observation_date],0))</f>
        <v>34.700000000000003</v>
      </c>
      <c r="C259">
        <f>INDEX(minwage[FEDMINNFRWG],MATCH(Table3[[#This Row],[Date]],minwage[observation_date],0))</f>
        <v>1.6</v>
      </c>
      <c r="D259" s="4">
        <f>$B$888/Table3[[#This Row],[CPI]]</f>
        <v>7.5163400576368868</v>
      </c>
      <c r="E259" s="5">
        <f>Table3[[#This Row],[minwage]]*Table3[[#This Row],[CPI Adjustment]]</f>
        <v>12.02614409221902</v>
      </c>
      <c r="F259" s="5" t="e">
        <f>INDEX(poverty[Threshold],MATCH(YEAR(Table3[[#This Row],[Date]]),poverty[Year],0))</f>
        <v>#N/A</v>
      </c>
      <c r="G259" s="8" t="e">
        <f>Table3[[#This Row],[poverty threshold abs]]*Table3[[#This Row],[CPI Adjustment]]</f>
        <v>#N/A</v>
      </c>
      <c r="H259" s="8" t="e">
        <f>Table3[[#This Row],[poverty threshold adj]]/2/250/8</f>
        <v>#N/A</v>
      </c>
      <c r="I259" s="8">
        <f>$I$854*$D$854/Table3[[#This Row],[CPI Adjustment]]</f>
        <v>2.250892225580349</v>
      </c>
      <c r="J259" s="8">
        <f>Table3[[#This Row],[Living Wage Nominal]]*Table3[[#This Row],[CPI Adjustment]]</f>
        <v>16.91847140055302</v>
      </c>
    </row>
    <row r="260" spans="1:10" x14ac:dyDescent="0.35">
      <c r="A260" s="6">
        <v>25020</v>
      </c>
      <c r="B260">
        <f>INDEX(CPI[CPIAUCSL],MATCH(Table3[[#This Row],[Date]],CPI[observation_date],0))</f>
        <v>34.9</v>
      </c>
      <c r="C260">
        <f>INDEX(minwage[FEDMINNFRWG],MATCH(Table3[[#This Row],[Date]],minwage[observation_date],0))</f>
        <v>1.6</v>
      </c>
      <c r="D260" s="4">
        <f>$B$888/Table3[[#This Row],[CPI]]</f>
        <v>7.4732664756446994</v>
      </c>
      <c r="E260" s="5">
        <f>Table3[[#This Row],[minwage]]*Table3[[#This Row],[CPI Adjustment]]</f>
        <v>11.95722636103152</v>
      </c>
      <c r="F260" s="5" t="e">
        <f>INDEX(poverty[Threshold],MATCH(YEAR(Table3[[#This Row],[Date]]),poverty[Year],0))</f>
        <v>#N/A</v>
      </c>
      <c r="G260" s="8" t="e">
        <f>Table3[[#This Row],[poverty threshold abs]]*Table3[[#This Row],[CPI Adjustment]]</f>
        <v>#N/A</v>
      </c>
      <c r="H260" s="8" t="e">
        <f>Table3[[#This Row],[poverty threshold adj]]/2/250/8</f>
        <v>#N/A</v>
      </c>
      <c r="I260" s="8">
        <f>$I$854*$D$854/Table3[[#This Row],[CPI Adjustment]]</f>
        <v>2.2638656678027136</v>
      </c>
      <c r="J260" s="8">
        <f>Table3[[#This Row],[Living Wage Nominal]]*Table3[[#This Row],[CPI Adjustment]]</f>
        <v>16.91847140055302</v>
      </c>
    </row>
    <row r="261" spans="1:10" x14ac:dyDescent="0.35">
      <c r="A261" s="6">
        <v>25051</v>
      </c>
      <c r="B261">
        <f>INDEX(CPI[CPIAUCSL],MATCH(Table3[[#This Row],[Date]],CPI[observation_date],0))</f>
        <v>35</v>
      </c>
      <c r="C261">
        <f>INDEX(minwage[FEDMINNFRWG],MATCH(Table3[[#This Row],[Date]],minwage[observation_date],0))</f>
        <v>1.6</v>
      </c>
      <c r="D261" s="4">
        <f>$B$888/Table3[[#This Row],[CPI]]</f>
        <v>7.4519142857142855</v>
      </c>
      <c r="E261" s="5">
        <f>Table3[[#This Row],[minwage]]*Table3[[#This Row],[CPI Adjustment]]</f>
        <v>11.923062857142858</v>
      </c>
      <c r="F261" s="5" t="e">
        <f>INDEX(poverty[Threshold],MATCH(YEAR(Table3[[#This Row],[Date]]),poverty[Year],0))</f>
        <v>#N/A</v>
      </c>
      <c r="G261" s="8" t="e">
        <f>Table3[[#This Row],[poverty threshold abs]]*Table3[[#This Row],[CPI Adjustment]]</f>
        <v>#N/A</v>
      </c>
      <c r="H261" s="8" t="e">
        <f>Table3[[#This Row],[poverty threshold adj]]/2/250/8</f>
        <v>#N/A</v>
      </c>
      <c r="I261" s="8">
        <f>$I$854*$D$854/Table3[[#This Row],[CPI Adjustment]]</f>
        <v>2.2703523889138966</v>
      </c>
      <c r="J261" s="8">
        <f>Table3[[#This Row],[Living Wage Nominal]]*Table3[[#This Row],[CPI Adjustment]]</f>
        <v>16.91847140055302</v>
      </c>
    </row>
    <row r="262" spans="1:10" x14ac:dyDescent="0.35">
      <c r="A262" s="6">
        <v>25082</v>
      </c>
      <c r="B262">
        <f>INDEX(CPI[CPIAUCSL],MATCH(Table3[[#This Row],[Date]],CPI[observation_date],0))</f>
        <v>35.1</v>
      </c>
      <c r="C262">
        <f>INDEX(minwage[FEDMINNFRWG],MATCH(Table3[[#This Row],[Date]],minwage[observation_date],0))</f>
        <v>1.6</v>
      </c>
      <c r="D262" s="4">
        <f>$B$888/Table3[[#This Row],[CPI]]</f>
        <v>7.4306837606837606</v>
      </c>
      <c r="E262" s="5">
        <f>Table3[[#This Row],[minwage]]*Table3[[#This Row],[CPI Adjustment]]</f>
        <v>11.889094017094017</v>
      </c>
      <c r="F262" s="5" t="e">
        <f>INDEX(poverty[Threshold],MATCH(YEAR(Table3[[#This Row],[Date]]),poverty[Year],0))</f>
        <v>#N/A</v>
      </c>
      <c r="G262" s="8" t="e">
        <f>Table3[[#This Row],[poverty threshold abs]]*Table3[[#This Row],[CPI Adjustment]]</f>
        <v>#N/A</v>
      </c>
      <c r="H262" s="8" t="e">
        <f>Table3[[#This Row],[poverty threshold adj]]/2/250/8</f>
        <v>#N/A</v>
      </c>
      <c r="I262" s="8">
        <f>$I$854*$D$854/Table3[[#This Row],[CPI Adjustment]]</f>
        <v>2.2768391100250791</v>
      </c>
      <c r="J262" s="8">
        <f>Table3[[#This Row],[Living Wage Nominal]]*Table3[[#This Row],[CPI Adjustment]]</f>
        <v>16.91847140055302</v>
      </c>
    </row>
    <row r="263" spans="1:10" x14ac:dyDescent="0.35">
      <c r="A263" s="6">
        <v>25112</v>
      </c>
      <c r="B263">
        <f>INDEX(CPI[CPIAUCSL],MATCH(Table3[[#This Row],[Date]],CPI[observation_date],0))</f>
        <v>35.299999999999997</v>
      </c>
      <c r="C263">
        <f>INDEX(minwage[FEDMINNFRWG],MATCH(Table3[[#This Row],[Date]],minwage[observation_date],0))</f>
        <v>1.6</v>
      </c>
      <c r="D263" s="4">
        <f>$B$888/Table3[[#This Row],[CPI]]</f>
        <v>7.3885835694050996</v>
      </c>
      <c r="E263" s="5">
        <f>Table3[[#This Row],[minwage]]*Table3[[#This Row],[CPI Adjustment]]</f>
        <v>11.821733711048161</v>
      </c>
      <c r="F263" s="5" t="e">
        <f>INDEX(poverty[Threshold],MATCH(YEAR(Table3[[#This Row],[Date]]),poverty[Year],0))</f>
        <v>#N/A</v>
      </c>
      <c r="G263" s="8" t="e">
        <f>Table3[[#This Row],[poverty threshold abs]]*Table3[[#This Row],[CPI Adjustment]]</f>
        <v>#N/A</v>
      </c>
      <c r="H263" s="8" t="e">
        <f>Table3[[#This Row],[poverty threshold adj]]/2/250/8</f>
        <v>#N/A</v>
      </c>
      <c r="I263" s="8">
        <f>$I$854*$D$854/Table3[[#This Row],[CPI Adjustment]]</f>
        <v>2.2898125522474437</v>
      </c>
      <c r="J263" s="8">
        <f>Table3[[#This Row],[Living Wage Nominal]]*Table3[[#This Row],[CPI Adjustment]]</f>
        <v>16.91847140055302</v>
      </c>
    </row>
    <row r="264" spans="1:10" x14ac:dyDescent="0.35">
      <c r="A264" s="6">
        <v>25143</v>
      </c>
      <c r="B264">
        <f>INDEX(CPI[CPIAUCSL],MATCH(Table3[[#This Row],[Date]],CPI[observation_date],0))</f>
        <v>35.4</v>
      </c>
      <c r="C264">
        <f>INDEX(minwage[FEDMINNFRWG],MATCH(Table3[[#This Row],[Date]],minwage[observation_date],0))</f>
        <v>1.6</v>
      </c>
      <c r="D264" s="4">
        <f>$B$888/Table3[[#This Row],[CPI]]</f>
        <v>7.3677118644067798</v>
      </c>
      <c r="E264" s="5">
        <f>Table3[[#This Row],[minwage]]*Table3[[#This Row],[CPI Adjustment]]</f>
        <v>11.788338983050849</v>
      </c>
      <c r="F264" s="5" t="e">
        <f>INDEX(poverty[Threshold],MATCH(YEAR(Table3[[#This Row],[Date]]),poverty[Year],0))</f>
        <v>#N/A</v>
      </c>
      <c r="G264" s="8" t="e">
        <f>Table3[[#This Row],[poverty threshold abs]]*Table3[[#This Row],[CPI Adjustment]]</f>
        <v>#N/A</v>
      </c>
      <c r="H264" s="8" t="e">
        <f>Table3[[#This Row],[poverty threshold adj]]/2/250/8</f>
        <v>#N/A</v>
      </c>
      <c r="I264" s="8">
        <f>$I$854*$D$854/Table3[[#This Row],[CPI Adjustment]]</f>
        <v>2.2962992733586267</v>
      </c>
      <c r="J264" s="8">
        <f>Table3[[#This Row],[Living Wage Nominal]]*Table3[[#This Row],[CPI Adjustment]]</f>
        <v>16.91847140055302</v>
      </c>
    </row>
    <row r="265" spans="1:10" x14ac:dyDescent="0.35">
      <c r="A265" s="6">
        <v>25173</v>
      </c>
      <c r="B265">
        <f>INDEX(CPI[CPIAUCSL],MATCH(Table3[[#This Row],[Date]],CPI[observation_date],0))</f>
        <v>35.6</v>
      </c>
      <c r="C265">
        <f>INDEX(minwage[FEDMINNFRWG],MATCH(Table3[[#This Row],[Date]],minwage[observation_date],0))</f>
        <v>1.6</v>
      </c>
      <c r="D265" s="4">
        <f>$B$888/Table3[[#This Row],[CPI]]</f>
        <v>7.326320224719101</v>
      </c>
      <c r="E265" s="5">
        <f>Table3[[#This Row],[minwage]]*Table3[[#This Row],[CPI Adjustment]]</f>
        <v>11.722112359550563</v>
      </c>
      <c r="F265" s="5" t="e">
        <f>INDEX(poverty[Threshold],MATCH(YEAR(Table3[[#This Row],[Date]]),poverty[Year],0))</f>
        <v>#N/A</v>
      </c>
      <c r="G265" s="8" t="e">
        <f>Table3[[#This Row],[poverty threshold abs]]*Table3[[#This Row],[CPI Adjustment]]</f>
        <v>#N/A</v>
      </c>
      <c r="H265" s="8" t="e">
        <f>Table3[[#This Row],[poverty threshold adj]]/2/250/8</f>
        <v>#N/A</v>
      </c>
      <c r="I265" s="8">
        <f>$I$854*$D$854/Table3[[#This Row],[CPI Adjustment]]</f>
        <v>2.3092727155809918</v>
      </c>
      <c r="J265" s="8">
        <f>Table3[[#This Row],[Living Wage Nominal]]*Table3[[#This Row],[CPI Adjustment]]</f>
        <v>16.91847140055302</v>
      </c>
    </row>
    <row r="266" spans="1:10" x14ac:dyDescent="0.35">
      <c r="A266" s="6">
        <v>25204</v>
      </c>
      <c r="B266">
        <f>INDEX(CPI[CPIAUCSL],MATCH(Table3[[#This Row],[Date]],CPI[observation_date],0))</f>
        <v>35.700000000000003</v>
      </c>
      <c r="C266">
        <f>INDEX(minwage[FEDMINNFRWG],MATCH(Table3[[#This Row],[Date]],minwage[observation_date],0))</f>
        <v>1.6</v>
      </c>
      <c r="D266" s="4">
        <f>$B$888/Table3[[#This Row],[CPI]]</f>
        <v>7.3057983193277307</v>
      </c>
      <c r="E266" s="5">
        <f>Table3[[#This Row],[minwage]]*Table3[[#This Row],[CPI Adjustment]]</f>
        <v>11.68927731092437</v>
      </c>
      <c r="F266" s="5" t="e">
        <f>INDEX(poverty[Threshold],MATCH(YEAR(Table3[[#This Row],[Date]]),poverty[Year],0))</f>
        <v>#N/A</v>
      </c>
      <c r="G266" s="8" t="e">
        <f>Table3[[#This Row],[poverty threshold abs]]*Table3[[#This Row],[CPI Adjustment]]</f>
        <v>#N/A</v>
      </c>
      <c r="H266" s="8" t="e">
        <f>Table3[[#This Row],[poverty threshold adj]]/2/250/8</f>
        <v>#N/A</v>
      </c>
      <c r="I266" s="8">
        <f>$I$854*$D$854/Table3[[#This Row],[CPI Adjustment]]</f>
        <v>2.3157594366921743</v>
      </c>
      <c r="J266" s="8">
        <f>Table3[[#This Row],[Living Wage Nominal]]*Table3[[#This Row],[CPI Adjustment]]</f>
        <v>16.91847140055302</v>
      </c>
    </row>
    <row r="267" spans="1:10" x14ac:dyDescent="0.35">
      <c r="A267" s="6">
        <v>25235</v>
      </c>
      <c r="B267">
        <f>INDEX(CPI[CPIAUCSL],MATCH(Table3[[#This Row],[Date]],CPI[observation_date],0))</f>
        <v>35.799999999999997</v>
      </c>
      <c r="C267">
        <f>INDEX(minwage[FEDMINNFRWG],MATCH(Table3[[#This Row],[Date]],minwage[observation_date],0))</f>
        <v>1.6</v>
      </c>
      <c r="D267" s="4">
        <f>$B$888/Table3[[#This Row],[CPI]]</f>
        <v>7.2853910614525148</v>
      </c>
      <c r="E267" s="5">
        <f>Table3[[#This Row],[minwage]]*Table3[[#This Row],[CPI Adjustment]]</f>
        <v>11.656625698324024</v>
      </c>
      <c r="F267" s="5" t="e">
        <f>INDEX(poverty[Threshold],MATCH(YEAR(Table3[[#This Row],[Date]]),poverty[Year],0))</f>
        <v>#N/A</v>
      </c>
      <c r="G267" s="8" t="e">
        <f>Table3[[#This Row],[poverty threshold abs]]*Table3[[#This Row],[CPI Adjustment]]</f>
        <v>#N/A</v>
      </c>
      <c r="H267" s="8" t="e">
        <f>Table3[[#This Row],[poverty threshold adj]]/2/250/8</f>
        <v>#N/A</v>
      </c>
      <c r="I267" s="8">
        <f>$I$854*$D$854/Table3[[#This Row],[CPI Adjustment]]</f>
        <v>2.3222461578033564</v>
      </c>
      <c r="J267" s="8">
        <f>Table3[[#This Row],[Living Wage Nominal]]*Table3[[#This Row],[CPI Adjustment]]</f>
        <v>16.91847140055302</v>
      </c>
    </row>
    <row r="268" spans="1:10" x14ac:dyDescent="0.35">
      <c r="A268" s="6">
        <v>25263</v>
      </c>
      <c r="B268">
        <f>INDEX(CPI[CPIAUCSL],MATCH(Table3[[#This Row],[Date]],CPI[observation_date],0))</f>
        <v>36.1</v>
      </c>
      <c r="C268">
        <f>INDEX(minwage[FEDMINNFRWG],MATCH(Table3[[#This Row],[Date]],minwage[observation_date],0))</f>
        <v>1.6</v>
      </c>
      <c r="D268" s="4">
        <f>$B$888/Table3[[#This Row],[CPI]]</f>
        <v>7.2248476454293629</v>
      </c>
      <c r="E268" s="5">
        <f>Table3[[#This Row],[minwage]]*Table3[[#This Row],[CPI Adjustment]]</f>
        <v>11.559756232686981</v>
      </c>
      <c r="F268" s="5" t="e">
        <f>INDEX(poverty[Threshold],MATCH(YEAR(Table3[[#This Row],[Date]]),poverty[Year],0))</f>
        <v>#N/A</v>
      </c>
      <c r="G268" s="8" t="e">
        <f>Table3[[#This Row],[poverty threshold abs]]*Table3[[#This Row],[CPI Adjustment]]</f>
        <v>#N/A</v>
      </c>
      <c r="H268" s="8" t="e">
        <f>Table3[[#This Row],[poverty threshold adj]]/2/250/8</f>
        <v>#N/A</v>
      </c>
      <c r="I268" s="8">
        <f>$I$854*$D$854/Table3[[#This Row],[CPI Adjustment]]</f>
        <v>2.3417063211369045</v>
      </c>
      <c r="J268" s="8">
        <f>Table3[[#This Row],[Living Wage Nominal]]*Table3[[#This Row],[CPI Adjustment]]</f>
        <v>16.91847140055302</v>
      </c>
    </row>
    <row r="269" spans="1:10" x14ac:dyDescent="0.35">
      <c r="A269" s="6">
        <v>25294</v>
      </c>
      <c r="B269">
        <f>INDEX(CPI[CPIAUCSL],MATCH(Table3[[#This Row],[Date]],CPI[observation_date],0))</f>
        <v>36.299999999999997</v>
      </c>
      <c r="C269">
        <f>INDEX(minwage[FEDMINNFRWG],MATCH(Table3[[#This Row],[Date]],minwage[observation_date],0))</f>
        <v>1.6</v>
      </c>
      <c r="D269" s="4">
        <f>$B$888/Table3[[#This Row],[CPI]]</f>
        <v>7.1850413223140501</v>
      </c>
      <c r="E269" s="5">
        <f>Table3[[#This Row],[minwage]]*Table3[[#This Row],[CPI Adjustment]]</f>
        <v>11.496066115702481</v>
      </c>
      <c r="F269" s="5" t="e">
        <f>INDEX(poverty[Threshold],MATCH(YEAR(Table3[[#This Row],[Date]]),poverty[Year],0))</f>
        <v>#N/A</v>
      </c>
      <c r="G269" s="8" t="e">
        <f>Table3[[#This Row],[poverty threshold abs]]*Table3[[#This Row],[CPI Adjustment]]</f>
        <v>#N/A</v>
      </c>
      <c r="H269" s="8" t="e">
        <f>Table3[[#This Row],[poverty threshold adj]]/2/250/8</f>
        <v>#N/A</v>
      </c>
      <c r="I269" s="8">
        <f>$I$854*$D$854/Table3[[#This Row],[CPI Adjustment]]</f>
        <v>2.3546797633592695</v>
      </c>
      <c r="J269" s="8">
        <f>Table3[[#This Row],[Living Wage Nominal]]*Table3[[#This Row],[CPI Adjustment]]</f>
        <v>16.91847140055302</v>
      </c>
    </row>
    <row r="270" spans="1:10" x14ac:dyDescent="0.35">
      <c r="A270" s="6">
        <v>25324</v>
      </c>
      <c r="B270">
        <f>INDEX(CPI[CPIAUCSL],MATCH(Table3[[#This Row],[Date]],CPI[observation_date],0))</f>
        <v>36.4</v>
      </c>
      <c r="C270">
        <f>INDEX(minwage[FEDMINNFRWG],MATCH(Table3[[#This Row],[Date]],minwage[observation_date],0))</f>
        <v>1.6</v>
      </c>
      <c r="D270" s="4">
        <f>$B$888/Table3[[#This Row],[CPI]]</f>
        <v>7.1653021978021982</v>
      </c>
      <c r="E270" s="5">
        <f>Table3[[#This Row],[minwage]]*Table3[[#This Row],[CPI Adjustment]]</f>
        <v>11.464483516483519</v>
      </c>
      <c r="F270" s="5" t="e">
        <f>INDEX(poverty[Threshold],MATCH(YEAR(Table3[[#This Row],[Date]]),poverty[Year],0))</f>
        <v>#N/A</v>
      </c>
      <c r="G270" s="8" t="e">
        <f>Table3[[#This Row],[poverty threshold abs]]*Table3[[#This Row],[CPI Adjustment]]</f>
        <v>#N/A</v>
      </c>
      <c r="H270" s="8" t="e">
        <f>Table3[[#This Row],[poverty threshold adj]]/2/250/8</f>
        <v>#N/A</v>
      </c>
      <c r="I270" s="8">
        <f>$I$854*$D$854/Table3[[#This Row],[CPI Adjustment]]</f>
        <v>2.3611664844704521</v>
      </c>
      <c r="J270" s="8">
        <f>Table3[[#This Row],[Living Wage Nominal]]*Table3[[#This Row],[CPI Adjustment]]</f>
        <v>16.91847140055302</v>
      </c>
    </row>
    <row r="271" spans="1:10" x14ac:dyDescent="0.35">
      <c r="A271" s="6">
        <v>25355</v>
      </c>
      <c r="B271">
        <f>INDEX(CPI[CPIAUCSL],MATCH(Table3[[#This Row],[Date]],CPI[observation_date],0))</f>
        <v>36.6</v>
      </c>
      <c r="C271">
        <f>INDEX(minwage[FEDMINNFRWG],MATCH(Table3[[#This Row],[Date]],minwage[observation_date],0))</f>
        <v>1.6</v>
      </c>
      <c r="D271" s="4">
        <f>$B$888/Table3[[#This Row],[CPI]]</f>
        <v>7.1261475409836068</v>
      </c>
      <c r="E271" s="5">
        <f>Table3[[#This Row],[minwage]]*Table3[[#This Row],[CPI Adjustment]]</f>
        <v>11.401836065573772</v>
      </c>
      <c r="F271" s="5" t="e">
        <f>INDEX(poverty[Threshold],MATCH(YEAR(Table3[[#This Row],[Date]]),poverty[Year],0))</f>
        <v>#N/A</v>
      </c>
      <c r="G271" s="8" t="e">
        <f>Table3[[#This Row],[poverty threshold abs]]*Table3[[#This Row],[CPI Adjustment]]</f>
        <v>#N/A</v>
      </c>
      <c r="H271" s="8" t="e">
        <f>Table3[[#This Row],[poverty threshold adj]]/2/250/8</f>
        <v>#N/A</v>
      </c>
      <c r="I271" s="8">
        <f>$I$854*$D$854/Table3[[#This Row],[CPI Adjustment]]</f>
        <v>2.3741399266928171</v>
      </c>
      <c r="J271" s="8">
        <f>Table3[[#This Row],[Living Wage Nominal]]*Table3[[#This Row],[CPI Adjustment]]</f>
        <v>16.91847140055302</v>
      </c>
    </row>
    <row r="272" spans="1:10" x14ac:dyDescent="0.35">
      <c r="A272" s="6">
        <v>25385</v>
      </c>
      <c r="B272">
        <f>INDEX(CPI[CPIAUCSL],MATCH(Table3[[#This Row],[Date]],CPI[observation_date],0))</f>
        <v>36.799999999999997</v>
      </c>
      <c r="C272">
        <f>INDEX(minwage[FEDMINNFRWG],MATCH(Table3[[#This Row],[Date]],minwage[observation_date],0))</f>
        <v>1.6</v>
      </c>
      <c r="D272" s="4">
        <f>$B$888/Table3[[#This Row],[CPI]]</f>
        <v>7.0874184782608705</v>
      </c>
      <c r="E272" s="5">
        <f>Table3[[#This Row],[minwage]]*Table3[[#This Row],[CPI Adjustment]]</f>
        <v>11.339869565217393</v>
      </c>
      <c r="F272" s="5" t="e">
        <f>INDEX(poverty[Threshold],MATCH(YEAR(Table3[[#This Row],[Date]]),poverty[Year],0))</f>
        <v>#N/A</v>
      </c>
      <c r="G272" s="8" t="e">
        <f>Table3[[#This Row],[poverty threshold abs]]*Table3[[#This Row],[CPI Adjustment]]</f>
        <v>#N/A</v>
      </c>
      <c r="H272" s="8" t="e">
        <f>Table3[[#This Row],[poverty threshold adj]]/2/250/8</f>
        <v>#N/A</v>
      </c>
      <c r="I272" s="8">
        <f>$I$854*$D$854/Table3[[#This Row],[CPI Adjustment]]</f>
        <v>2.3871133689151822</v>
      </c>
      <c r="J272" s="8">
        <f>Table3[[#This Row],[Living Wage Nominal]]*Table3[[#This Row],[CPI Adjustment]]</f>
        <v>16.91847140055302</v>
      </c>
    </row>
    <row r="273" spans="1:10" x14ac:dyDescent="0.35">
      <c r="A273" s="6">
        <v>25416</v>
      </c>
      <c r="B273">
        <f>INDEX(CPI[CPIAUCSL],MATCH(Table3[[#This Row],[Date]],CPI[observation_date],0))</f>
        <v>36.9</v>
      </c>
      <c r="C273">
        <f>INDEX(minwage[FEDMINNFRWG],MATCH(Table3[[#This Row],[Date]],minwage[observation_date],0))</f>
        <v>1.6</v>
      </c>
      <c r="D273" s="4">
        <f>$B$888/Table3[[#This Row],[CPI]]</f>
        <v>7.0682113821138213</v>
      </c>
      <c r="E273" s="5">
        <f>Table3[[#This Row],[minwage]]*Table3[[#This Row],[CPI Adjustment]]</f>
        <v>11.309138211382114</v>
      </c>
      <c r="F273" s="5" t="e">
        <f>INDEX(poverty[Threshold],MATCH(YEAR(Table3[[#This Row],[Date]]),poverty[Year],0))</f>
        <v>#N/A</v>
      </c>
      <c r="G273" s="8" t="e">
        <f>Table3[[#This Row],[poverty threshold abs]]*Table3[[#This Row],[CPI Adjustment]]</f>
        <v>#N/A</v>
      </c>
      <c r="H273" s="8" t="e">
        <f>Table3[[#This Row],[poverty threshold adj]]/2/250/8</f>
        <v>#N/A</v>
      </c>
      <c r="I273" s="8">
        <f>$I$854*$D$854/Table3[[#This Row],[CPI Adjustment]]</f>
        <v>2.3936000900263652</v>
      </c>
      <c r="J273" s="8">
        <f>Table3[[#This Row],[Living Wage Nominal]]*Table3[[#This Row],[CPI Adjustment]]</f>
        <v>16.91847140055302</v>
      </c>
    </row>
    <row r="274" spans="1:10" x14ac:dyDescent="0.35">
      <c r="A274" s="6">
        <v>25447</v>
      </c>
      <c r="B274">
        <f>INDEX(CPI[CPIAUCSL],MATCH(Table3[[#This Row],[Date]],CPI[observation_date],0))</f>
        <v>37.1</v>
      </c>
      <c r="C274">
        <f>INDEX(minwage[FEDMINNFRWG],MATCH(Table3[[#This Row],[Date]],minwage[observation_date],0))</f>
        <v>1.6</v>
      </c>
      <c r="D274" s="4">
        <f>$B$888/Table3[[#This Row],[CPI]]</f>
        <v>7.03010781671159</v>
      </c>
      <c r="E274" s="5">
        <f>Table3[[#This Row],[minwage]]*Table3[[#This Row],[CPI Adjustment]]</f>
        <v>11.248172506738545</v>
      </c>
      <c r="F274" s="5" t="e">
        <f>INDEX(poverty[Threshold],MATCH(YEAR(Table3[[#This Row],[Date]]),poverty[Year],0))</f>
        <v>#N/A</v>
      </c>
      <c r="G274" s="8" t="e">
        <f>Table3[[#This Row],[poverty threshold abs]]*Table3[[#This Row],[CPI Adjustment]]</f>
        <v>#N/A</v>
      </c>
      <c r="H274" s="8" t="e">
        <f>Table3[[#This Row],[poverty threshold adj]]/2/250/8</f>
        <v>#N/A</v>
      </c>
      <c r="I274" s="8">
        <f>$I$854*$D$854/Table3[[#This Row],[CPI Adjustment]]</f>
        <v>2.4065735322487303</v>
      </c>
      <c r="J274" s="8">
        <f>Table3[[#This Row],[Living Wage Nominal]]*Table3[[#This Row],[CPI Adjustment]]</f>
        <v>16.91847140055302</v>
      </c>
    </row>
    <row r="275" spans="1:10" x14ac:dyDescent="0.35">
      <c r="A275" s="6">
        <v>25477</v>
      </c>
      <c r="B275">
        <f>INDEX(CPI[CPIAUCSL],MATCH(Table3[[#This Row],[Date]],CPI[observation_date],0))</f>
        <v>37.299999999999997</v>
      </c>
      <c r="C275">
        <f>INDEX(minwage[FEDMINNFRWG],MATCH(Table3[[#This Row],[Date]],minwage[observation_date],0))</f>
        <v>1.6</v>
      </c>
      <c r="D275" s="4">
        <f>$B$888/Table3[[#This Row],[CPI]]</f>
        <v>6.9924128686327087</v>
      </c>
      <c r="E275" s="5">
        <f>Table3[[#This Row],[minwage]]*Table3[[#This Row],[CPI Adjustment]]</f>
        <v>11.187860589812335</v>
      </c>
      <c r="F275" s="5" t="e">
        <f>INDEX(poverty[Threshold],MATCH(YEAR(Table3[[#This Row],[Date]]),poverty[Year],0))</f>
        <v>#N/A</v>
      </c>
      <c r="G275" s="8" t="e">
        <f>Table3[[#This Row],[poverty threshold abs]]*Table3[[#This Row],[CPI Adjustment]]</f>
        <v>#N/A</v>
      </c>
      <c r="H275" s="8" t="e">
        <f>Table3[[#This Row],[poverty threshold adj]]/2/250/8</f>
        <v>#N/A</v>
      </c>
      <c r="I275" s="8">
        <f>$I$854*$D$854/Table3[[#This Row],[CPI Adjustment]]</f>
        <v>2.4195469744710949</v>
      </c>
      <c r="J275" s="8">
        <f>Table3[[#This Row],[Living Wage Nominal]]*Table3[[#This Row],[CPI Adjustment]]</f>
        <v>16.91847140055302</v>
      </c>
    </row>
    <row r="276" spans="1:10" x14ac:dyDescent="0.35">
      <c r="A276" s="6">
        <v>25508</v>
      </c>
      <c r="B276">
        <f>INDEX(CPI[CPIAUCSL],MATCH(Table3[[#This Row],[Date]],CPI[observation_date],0))</f>
        <v>37.5</v>
      </c>
      <c r="C276">
        <f>INDEX(minwage[FEDMINNFRWG],MATCH(Table3[[#This Row],[Date]],minwage[observation_date],0))</f>
        <v>1.6</v>
      </c>
      <c r="D276" s="4">
        <f>$B$888/Table3[[#This Row],[CPI]]</f>
        <v>6.95512</v>
      </c>
      <c r="E276" s="5">
        <f>Table3[[#This Row],[minwage]]*Table3[[#This Row],[CPI Adjustment]]</f>
        <v>11.128192</v>
      </c>
      <c r="F276" s="5" t="e">
        <f>INDEX(poverty[Threshold],MATCH(YEAR(Table3[[#This Row],[Date]]),poverty[Year],0))</f>
        <v>#N/A</v>
      </c>
      <c r="G276" s="8" t="e">
        <f>Table3[[#This Row],[poverty threshold abs]]*Table3[[#This Row],[CPI Adjustment]]</f>
        <v>#N/A</v>
      </c>
      <c r="H276" s="8" t="e">
        <f>Table3[[#This Row],[poverty threshold adj]]/2/250/8</f>
        <v>#N/A</v>
      </c>
      <c r="I276" s="8">
        <f>$I$854*$D$854/Table3[[#This Row],[CPI Adjustment]]</f>
        <v>2.4325204166934604</v>
      </c>
      <c r="J276" s="8">
        <f>Table3[[#This Row],[Living Wage Nominal]]*Table3[[#This Row],[CPI Adjustment]]</f>
        <v>16.91847140055302</v>
      </c>
    </row>
    <row r="277" spans="1:10" x14ac:dyDescent="0.35">
      <c r="A277" s="6">
        <v>25538</v>
      </c>
      <c r="B277">
        <f>INDEX(CPI[CPIAUCSL],MATCH(Table3[[#This Row],[Date]],CPI[observation_date],0))</f>
        <v>37.700000000000003</v>
      </c>
      <c r="C277">
        <f>INDEX(minwage[FEDMINNFRWG],MATCH(Table3[[#This Row],[Date]],minwage[observation_date],0))</f>
        <v>1.6</v>
      </c>
      <c r="D277" s="4">
        <f>$B$888/Table3[[#This Row],[CPI]]</f>
        <v>6.9182228116710869</v>
      </c>
      <c r="E277" s="5">
        <f>Table3[[#This Row],[minwage]]*Table3[[#This Row],[CPI Adjustment]]</f>
        <v>11.06915649867374</v>
      </c>
      <c r="F277" s="5" t="e">
        <f>INDEX(poverty[Threshold],MATCH(YEAR(Table3[[#This Row],[Date]]),poverty[Year],0))</f>
        <v>#N/A</v>
      </c>
      <c r="G277" s="8" t="e">
        <f>Table3[[#This Row],[poverty threshold abs]]*Table3[[#This Row],[CPI Adjustment]]</f>
        <v>#N/A</v>
      </c>
      <c r="H277" s="8" t="e">
        <f>Table3[[#This Row],[poverty threshold adj]]/2/250/8</f>
        <v>#N/A</v>
      </c>
      <c r="I277" s="8">
        <f>$I$854*$D$854/Table3[[#This Row],[CPI Adjustment]]</f>
        <v>2.4454938589158259</v>
      </c>
      <c r="J277" s="8">
        <f>Table3[[#This Row],[Living Wage Nominal]]*Table3[[#This Row],[CPI Adjustment]]</f>
        <v>16.91847140055302</v>
      </c>
    </row>
    <row r="278" spans="1:10" x14ac:dyDescent="0.35">
      <c r="A278" s="6">
        <v>25569</v>
      </c>
      <c r="B278">
        <f>INDEX(CPI[CPIAUCSL],MATCH(Table3[[#This Row],[Date]],CPI[observation_date],0))</f>
        <v>37.9</v>
      </c>
      <c r="C278">
        <f>INDEX(minwage[FEDMINNFRWG],MATCH(Table3[[#This Row],[Date]],minwage[observation_date],0))</f>
        <v>1.6</v>
      </c>
      <c r="D278" s="4">
        <f>$B$888/Table3[[#This Row],[CPI]]</f>
        <v>6.8817150395778368</v>
      </c>
      <c r="E278" s="5">
        <f>Table3[[#This Row],[minwage]]*Table3[[#This Row],[CPI Adjustment]]</f>
        <v>11.010744063324539</v>
      </c>
      <c r="F278" s="5" t="e">
        <f>INDEX(poverty[Threshold],MATCH(YEAR(Table3[[#This Row],[Date]]),poverty[Year],0))</f>
        <v>#N/A</v>
      </c>
      <c r="G278" s="8" t="e">
        <f>Table3[[#This Row],[poverty threshold abs]]*Table3[[#This Row],[CPI Adjustment]]</f>
        <v>#N/A</v>
      </c>
      <c r="H278" s="8" t="e">
        <f>Table3[[#This Row],[poverty threshold adj]]/2/250/8</f>
        <v>#N/A</v>
      </c>
      <c r="I278" s="8">
        <f>$I$854*$D$854/Table3[[#This Row],[CPI Adjustment]]</f>
        <v>2.4584673011381906</v>
      </c>
      <c r="J278" s="8">
        <f>Table3[[#This Row],[Living Wage Nominal]]*Table3[[#This Row],[CPI Adjustment]]</f>
        <v>16.91847140055302</v>
      </c>
    </row>
    <row r="279" spans="1:10" x14ac:dyDescent="0.35">
      <c r="A279" s="6">
        <v>25600</v>
      </c>
      <c r="B279">
        <f>INDEX(CPI[CPIAUCSL],MATCH(Table3[[#This Row],[Date]],CPI[observation_date],0))</f>
        <v>38.1</v>
      </c>
      <c r="C279">
        <f>INDEX(minwage[FEDMINNFRWG],MATCH(Table3[[#This Row],[Date]],minwage[observation_date],0))</f>
        <v>1.6</v>
      </c>
      <c r="D279" s="4">
        <f>$B$888/Table3[[#This Row],[CPI]]</f>
        <v>6.8455905511811022</v>
      </c>
      <c r="E279" s="5">
        <f>Table3[[#This Row],[minwage]]*Table3[[#This Row],[CPI Adjustment]]</f>
        <v>10.952944881889763</v>
      </c>
      <c r="F279" s="5" t="e">
        <f>INDEX(poverty[Threshold],MATCH(YEAR(Table3[[#This Row],[Date]]),poverty[Year],0))</f>
        <v>#N/A</v>
      </c>
      <c r="G279" s="8" t="e">
        <f>Table3[[#This Row],[poverty threshold abs]]*Table3[[#This Row],[CPI Adjustment]]</f>
        <v>#N/A</v>
      </c>
      <c r="H279" s="8" t="e">
        <f>Table3[[#This Row],[poverty threshold adj]]/2/250/8</f>
        <v>#N/A</v>
      </c>
      <c r="I279" s="8">
        <f>$I$854*$D$854/Table3[[#This Row],[CPI Adjustment]]</f>
        <v>2.4714407433605556</v>
      </c>
      <c r="J279" s="8">
        <f>Table3[[#This Row],[Living Wage Nominal]]*Table3[[#This Row],[CPI Adjustment]]</f>
        <v>16.91847140055302</v>
      </c>
    </row>
    <row r="280" spans="1:10" x14ac:dyDescent="0.35">
      <c r="A280" s="6">
        <v>25628</v>
      </c>
      <c r="B280">
        <f>INDEX(CPI[CPIAUCSL],MATCH(Table3[[#This Row],[Date]],CPI[observation_date],0))</f>
        <v>38.299999999999997</v>
      </c>
      <c r="C280">
        <f>INDEX(minwage[FEDMINNFRWG],MATCH(Table3[[#This Row],[Date]],minwage[observation_date],0))</f>
        <v>1.6</v>
      </c>
      <c r="D280" s="4">
        <f>$B$888/Table3[[#This Row],[CPI]]</f>
        <v>6.8098433420365545</v>
      </c>
      <c r="E280" s="5">
        <f>Table3[[#This Row],[minwage]]*Table3[[#This Row],[CPI Adjustment]]</f>
        <v>10.895749347258487</v>
      </c>
      <c r="F280" s="5" t="e">
        <f>INDEX(poverty[Threshold],MATCH(YEAR(Table3[[#This Row],[Date]]),poverty[Year],0))</f>
        <v>#N/A</v>
      </c>
      <c r="G280" s="8" t="e">
        <f>Table3[[#This Row],[poverty threshold abs]]*Table3[[#This Row],[CPI Adjustment]]</f>
        <v>#N/A</v>
      </c>
      <c r="H280" s="8" t="e">
        <f>Table3[[#This Row],[poverty threshold adj]]/2/250/8</f>
        <v>#N/A</v>
      </c>
      <c r="I280" s="8">
        <f>$I$854*$D$854/Table3[[#This Row],[CPI Adjustment]]</f>
        <v>2.4844141855829207</v>
      </c>
      <c r="J280" s="8">
        <f>Table3[[#This Row],[Living Wage Nominal]]*Table3[[#This Row],[CPI Adjustment]]</f>
        <v>16.91847140055302</v>
      </c>
    </row>
    <row r="281" spans="1:10" x14ac:dyDescent="0.35">
      <c r="A281" s="6">
        <v>25659</v>
      </c>
      <c r="B281">
        <f>INDEX(CPI[CPIAUCSL],MATCH(Table3[[#This Row],[Date]],CPI[observation_date],0))</f>
        <v>38.5</v>
      </c>
      <c r="C281">
        <f>INDEX(minwage[FEDMINNFRWG],MATCH(Table3[[#This Row],[Date]],minwage[observation_date],0))</f>
        <v>1.6</v>
      </c>
      <c r="D281" s="4">
        <f>$B$888/Table3[[#This Row],[CPI]]</f>
        <v>6.7744675324675327</v>
      </c>
      <c r="E281" s="5">
        <f>Table3[[#This Row],[minwage]]*Table3[[#This Row],[CPI Adjustment]]</f>
        <v>10.839148051948053</v>
      </c>
      <c r="F281" s="5" t="e">
        <f>INDEX(poverty[Threshold],MATCH(YEAR(Table3[[#This Row],[Date]]),poverty[Year],0))</f>
        <v>#N/A</v>
      </c>
      <c r="G281" s="8" t="e">
        <f>Table3[[#This Row],[poverty threshold abs]]*Table3[[#This Row],[CPI Adjustment]]</f>
        <v>#N/A</v>
      </c>
      <c r="H281" s="8" t="e">
        <f>Table3[[#This Row],[poverty threshold adj]]/2/250/8</f>
        <v>#N/A</v>
      </c>
      <c r="I281" s="8">
        <f>$I$854*$D$854/Table3[[#This Row],[CPI Adjustment]]</f>
        <v>2.4973876278052858</v>
      </c>
      <c r="J281" s="8">
        <f>Table3[[#This Row],[Living Wage Nominal]]*Table3[[#This Row],[CPI Adjustment]]</f>
        <v>16.91847140055302</v>
      </c>
    </row>
    <row r="282" spans="1:10" x14ac:dyDescent="0.35">
      <c r="A282" s="6">
        <v>25689</v>
      </c>
      <c r="B282">
        <f>INDEX(CPI[CPIAUCSL],MATCH(Table3[[#This Row],[Date]],CPI[observation_date],0))</f>
        <v>38.6</v>
      </c>
      <c r="C282">
        <f>INDEX(minwage[FEDMINNFRWG],MATCH(Table3[[#This Row],[Date]],minwage[observation_date],0))</f>
        <v>1.6</v>
      </c>
      <c r="D282" s="4">
        <f>$B$888/Table3[[#This Row],[CPI]]</f>
        <v>6.7569170984455962</v>
      </c>
      <c r="E282" s="5">
        <f>Table3[[#This Row],[minwage]]*Table3[[#This Row],[CPI Adjustment]]</f>
        <v>10.811067357512954</v>
      </c>
      <c r="F282" s="5" t="e">
        <f>INDEX(poverty[Threshold],MATCH(YEAR(Table3[[#This Row],[Date]]),poverty[Year],0))</f>
        <v>#N/A</v>
      </c>
      <c r="G282" s="8" t="e">
        <f>Table3[[#This Row],[poverty threshold abs]]*Table3[[#This Row],[CPI Adjustment]]</f>
        <v>#N/A</v>
      </c>
      <c r="H282" s="8" t="e">
        <f>Table3[[#This Row],[poverty threshold adj]]/2/250/8</f>
        <v>#N/A</v>
      </c>
      <c r="I282" s="8">
        <f>$I$854*$D$854/Table3[[#This Row],[CPI Adjustment]]</f>
        <v>2.5038743489164683</v>
      </c>
      <c r="J282" s="8">
        <f>Table3[[#This Row],[Living Wage Nominal]]*Table3[[#This Row],[CPI Adjustment]]</f>
        <v>16.91847140055302</v>
      </c>
    </row>
    <row r="283" spans="1:10" x14ac:dyDescent="0.35">
      <c r="A283" s="6">
        <v>25720</v>
      </c>
      <c r="B283">
        <f>INDEX(CPI[CPIAUCSL],MATCH(Table3[[#This Row],[Date]],CPI[observation_date],0))</f>
        <v>38.799999999999997</v>
      </c>
      <c r="C283">
        <f>INDEX(minwage[FEDMINNFRWG],MATCH(Table3[[#This Row],[Date]],minwage[observation_date],0))</f>
        <v>1.6</v>
      </c>
      <c r="D283" s="4">
        <f>$B$888/Table3[[#This Row],[CPI]]</f>
        <v>6.7220876288659799</v>
      </c>
      <c r="E283" s="5">
        <f>Table3[[#This Row],[minwage]]*Table3[[#This Row],[CPI Adjustment]]</f>
        <v>10.755340206185569</v>
      </c>
      <c r="F283" s="5" t="e">
        <f>INDEX(poverty[Threshold],MATCH(YEAR(Table3[[#This Row],[Date]]),poverty[Year],0))</f>
        <v>#N/A</v>
      </c>
      <c r="G283" s="8" t="e">
        <f>Table3[[#This Row],[poverty threshold abs]]*Table3[[#This Row],[CPI Adjustment]]</f>
        <v>#N/A</v>
      </c>
      <c r="H283" s="8" t="e">
        <f>Table3[[#This Row],[poverty threshold adj]]/2/250/8</f>
        <v>#N/A</v>
      </c>
      <c r="I283" s="8">
        <f>$I$854*$D$854/Table3[[#This Row],[CPI Adjustment]]</f>
        <v>2.5168477911388334</v>
      </c>
      <c r="J283" s="8">
        <f>Table3[[#This Row],[Living Wage Nominal]]*Table3[[#This Row],[CPI Adjustment]]</f>
        <v>16.91847140055302</v>
      </c>
    </row>
    <row r="284" spans="1:10" x14ac:dyDescent="0.35">
      <c r="A284" s="6">
        <v>25750</v>
      </c>
      <c r="B284">
        <f>INDEX(CPI[CPIAUCSL],MATCH(Table3[[#This Row],[Date]],CPI[observation_date],0))</f>
        <v>38.9</v>
      </c>
      <c r="C284">
        <f>INDEX(minwage[FEDMINNFRWG],MATCH(Table3[[#This Row],[Date]],minwage[observation_date],0))</f>
        <v>1.6</v>
      </c>
      <c r="D284" s="4">
        <f>$B$888/Table3[[#This Row],[CPI]]</f>
        <v>6.7048071979434454</v>
      </c>
      <c r="E284" s="5">
        <f>Table3[[#This Row],[minwage]]*Table3[[#This Row],[CPI Adjustment]]</f>
        <v>10.727691516709513</v>
      </c>
      <c r="F284" s="5" t="e">
        <f>INDEX(poverty[Threshold],MATCH(YEAR(Table3[[#This Row],[Date]]),poverty[Year],0))</f>
        <v>#N/A</v>
      </c>
      <c r="G284" s="8" t="e">
        <f>Table3[[#This Row],[poverty threshold abs]]*Table3[[#This Row],[CPI Adjustment]]</f>
        <v>#N/A</v>
      </c>
      <c r="H284" s="8" t="e">
        <f>Table3[[#This Row],[poverty threshold adj]]/2/250/8</f>
        <v>#N/A</v>
      </c>
      <c r="I284" s="8">
        <f>$I$854*$D$854/Table3[[#This Row],[CPI Adjustment]]</f>
        <v>2.5233345122500159</v>
      </c>
      <c r="J284" s="8">
        <f>Table3[[#This Row],[Living Wage Nominal]]*Table3[[#This Row],[CPI Adjustment]]</f>
        <v>16.91847140055302</v>
      </c>
    </row>
    <row r="285" spans="1:10" x14ac:dyDescent="0.35">
      <c r="A285" s="6">
        <v>25781</v>
      </c>
      <c r="B285">
        <f>INDEX(CPI[CPIAUCSL],MATCH(Table3[[#This Row],[Date]],CPI[observation_date],0))</f>
        <v>39</v>
      </c>
      <c r="C285">
        <f>INDEX(minwage[FEDMINNFRWG],MATCH(Table3[[#This Row],[Date]],minwage[observation_date],0))</f>
        <v>1.6</v>
      </c>
      <c r="D285" s="4">
        <f>$B$888/Table3[[#This Row],[CPI]]</f>
        <v>6.687615384615385</v>
      </c>
      <c r="E285" s="5">
        <f>Table3[[#This Row],[minwage]]*Table3[[#This Row],[CPI Adjustment]]</f>
        <v>10.700184615384616</v>
      </c>
      <c r="F285" s="5" t="e">
        <f>INDEX(poverty[Threshold],MATCH(YEAR(Table3[[#This Row],[Date]]),poverty[Year],0))</f>
        <v>#N/A</v>
      </c>
      <c r="G285" s="8" t="e">
        <f>Table3[[#This Row],[poverty threshold abs]]*Table3[[#This Row],[CPI Adjustment]]</f>
        <v>#N/A</v>
      </c>
      <c r="H285" s="8" t="e">
        <f>Table3[[#This Row],[poverty threshold adj]]/2/250/8</f>
        <v>#N/A</v>
      </c>
      <c r="I285" s="8">
        <f>$I$854*$D$854/Table3[[#This Row],[CPI Adjustment]]</f>
        <v>2.5298212333611989</v>
      </c>
      <c r="J285" s="8">
        <f>Table3[[#This Row],[Living Wage Nominal]]*Table3[[#This Row],[CPI Adjustment]]</f>
        <v>16.91847140055302</v>
      </c>
    </row>
    <row r="286" spans="1:10" x14ac:dyDescent="0.35">
      <c r="A286" s="6">
        <v>25812</v>
      </c>
      <c r="B286">
        <f>INDEX(CPI[CPIAUCSL],MATCH(Table3[[#This Row],[Date]],CPI[observation_date],0))</f>
        <v>39.200000000000003</v>
      </c>
      <c r="C286">
        <f>INDEX(minwage[FEDMINNFRWG],MATCH(Table3[[#This Row],[Date]],minwage[observation_date],0))</f>
        <v>1.6</v>
      </c>
      <c r="D286" s="4">
        <f>$B$888/Table3[[#This Row],[CPI]]</f>
        <v>6.6534948979591837</v>
      </c>
      <c r="E286" s="5">
        <f>Table3[[#This Row],[minwage]]*Table3[[#This Row],[CPI Adjustment]]</f>
        <v>10.645591836734695</v>
      </c>
      <c r="F286" s="5" t="e">
        <f>INDEX(poverty[Threshold],MATCH(YEAR(Table3[[#This Row],[Date]]),poverty[Year],0))</f>
        <v>#N/A</v>
      </c>
      <c r="G286" s="8" t="e">
        <f>Table3[[#This Row],[poverty threshold abs]]*Table3[[#This Row],[CPI Adjustment]]</f>
        <v>#N/A</v>
      </c>
      <c r="H286" s="8" t="e">
        <f>Table3[[#This Row],[poverty threshold adj]]/2/250/8</f>
        <v>#N/A</v>
      </c>
      <c r="I286" s="8">
        <f>$I$854*$D$854/Table3[[#This Row],[CPI Adjustment]]</f>
        <v>2.542794675583564</v>
      </c>
      <c r="J286" s="8">
        <f>Table3[[#This Row],[Living Wage Nominal]]*Table3[[#This Row],[CPI Adjustment]]</f>
        <v>16.91847140055302</v>
      </c>
    </row>
    <row r="287" spans="1:10" x14ac:dyDescent="0.35">
      <c r="A287" s="6">
        <v>25842</v>
      </c>
      <c r="B287">
        <f>INDEX(CPI[CPIAUCSL],MATCH(Table3[[#This Row],[Date]],CPI[observation_date],0))</f>
        <v>39.4</v>
      </c>
      <c r="C287">
        <f>INDEX(minwage[FEDMINNFRWG],MATCH(Table3[[#This Row],[Date]],minwage[observation_date],0))</f>
        <v>1.6</v>
      </c>
      <c r="D287" s="4">
        <f>$B$888/Table3[[#This Row],[CPI]]</f>
        <v>6.6197208121827416</v>
      </c>
      <c r="E287" s="5">
        <f>Table3[[#This Row],[minwage]]*Table3[[#This Row],[CPI Adjustment]]</f>
        <v>10.591553299492388</v>
      </c>
      <c r="F287" s="5" t="e">
        <f>INDEX(poverty[Threshold],MATCH(YEAR(Table3[[#This Row],[Date]]),poverty[Year],0))</f>
        <v>#N/A</v>
      </c>
      <c r="G287" s="8" t="e">
        <f>Table3[[#This Row],[poverty threshold abs]]*Table3[[#This Row],[CPI Adjustment]]</f>
        <v>#N/A</v>
      </c>
      <c r="H287" s="8" t="e">
        <f>Table3[[#This Row],[poverty threshold adj]]/2/250/8</f>
        <v>#N/A</v>
      </c>
      <c r="I287" s="8">
        <f>$I$854*$D$854/Table3[[#This Row],[CPI Adjustment]]</f>
        <v>2.5557681178059291</v>
      </c>
      <c r="J287" s="8">
        <f>Table3[[#This Row],[Living Wage Nominal]]*Table3[[#This Row],[CPI Adjustment]]</f>
        <v>16.91847140055302</v>
      </c>
    </row>
    <row r="288" spans="1:10" x14ac:dyDescent="0.35">
      <c r="A288" s="6">
        <v>25873</v>
      </c>
      <c r="B288">
        <f>INDEX(CPI[CPIAUCSL],MATCH(Table3[[#This Row],[Date]],CPI[observation_date],0))</f>
        <v>39.6</v>
      </c>
      <c r="C288">
        <f>INDEX(minwage[FEDMINNFRWG],MATCH(Table3[[#This Row],[Date]],minwage[observation_date],0))</f>
        <v>1.6</v>
      </c>
      <c r="D288" s="4">
        <f>$B$888/Table3[[#This Row],[CPI]]</f>
        <v>6.5862878787878785</v>
      </c>
      <c r="E288" s="5">
        <f>Table3[[#This Row],[minwage]]*Table3[[#This Row],[CPI Adjustment]]</f>
        <v>10.538060606060606</v>
      </c>
      <c r="F288" s="5" t="e">
        <f>INDEX(poverty[Threshold],MATCH(YEAR(Table3[[#This Row],[Date]]),poverty[Year],0))</f>
        <v>#N/A</v>
      </c>
      <c r="G288" s="8" t="e">
        <f>Table3[[#This Row],[poverty threshold abs]]*Table3[[#This Row],[CPI Adjustment]]</f>
        <v>#N/A</v>
      </c>
      <c r="H288" s="8" t="e">
        <f>Table3[[#This Row],[poverty threshold adj]]/2/250/8</f>
        <v>#N/A</v>
      </c>
      <c r="I288" s="8">
        <f>$I$854*$D$854/Table3[[#This Row],[CPI Adjustment]]</f>
        <v>2.5687415600282941</v>
      </c>
      <c r="J288" s="8">
        <f>Table3[[#This Row],[Living Wage Nominal]]*Table3[[#This Row],[CPI Adjustment]]</f>
        <v>16.91847140055302</v>
      </c>
    </row>
    <row r="289" spans="1:10" x14ac:dyDescent="0.35">
      <c r="A289" s="6">
        <v>25903</v>
      </c>
      <c r="B289">
        <f>INDEX(CPI[CPIAUCSL],MATCH(Table3[[#This Row],[Date]],CPI[observation_date],0))</f>
        <v>39.799999999999997</v>
      </c>
      <c r="C289">
        <f>INDEX(minwage[FEDMINNFRWG],MATCH(Table3[[#This Row],[Date]],minwage[observation_date],0))</f>
        <v>1.6</v>
      </c>
      <c r="D289" s="4">
        <f>$B$888/Table3[[#This Row],[CPI]]</f>
        <v>6.5531909547738696</v>
      </c>
      <c r="E289" s="5">
        <f>Table3[[#This Row],[minwage]]*Table3[[#This Row],[CPI Adjustment]]</f>
        <v>10.485105527638192</v>
      </c>
      <c r="F289" s="5" t="e">
        <f>INDEX(poverty[Threshold],MATCH(YEAR(Table3[[#This Row],[Date]]),poverty[Year],0))</f>
        <v>#N/A</v>
      </c>
      <c r="G289" s="8" t="e">
        <f>Table3[[#This Row],[poverty threshold abs]]*Table3[[#This Row],[CPI Adjustment]]</f>
        <v>#N/A</v>
      </c>
      <c r="H289" s="8" t="e">
        <f>Table3[[#This Row],[poverty threshold adj]]/2/250/8</f>
        <v>#N/A</v>
      </c>
      <c r="I289" s="8">
        <f>$I$854*$D$854/Table3[[#This Row],[CPI Adjustment]]</f>
        <v>2.5817150022506592</v>
      </c>
      <c r="J289" s="8">
        <f>Table3[[#This Row],[Living Wage Nominal]]*Table3[[#This Row],[CPI Adjustment]]</f>
        <v>16.91847140055302</v>
      </c>
    </row>
    <row r="290" spans="1:10" x14ac:dyDescent="0.35">
      <c r="A290" s="6">
        <v>25934</v>
      </c>
      <c r="B290">
        <f>INDEX(CPI[CPIAUCSL],MATCH(Table3[[#This Row],[Date]],CPI[observation_date],0))</f>
        <v>39.9</v>
      </c>
      <c r="C290">
        <f>INDEX(minwage[FEDMINNFRWG],MATCH(Table3[[#This Row],[Date]],minwage[observation_date],0))</f>
        <v>1.6</v>
      </c>
      <c r="D290" s="4">
        <f>$B$888/Table3[[#This Row],[CPI]]</f>
        <v>6.5367669172932334</v>
      </c>
      <c r="E290" s="5">
        <f>Table3[[#This Row],[minwage]]*Table3[[#This Row],[CPI Adjustment]]</f>
        <v>10.458827067669175</v>
      </c>
      <c r="F290" s="5" t="e">
        <f>INDEX(poverty[Threshold],MATCH(YEAR(Table3[[#This Row],[Date]]),poverty[Year],0))</f>
        <v>#N/A</v>
      </c>
      <c r="G290" s="8" t="e">
        <f>Table3[[#This Row],[poverty threshold abs]]*Table3[[#This Row],[CPI Adjustment]]</f>
        <v>#N/A</v>
      </c>
      <c r="H290" s="8" t="e">
        <f>Table3[[#This Row],[poverty threshold adj]]/2/250/8</f>
        <v>#N/A</v>
      </c>
      <c r="I290" s="8">
        <f>$I$854*$D$854/Table3[[#This Row],[CPI Adjustment]]</f>
        <v>2.5882017233618417</v>
      </c>
      <c r="J290" s="8">
        <f>Table3[[#This Row],[Living Wage Nominal]]*Table3[[#This Row],[CPI Adjustment]]</f>
        <v>16.91847140055302</v>
      </c>
    </row>
    <row r="291" spans="1:10" x14ac:dyDescent="0.35">
      <c r="A291" s="6">
        <v>25965</v>
      </c>
      <c r="B291">
        <f>INDEX(CPI[CPIAUCSL],MATCH(Table3[[#This Row],[Date]],CPI[observation_date],0))</f>
        <v>39.9</v>
      </c>
      <c r="C291">
        <f>INDEX(minwage[FEDMINNFRWG],MATCH(Table3[[#This Row],[Date]],minwage[observation_date],0))</f>
        <v>1.6</v>
      </c>
      <c r="D291" s="4">
        <f>$B$888/Table3[[#This Row],[CPI]]</f>
        <v>6.5367669172932334</v>
      </c>
      <c r="E291" s="5">
        <f>Table3[[#This Row],[minwage]]*Table3[[#This Row],[CPI Adjustment]]</f>
        <v>10.458827067669175</v>
      </c>
      <c r="F291" s="5" t="e">
        <f>INDEX(poverty[Threshold],MATCH(YEAR(Table3[[#This Row],[Date]]),poverty[Year],0))</f>
        <v>#N/A</v>
      </c>
      <c r="G291" s="8" t="e">
        <f>Table3[[#This Row],[poverty threshold abs]]*Table3[[#This Row],[CPI Adjustment]]</f>
        <v>#N/A</v>
      </c>
      <c r="H291" s="8" t="e">
        <f>Table3[[#This Row],[poverty threshold adj]]/2/250/8</f>
        <v>#N/A</v>
      </c>
      <c r="I291" s="8">
        <f>$I$854*$D$854/Table3[[#This Row],[CPI Adjustment]]</f>
        <v>2.5882017233618417</v>
      </c>
      <c r="J291" s="8">
        <f>Table3[[#This Row],[Living Wage Nominal]]*Table3[[#This Row],[CPI Adjustment]]</f>
        <v>16.91847140055302</v>
      </c>
    </row>
    <row r="292" spans="1:10" x14ac:dyDescent="0.35">
      <c r="A292" s="6">
        <v>25993</v>
      </c>
      <c r="B292">
        <f>INDEX(CPI[CPIAUCSL],MATCH(Table3[[#This Row],[Date]],CPI[observation_date],0))</f>
        <v>40</v>
      </c>
      <c r="C292">
        <f>INDEX(minwage[FEDMINNFRWG],MATCH(Table3[[#This Row],[Date]],minwage[observation_date],0))</f>
        <v>1.6</v>
      </c>
      <c r="D292" s="4">
        <f>$B$888/Table3[[#This Row],[CPI]]</f>
        <v>6.5204250000000004</v>
      </c>
      <c r="E292" s="5">
        <f>Table3[[#This Row],[minwage]]*Table3[[#This Row],[CPI Adjustment]]</f>
        <v>10.432680000000001</v>
      </c>
      <c r="F292" s="5" t="e">
        <f>INDEX(poverty[Threshold],MATCH(YEAR(Table3[[#This Row],[Date]]),poverty[Year],0))</f>
        <v>#N/A</v>
      </c>
      <c r="G292" s="8" t="e">
        <f>Table3[[#This Row],[poverty threshold abs]]*Table3[[#This Row],[CPI Adjustment]]</f>
        <v>#N/A</v>
      </c>
      <c r="H292" s="8" t="e">
        <f>Table3[[#This Row],[poverty threshold adj]]/2/250/8</f>
        <v>#N/A</v>
      </c>
      <c r="I292" s="8">
        <f>$I$854*$D$854/Table3[[#This Row],[CPI Adjustment]]</f>
        <v>2.5946884444730243</v>
      </c>
      <c r="J292" s="8">
        <f>Table3[[#This Row],[Living Wage Nominal]]*Table3[[#This Row],[CPI Adjustment]]</f>
        <v>16.91847140055302</v>
      </c>
    </row>
    <row r="293" spans="1:10" x14ac:dyDescent="0.35">
      <c r="A293" s="6">
        <v>26024</v>
      </c>
      <c r="B293">
        <f>INDEX(CPI[CPIAUCSL],MATCH(Table3[[#This Row],[Date]],CPI[observation_date],0))</f>
        <v>40.1</v>
      </c>
      <c r="C293">
        <f>INDEX(minwage[FEDMINNFRWG],MATCH(Table3[[#This Row],[Date]],minwage[observation_date],0))</f>
        <v>1.6</v>
      </c>
      <c r="D293" s="4">
        <f>$B$888/Table3[[#This Row],[CPI]]</f>
        <v>6.5041645885286785</v>
      </c>
      <c r="E293" s="5">
        <f>Table3[[#This Row],[minwage]]*Table3[[#This Row],[CPI Adjustment]]</f>
        <v>10.406663341645887</v>
      </c>
      <c r="F293" s="5" t="e">
        <f>INDEX(poverty[Threshold],MATCH(YEAR(Table3[[#This Row],[Date]]),poverty[Year],0))</f>
        <v>#N/A</v>
      </c>
      <c r="G293" s="8" t="e">
        <f>Table3[[#This Row],[poverty threshold abs]]*Table3[[#This Row],[CPI Adjustment]]</f>
        <v>#N/A</v>
      </c>
      <c r="H293" s="8" t="e">
        <f>Table3[[#This Row],[poverty threshold adj]]/2/250/8</f>
        <v>#N/A</v>
      </c>
      <c r="I293" s="8">
        <f>$I$854*$D$854/Table3[[#This Row],[CPI Adjustment]]</f>
        <v>2.6011751655842068</v>
      </c>
      <c r="J293" s="8">
        <f>Table3[[#This Row],[Living Wage Nominal]]*Table3[[#This Row],[CPI Adjustment]]</f>
        <v>16.91847140055302</v>
      </c>
    </row>
    <row r="294" spans="1:10" x14ac:dyDescent="0.35">
      <c r="A294" s="6">
        <v>26054</v>
      </c>
      <c r="B294">
        <f>INDEX(CPI[CPIAUCSL],MATCH(Table3[[#This Row],[Date]],CPI[observation_date],0))</f>
        <v>40.299999999999997</v>
      </c>
      <c r="C294">
        <f>INDEX(minwage[FEDMINNFRWG],MATCH(Table3[[#This Row],[Date]],minwage[observation_date],0))</f>
        <v>1.6</v>
      </c>
      <c r="D294" s="4">
        <f>$B$888/Table3[[#This Row],[CPI]]</f>
        <v>6.471885856079405</v>
      </c>
      <c r="E294" s="5">
        <f>Table3[[#This Row],[minwage]]*Table3[[#This Row],[CPI Adjustment]]</f>
        <v>10.355017369727049</v>
      </c>
      <c r="F294" s="5" t="e">
        <f>INDEX(poverty[Threshold],MATCH(YEAR(Table3[[#This Row],[Date]]),poverty[Year],0))</f>
        <v>#N/A</v>
      </c>
      <c r="G294" s="8" t="e">
        <f>Table3[[#This Row],[poverty threshold abs]]*Table3[[#This Row],[CPI Adjustment]]</f>
        <v>#N/A</v>
      </c>
      <c r="H294" s="8" t="e">
        <f>Table3[[#This Row],[poverty threshold adj]]/2/250/8</f>
        <v>#N/A</v>
      </c>
      <c r="I294" s="8">
        <f>$I$854*$D$854/Table3[[#This Row],[CPI Adjustment]]</f>
        <v>2.6141486078065719</v>
      </c>
      <c r="J294" s="8">
        <f>Table3[[#This Row],[Living Wage Nominal]]*Table3[[#This Row],[CPI Adjustment]]</f>
        <v>16.91847140055302</v>
      </c>
    </row>
    <row r="295" spans="1:10" x14ac:dyDescent="0.35">
      <c r="A295" s="6">
        <v>26085</v>
      </c>
      <c r="B295">
        <f>INDEX(CPI[CPIAUCSL],MATCH(Table3[[#This Row],[Date]],CPI[observation_date],0))</f>
        <v>40.5</v>
      </c>
      <c r="C295">
        <f>INDEX(minwage[FEDMINNFRWG],MATCH(Table3[[#This Row],[Date]],minwage[observation_date],0))</f>
        <v>1.6</v>
      </c>
      <c r="D295" s="4">
        <f>$B$888/Table3[[#This Row],[CPI]]</f>
        <v>6.4399259259259258</v>
      </c>
      <c r="E295" s="5">
        <f>Table3[[#This Row],[minwage]]*Table3[[#This Row],[CPI Adjustment]]</f>
        <v>10.303881481481483</v>
      </c>
      <c r="F295" s="5" t="e">
        <f>INDEX(poverty[Threshold],MATCH(YEAR(Table3[[#This Row],[Date]]),poverty[Year],0))</f>
        <v>#N/A</v>
      </c>
      <c r="G295" s="8" t="e">
        <f>Table3[[#This Row],[poverty threshold abs]]*Table3[[#This Row],[CPI Adjustment]]</f>
        <v>#N/A</v>
      </c>
      <c r="H295" s="8" t="e">
        <f>Table3[[#This Row],[poverty threshold adj]]/2/250/8</f>
        <v>#N/A</v>
      </c>
      <c r="I295" s="8">
        <f>$I$854*$D$854/Table3[[#This Row],[CPI Adjustment]]</f>
        <v>2.6271220500289374</v>
      </c>
      <c r="J295" s="8">
        <f>Table3[[#This Row],[Living Wage Nominal]]*Table3[[#This Row],[CPI Adjustment]]</f>
        <v>16.91847140055302</v>
      </c>
    </row>
    <row r="296" spans="1:10" x14ac:dyDescent="0.35">
      <c r="A296" s="6">
        <v>26115</v>
      </c>
      <c r="B296">
        <f>INDEX(CPI[CPIAUCSL],MATCH(Table3[[#This Row],[Date]],CPI[observation_date],0))</f>
        <v>40.6</v>
      </c>
      <c r="C296">
        <f>INDEX(minwage[FEDMINNFRWG],MATCH(Table3[[#This Row],[Date]],minwage[observation_date],0))</f>
        <v>1.6</v>
      </c>
      <c r="D296" s="4">
        <f>$B$888/Table3[[#This Row],[CPI]]</f>
        <v>6.4240640394088668</v>
      </c>
      <c r="E296" s="5">
        <f>Table3[[#This Row],[minwage]]*Table3[[#This Row],[CPI Adjustment]]</f>
        <v>10.278502463054188</v>
      </c>
      <c r="F296" s="5" t="e">
        <f>INDEX(poverty[Threshold],MATCH(YEAR(Table3[[#This Row],[Date]]),poverty[Year],0))</f>
        <v>#N/A</v>
      </c>
      <c r="G296" s="8" t="e">
        <f>Table3[[#This Row],[poverty threshold abs]]*Table3[[#This Row],[CPI Adjustment]]</f>
        <v>#N/A</v>
      </c>
      <c r="H296" s="8" t="e">
        <f>Table3[[#This Row],[poverty threshold adj]]/2/250/8</f>
        <v>#N/A</v>
      </c>
      <c r="I296" s="8">
        <f>$I$854*$D$854/Table3[[#This Row],[CPI Adjustment]]</f>
        <v>2.6336087711401199</v>
      </c>
      <c r="J296" s="8">
        <f>Table3[[#This Row],[Living Wage Nominal]]*Table3[[#This Row],[CPI Adjustment]]</f>
        <v>16.91847140055302</v>
      </c>
    </row>
    <row r="297" spans="1:10" x14ac:dyDescent="0.35">
      <c r="A297" s="6">
        <v>26146</v>
      </c>
      <c r="B297">
        <f>INDEX(CPI[CPIAUCSL],MATCH(Table3[[#This Row],[Date]],CPI[observation_date],0))</f>
        <v>40.700000000000003</v>
      </c>
      <c r="C297">
        <f>INDEX(minwage[FEDMINNFRWG],MATCH(Table3[[#This Row],[Date]],minwage[observation_date],0))</f>
        <v>1.6</v>
      </c>
      <c r="D297" s="4">
        <f>$B$888/Table3[[#This Row],[CPI]]</f>
        <v>6.4082800982800983</v>
      </c>
      <c r="E297" s="5">
        <f>Table3[[#This Row],[minwage]]*Table3[[#This Row],[CPI Adjustment]]</f>
        <v>10.253248157248159</v>
      </c>
      <c r="F297" s="5" t="e">
        <f>INDEX(poverty[Threshold],MATCH(YEAR(Table3[[#This Row],[Date]]),poverty[Year],0))</f>
        <v>#N/A</v>
      </c>
      <c r="G297" s="8" t="e">
        <f>Table3[[#This Row],[poverty threshold abs]]*Table3[[#This Row],[CPI Adjustment]]</f>
        <v>#N/A</v>
      </c>
      <c r="H297" s="8" t="e">
        <f>Table3[[#This Row],[poverty threshold adj]]/2/250/8</f>
        <v>#N/A</v>
      </c>
      <c r="I297" s="8">
        <f>$I$854*$D$854/Table3[[#This Row],[CPI Adjustment]]</f>
        <v>2.6400954922513025</v>
      </c>
      <c r="J297" s="8">
        <f>Table3[[#This Row],[Living Wage Nominal]]*Table3[[#This Row],[CPI Adjustment]]</f>
        <v>16.91847140055302</v>
      </c>
    </row>
    <row r="298" spans="1:10" x14ac:dyDescent="0.35">
      <c r="A298" s="6">
        <v>26177</v>
      </c>
      <c r="B298">
        <f>INDEX(CPI[CPIAUCSL],MATCH(Table3[[#This Row],[Date]],CPI[observation_date],0))</f>
        <v>40.799999999999997</v>
      </c>
      <c r="C298">
        <f>INDEX(minwage[FEDMINNFRWG],MATCH(Table3[[#This Row],[Date]],minwage[observation_date],0))</f>
        <v>1.6</v>
      </c>
      <c r="D298" s="4">
        <f>$B$888/Table3[[#This Row],[CPI]]</f>
        <v>6.3925735294117656</v>
      </c>
      <c r="E298" s="5">
        <f>Table3[[#This Row],[minwage]]*Table3[[#This Row],[CPI Adjustment]]</f>
        <v>10.228117647058825</v>
      </c>
      <c r="F298" s="5" t="e">
        <f>INDEX(poverty[Threshold],MATCH(YEAR(Table3[[#This Row],[Date]]),poverty[Year],0))</f>
        <v>#N/A</v>
      </c>
      <c r="G298" s="8" t="e">
        <f>Table3[[#This Row],[poverty threshold abs]]*Table3[[#This Row],[CPI Adjustment]]</f>
        <v>#N/A</v>
      </c>
      <c r="H298" s="8" t="e">
        <f>Table3[[#This Row],[poverty threshold adj]]/2/250/8</f>
        <v>#N/A</v>
      </c>
      <c r="I298" s="8">
        <f>$I$854*$D$854/Table3[[#This Row],[CPI Adjustment]]</f>
        <v>2.6465822133624846</v>
      </c>
      <c r="J298" s="8">
        <f>Table3[[#This Row],[Living Wage Nominal]]*Table3[[#This Row],[CPI Adjustment]]</f>
        <v>16.91847140055302</v>
      </c>
    </row>
    <row r="299" spans="1:10" x14ac:dyDescent="0.35">
      <c r="A299" s="6">
        <v>26207</v>
      </c>
      <c r="B299">
        <f>INDEX(CPI[CPIAUCSL],MATCH(Table3[[#This Row],[Date]],CPI[observation_date],0))</f>
        <v>40.9</v>
      </c>
      <c r="C299">
        <f>INDEX(minwage[FEDMINNFRWG],MATCH(Table3[[#This Row],[Date]],minwage[observation_date],0))</f>
        <v>1.6</v>
      </c>
      <c r="D299" s="4">
        <f>$B$888/Table3[[#This Row],[CPI]]</f>
        <v>6.3769437652811742</v>
      </c>
      <c r="E299" s="5">
        <f>Table3[[#This Row],[minwage]]*Table3[[#This Row],[CPI Adjustment]]</f>
        <v>10.203110024449879</v>
      </c>
      <c r="F299" s="5" t="e">
        <f>INDEX(poverty[Threshold],MATCH(YEAR(Table3[[#This Row],[Date]]),poverty[Year],0))</f>
        <v>#N/A</v>
      </c>
      <c r="G299" s="8" t="e">
        <f>Table3[[#This Row],[poverty threshold abs]]*Table3[[#This Row],[CPI Adjustment]]</f>
        <v>#N/A</v>
      </c>
      <c r="H299" s="8" t="e">
        <f>Table3[[#This Row],[poverty threshold adj]]/2/250/8</f>
        <v>#N/A</v>
      </c>
      <c r="I299" s="8">
        <f>$I$854*$D$854/Table3[[#This Row],[CPI Adjustment]]</f>
        <v>2.6530689344736671</v>
      </c>
      <c r="J299" s="8">
        <f>Table3[[#This Row],[Living Wage Nominal]]*Table3[[#This Row],[CPI Adjustment]]</f>
        <v>16.91847140055302</v>
      </c>
    </row>
    <row r="300" spans="1:10" x14ac:dyDescent="0.35">
      <c r="A300" s="6">
        <v>26238</v>
      </c>
      <c r="B300">
        <f>INDEX(CPI[CPIAUCSL],MATCH(Table3[[#This Row],[Date]],CPI[observation_date],0))</f>
        <v>41</v>
      </c>
      <c r="C300">
        <f>INDEX(minwage[FEDMINNFRWG],MATCH(Table3[[#This Row],[Date]],minwage[observation_date],0))</f>
        <v>1.6</v>
      </c>
      <c r="D300" s="4">
        <f>$B$888/Table3[[#This Row],[CPI]]</f>
        <v>6.3613902439024388</v>
      </c>
      <c r="E300" s="5">
        <f>Table3[[#This Row],[minwage]]*Table3[[#This Row],[CPI Adjustment]]</f>
        <v>10.178224390243903</v>
      </c>
      <c r="F300" s="5" t="e">
        <f>INDEX(poverty[Threshold],MATCH(YEAR(Table3[[#This Row],[Date]]),poverty[Year],0))</f>
        <v>#N/A</v>
      </c>
      <c r="G300" s="8" t="e">
        <f>Table3[[#This Row],[poverty threshold abs]]*Table3[[#This Row],[CPI Adjustment]]</f>
        <v>#N/A</v>
      </c>
      <c r="H300" s="8" t="e">
        <f>Table3[[#This Row],[poverty threshold adj]]/2/250/8</f>
        <v>#N/A</v>
      </c>
      <c r="I300" s="8">
        <f>$I$854*$D$854/Table3[[#This Row],[CPI Adjustment]]</f>
        <v>2.6595556555848501</v>
      </c>
      <c r="J300" s="8">
        <f>Table3[[#This Row],[Living Wage Nominal]]*Table3[[#This Row],[CPI Adjustment]]</f>
        <v>16.91847140055302</v>
      </c>
    </row>
    <row r="301" spans="1:10" x14ac:dyDescent="0.35">
      <c r="A301" s="6">
        <v>26268</v>
      </c>
      <c r="B301">
        <f>INDEX(CPI[CPIAUCSL],MATCH(Table3[[#This Row],[Date]],CPI[observation_date],0))</f>
        <v>41.1</v>
      </c>
      <c r="C301">
        <f>INDEX(minwage[FEDMINNFRWG],MATCH(Table3[[#This Row],[Date]],minwage[observation_date],0))</f>
        <v>1.6</v>
      </c>
      <c r="D301" s="4">
        <f>$B$888/Table3[[#This Row],[CPI]]</f>
        <v>6.3459124087591237</v>
      </c>
      <c r="E301" s="5">
        <f>Table3[[#This Row],[minwage]]*Table3[[#This Row],[CPI Adjustment]]</f>
        <v>10.153459854014599</v>
      </c>
      <c r="F301" s="5" t="e">
        <f>INDEX(poverty[Threshold],MATCH(YEAR(Table3[[#This Row],[Date]]),poverty[Year],0))</f>
        <v>#N/A</v>
      </c>
      <c r="G301" s="8" t="e">
        <f>Table3[[#This Row],[poverty threshold abs]]*Table3[[#This Row],[CPI Adjustment]]</f>
        <v>#N/A</v>
      </c>
      <c r="H301" s="8" t="e">
        <f>Table3[[#This Row],[poverty threshold adj]]/2/250/8</f>
        <v>#N/A</v>
      </c>
      <c r="I301" s="8">
        <f>$I$854*$D$854/Table3[[#This Row],[CPI Adjustment]]</f>
        <v>2.6660423766960326</v>
      </c>
      <c r="J301" s="8">
        <f>Table3[[#This Row],[Living Wage Nominal]]*Table3[[#This Row],[CPI Adjustment]]</f>
        <v>16.91847140055302</v>
      </c>
    </row>
    <row r="302" spans="1:10" x14ac:dyDescent="0.35">
      <c r="A302" s="6">
        <v>26299</v>
      </c>
      <c r="B302">
        <f>INDEX(CPI[CPIAUCSL],MATCH(Table3[[#This Row],[Date]],CPI[observation_date],0))</f>
        <v>41.2</v>
      </c>
      <c r="C302">
        <f>INDEX(minwage[FEDMINNFRWG],MATCH(Table3[[#This Row],[Date]],minwage[observation_date],0))</f>
        <v>1.6</v>
      </c>
      <c r="D302" s="4">
        <f>$B$888/Table3[[#This Row],[CPI]]</f>
        <v>6.3305097087378641</v>
      </c>
      <c r="E302" s="5">
        <f>Table3[[#This Row],[minwage]]*Table3[[#This Row],[CPI Adjustment]]</f>
        <v>10.128815533980584</v>
      </c>
      <c r="F302" s="5" t="e">
        <f>INDEX(poverty[Threshold],MATCH(YEAR(Table3[[#This Row],[Date]]),poverty[Year],0))</f>
        <v>#N/A</v>
      </c>
      <c r="G302" s="8" t="e">
        <f>Table3[[#This Row],[poverty threshold abs]]*Table3[[#This Row],[CPI Adjustment]]</f>
        <v>#N/A</v>
      </c>
      <c r="H302" s="8" t="e">
        <f>Table3[[#This Row],[poverty threshold adj]]/2/250/8</f>
        <v>#N/A</v>
      </c>
      <c r="I302" s="8">
        <f>$I$854*$D$854/Table3[[#This Row],[CPI Adjustment]]</f>
        <v>2.6725290978072151</v>
      </c>
      <c r="J302" s="8">
        <f>Table3[[#This Row],[Living Wage Nominal]]*Table3[[#This Row],[CPI Adjustment]]</f>
        <v>16.91847140055302</v>
      </c>
    </row>
    <row r="303" spans="1:10" x14ac:dyDescent="0.35">
      <c r="A303" s="6">
        <v>26330</v>
      </c>
      <c r="B303">
        <f>INDEX(CPI[CPIAUCSL],MATCH(Table3[[#This Row],[Date]],CPI[observation_date],0))</f>
        <v>41.4</v>
      </c>
      <c r="C303">
        <f>INDEX(minwage[FEDMINNFRWG],MATCH(Table3[[#This Row],[Date]],minwage[observation_date],0))</f>
        <v>1.6</v>
      </c>
      <c r="D303" s="4">
        <f>$B$888/Table3[[#This Row],[CPI]]</f>
        <v>6.2999275362318841</v>
      </c>
      <c r="E303" s="5">
        <f>Table3[[#This Row],[minwage]]*Table3[[#This Row],[CPI Adjustment]]</f>
        <v>10.079884057971014</v>
      </c>
      <c r="F303" s="5" t="e">
        <f>INDEX(poverty[Threshold],MATCH(YEAR(Table3[[#This Row],[Date]]),poverty[Year],0))</f>
        <v>#N/A</v>
      </c>
      <c r="G303" s="8" t="e">
        <f>Table3[[#This Row],[poverty threshold abs]]*Table3[[#This Row],[CPI Adjustment]]</f>
        <v>#N/A</v>
      </c>
      <c r="H303" s="8" t="e">
        <f>Table3[[#This Row],[poverty threshold adj]]/2/250/8</f>
        <v>#N/A</v>
      </c>
      <c r="I303" s="8">
        <f>$I$854*$D$854/Table3[[#This Row],[CPI Adjustment]]</f>
        <v>2.6855025400295802</v>
      </c>
      <c r="J303" s="8">
        <f>Table3[[#This Row],[Living Wage Nominal]]*Table3[[#This Row],[CPI Adjustment]]</f>
        <v>16.91847140055302</v>
      </c>
    </row>
    <row r="304" spans="1:10" x14ac:dyDescent="0.35">
      <c r="A304" s="6">
        <v>26359</v>
      </c>
      <c r="B304">
        <f>INDEX(CPI[CPIAUCSL],MATCH(Table3[[#This Row],[Date]],CPI[observation_date],0))</f>
        <v>41.4</v>
      </c>
      <c r="C304">
        <f>INDEX(minwage[FEDMINNFRWG],MATCH(Table3[[#This Row],[Date]],minwage[observation_date],0))</f>
        <v>1.6</v>
      </c>
      <c r="D304" s="4">
        <f>$B$888/Table3[[#This Row],[CPI]]</f>
        <v>6.2999275362318841</v>
      </c>
      <c r="E304" s="5">
        <f>Table3[[#This Row],[minwage]]*Table3[[#This Row],[CPI Adjustment]]</f>
        <v>10.079884057971014</v>
      </c>
      <c r="F304" s="5" t="e">
        <f>INDEX(poverty[Threshold],MATCH(YEAR(Table3[[#This Row],[Date]]),poverty[Year],0))</f>
        <v>#N/A</v>
      </c>
      <c r="G304" s="8" t="e">
        <f>Table3[[#This Row],[poverty threshold abs]]*Table3[[#This Row],[CPI Adjustment]]</f>
        <v>#N/A</v>
      </c>
      <c r="H304" s="8" t="e">
        <f>Table3[[#This Row],[poverty threshold adj]]/2/250/8</f>
        <v>#N/A</v>
      </c>
      <c r="I304" s="8">
        <f>$I$854*$D$854/Table3[[#This Row],[CPI Adjustment]]</f>
        <v>2.6855025400295802</v>
      </c>
      <c r="J304" s="8">
        <f>Table3[[#This Row],[Living Wage Nominal]]*Table3[[#This Row],[CPI Adjustment]]</f>
        <v>16.91847140055302</v>
      </c>
    </row>
    <row r="305" spans="1:10" x14ac:dyDescent="0.35">
      <c r="A305" s="6">
        <v>26390</v>
      </c>
      <c r="B305">
        <f>INDEX(CPI[CPIAUCSL],MATCH(Table3[[#This Row],[Date]],CPI[observation_date],0))</f>
        <v>41.5</v>
      </c>
      <c r="C305">
        <f>INDEX(minwage[FEDMINNFRWG],MATCH(Table3[[#This Row],[Date]],minwage[observation_date],0))</f>
        <v>1.6</v>
      </c>
      <c r="D305" s="4">
        <f>$B$888/Table3[[#This Row],[CPI]]</f>
        <v>6.2847469879518076</v>
      </c>
      <c r="E305" s="5">
        <f>Table3[[#This Row],[minwage]]*Table3[[#This Row],[CPI Adjustment]]</f>
        <v>10.055595180722893</v>
      </c>
      <c r="F305" s="5" t="e">
        <f>INDEX(poverty[Threshold],MATCH(YEAR(Table3[[#This Row],[Date]]),poverty[Year],0))</f>
        <v>#N/A</v>
      </c>
      <c r="G305" s="8" t="e">
        <f>Table3[[#This Row],[poverty threshold abs]]*Table3[[#This Row],[CPI Adjustment]]</f>
        <v>#N/A</v>
      </c>
      <c r="H305" s="8" t="e">
        <f>Table3[[#This Row],[poverty threshold adj]]/2/250/8</f>
        <v>#N/A</v>
      </c>
      <c r="I305" s="8">
        <f>$I$854*$D$854/Table3[[#This Row],[CPI Adjustment]]</f>
        <v>2.6919892611407628</v>
      </c>
      <c r="J305" s="8">
        <f>Table3[[#This Row],[Living Wage Nominal]]*Table3[[#This Row],[CPI Adjustment]]</f>
        <v>16.91847140055302</v>
      </c>
    </row>
    <row r="306" spans="1:10" x14ac:dyDescent="0.35">
      <c r="A306" s="6">
        <v>26420</v>
      </c>
      <c r="B306">
        <f>INDEX(CPI[CPIAUCSL],MATCH(Table3[[#This Row],[Date]],CPI[observation_date],0))</f>
        <v>41.6</v>
      </c>
      <c r="C306">
        <f>INDEX(minwage[FEDMINNFRWG],MATCH(Table3[[#This Row],[Date]],minwage[observation_date],0))</f>
        <v>1.6</v>
      </c>
      <c r="D306" s="4">
        <f>$B$888/Table3[[#This Row],[CPI]]</f>
        <v>6.2696394230769235</v>
      </c>
      <c r="E306" s="5">
        <f>Table3[[#This Row],[minwage]]*Table3[[#This Row],[CPI Adjustment]]</f>
        <v>10.031423076923078</v>
      </c>
      <c r="F306" s="5" t="e">
        <f>INDEX(poverty[Threshold],MATCH(YEAR(Table3[[#This Row],[Date]]),poverty[Year],0))</f>
        <v>#N/A</v>
      </c>
      <c r="G306" s="8" t="e">
        <f>Table3[[#This Row],[poverty threshold abs]]*Table3[[#This Row],[CPI Adjustment]]</f>
        <v>#N/A</v>
      </c>
      <c r="H306" s="8" t="e">
        <f>Table3[[#This Row],[poverty threshold adj]]/2/250/8</f>
        <v>#N/A</v>
      </c>
      <c r="I306" s="8">
        <f>$I$854*$D$854/Table3[[#This Row],[CPI Adjustment]]</f>
        <v>2.6984759822519453</v>
      </c>
      <c r="J306" s="8">
        <f>Table3[[#This Row],[Living Wage Nominal]]*Table3[[#This Row],[CPI Adjustment]]</f>
        <v>16.91847140055302</v>
      </c>
    </row>
    <row r="307" spans="1:10" x14ac:dyDescent="0.35">
      <c r="A307" s="6">
        <v>26451</v>
      </c>
      <c r="B307">
        <f>INDEX(CPI[CPIAUCSL],MATCH(Table3[[#This Row],[Date]],CPI[observation_date],0))</f>
        <v>41.7</v>
      </c>
      <c r="C307">
        <f>INDEX(minwage[FEDMINNFRWG],MATCH(Table3[[#This Row],[Date]],minwage[observation_date],0))</f>
        <v>1.6</v>
      </c>
      <c r="D307" s="4">
        <f>$B$888/Table3[[#This Row],[CPI]]</f>
        <v>6.2546043165467626</v>
      </c>
      <c r="E307" s="5">
        <f>Table3[[#This Row],[minwage]]*Table3[[#This Row],[CPI Adjustment]]</f>
        <v>10.007366906474822</v>
      </c>
      <c r="F307" s="5" t="e">
        <f>INDEX(poverty[Threshold],MATCH(YEAR(Table3[[#This Row],[Date]]),poverty[Year],0))</f>
        <v>#N/A</v>
      </c>
      <c r="G307" s="8" t="e">
        <f>Table3[[#This Row],[poverty threshold abs]]*Table3[[#This Row],[CPI Adjustment]]</f>
        <v>#N/A</v>
      </c>
      <c r="H307" s="8" t="e">
        <f>Table3[[#This Row],[poverty threshold adj]]/2/250/8</f>
        <v>#N/A</v>
      </c>
      <c r="I307" s="8">
        <f>$I$854*$D$854/Table3[[#This Row],[CPI Adjustment]]</f>
        <v>2.7049627033631278</v>
      </c>
      <c r="J307" s="8">
        <f>Table3[[#This Row],[Living Wage Nominal]]*Table3[[#This Row],[CPI Adjustment]]</f>
        <v>16.91847140055302</v>
      </c>
    </row>
    <row r="308" spans="1:10" x14ac:dyDescent="0.35">
      <c r="A308" s="6">
        <v>26481</v>
      </c>
      <c r="B308">
        <f>INDEX(CPI[CPIAUCSL],MATCH(Table3[[#This Row],[Date]],CPI[observation_date],0))</f>
        <v>41.8</v>
      </c>
      <c r="C308">
        <f>INDEX(minwage[FEDMINNFRWG],MATCH(Table3[[#This Row],[Date]],minwage[observation_date],0))</f>
        <v>1.6</v>
      </c>
      <c r="D308" s="4">
        <f>$B$888/Table3[[#This Row],[CPI]]</f>
        <v>6.2396411483253598</v>
      </c>
      <c r="E308" s="5">
        <f>Table3[[#This Row],[minwage]]*Table3[[#This Row],[CPI Adjustment]]</f>
        <v>9.983425837320576</v>
      </c>
      <c r="F308" s="5" t="e">
        <f>INDEX(poverty[Threshold],MATCH(YEAR(Table3[[#This Row],[Date]]),poverty[Year],0))</f>
        <v>#N/A</v>
      </c>
      <c r="G308" s="8" t="e">
        <f>Table3[[#This Row],[poverty threshold abs]]*Table3[[#This Row],[CPI Adjustment]]</f>
        <v>#N/A</v>
      </c>
      <c r="H308" s="8" t="e">
        <f>Table3[[#This Row],[poverty threshold adj]]/2/250/8</f>
        <v>#N/A</v>
      </c>
      <c r="I308" s="8">
        <f>$I$854*$D$854/Table3[[#This Row],[CPI Adjustment]]</f>
        <v>2.7114494244743099</v>
      </c>
      <c r="J308" s="8">
        <f>Table3[[#This Row],[Living Wage Nominal]]*Table3[[#This Row],[CPI Adjustment]]</f>
        <v>16.91847140055302</v>
      </c>
    </row>
    <row r="309" spans="1:10" x14ac:dyDescent="0.35">
      <c r="A309" s="6">
        <v>26512</v>
      </c>
      <c r="B309">
        <f>INDEX(CPI[CPIAUCSL],MATCH(Table3[[#This Row],[Date]],CPI[observation_date],0))</f>
        <v>41.9</v>
      </c>
      <c r="C309">
        <f>INDEX(minwage[FEDMINNFRWG],MATCH(Table3[[#This Row],[Date]],minwage[observation_date],0))</f>
        <v>1.6</v>
      </c>
      <c r="D309" s="4">
        <f>$B$888/Table3[[#This Row],[CPI]]</f>
        <v>6.2247494033412893</v>
      </c>
      <c r="E309" s="5">
        <f>Table3[[#This Row],[minwage]]*Table3[[#This Row],[CPI Adjustment]]</f>
        <v>9.9595990453460637</v>
      </c>
      <c r="F309" s="5" t="e">
        <f>INDEX(poverty[Threshold],MATCH(YEAR(Table3[[#This Row],[Date]]),poverty[Year],0))</f>
        <v>#N/A</v>
      </c>
      <c r="G309" s="8" t="e">
        <f>Table3[[#This Row],[poverty threshold abs]]*Table3[[#This Row],[CPI Adjustment]]</f>
        <v>#N/A</v>
      </c>
      <c r="H309" s="8" t="e">
        <f>Table3[[#This Row],[poverty threshold adj]]/2/250/8</f>
        <v>#N/A</v>
      </c>
      <c r="I309" s="8">
        <f>$I$854*$D$854/Table3[[#This Row],[CPI Adjustment]]</f>
        <v>2.7179361455854929</v>
      </c>
      <c r="J309" s="8">
        <f>Table3[[#This Row],[Living Wage Nominal]]*Table3[[#This Row],[CPI Adjustment]]</f>
        <v>16.91847140055302</v>
      </c>
    </row>
    <row r="310" spans="1:10" x14ac:dyDescent="0.35">
      <c r="A310" s="6">
        <v>26543</v>
      </c>
      <c r="B310">
        <f>INDEX(CPI[CPIAUCSL],MATCH(Table3[[#This Row],[Date]],CPI[observation_date],0))</f>
        <v>42.1</v>
      </c>
      <c r="C310">
        <f>INDEX(minwage[FEDMINNFRWG],MATCH(Table3[[#This Row],[Date]],minwage[observation_date],0))</f>
        <v>1.6</v>
      </c>
      <c r="D310" s="4">
        <f>$B$888/Table3[[#This Row],[CPI]]</f>
        <v>6.1951781472684084</v>
      </c>
      <c r="E310" s="5">
        <f>Table3[[#This Row],[minwage]]*Table3[[#This Row],[CPI Adjustment]]</f>
        <v>9.9122850356294538</v>
      </c>
      <c r="F310" s="5" t="e">
        <f>INDEX(poverty[Threshold],MATCH(YEAR(Table3[[#This Row],[Date]]),poverty[Year],0))</f>
        <v>#N/A</v>
      </c>
      <c r="G310" s="8" t="e">
        <f>Table3[[#This Row],[poverty threshold abs]]*Table3[[#This Row],[CPI Adjustment]]</f>
        <v>#N/A</v>
      </c>
      <c r="H310" s="8" t="e">
        <f>Table3[[#This Row],[poverty threshold adj]]/2/250/8</f>
        <v>#N/A</v>
      </c>
      <c r="I310" s="8">
        <f>$I$854*$D$854/Table3[[#This Row],[CPI Adjustment]]</f>
        <v>2.7309095878078584</v>
      </c>
      <c r="J310" s="8">
        <f>Table3[[#This Row],[Living Wage Nominal]]*Table3[[#This Row],[CPI Adjustment]]</f>
        <v>16.91847140055302</v>
      </c>
    </row>
    <row r="311" spans="1:10" x14ac:dyDescent="0.35">
      <c r="A311" s="6">
        <v>26573</v>
      </c>
      <c r="B311">
        <f>INDEX(CPI[CPIAUCSL],MATCH(Table3[[#This Row],[Date]],CPI[observation_date],0))</f>
        <v>42.2</v>
      </c>
      <c r="C311">
        <f>INDEX(minwage[FEDMINNFRWG],MATCH(Table3[[#This Row],[Date]],minwage[observation_date],0))</f>
        <v>1.6</v>
      </c>
      <c r="D311" s="4">
        <f>$B$888/Table3[[#This Row],[CPI]]</f>
        <v>6.1804976303317529</v>
      </c>
      <c r="E311" s="5">
        <f>Table3[[#This Row],[minwage]]*Table3[[#This Row],[CPI Adjustment]]</f>
        <v>9.8887962085308061</v>
      </c>
      <c r="F311" s="5" t="e">
        <f>INDEX(poverty[Threshold],MATCH(YEAR(Table3[[#This Row],[Date]]),poverty[Year],0))</f>
        <v>#N/A</v>
      </c>
      <c r="G311" s="8" t="e">
        <f>Table3[[#This Row],[poverty threshold abs]]*Table3[[#This Row],[CPI Adjustment]]</f>
        <v>#N/A</v>
      </c>
      <c r="H311" s="8" t="e">
        <f>Table3[[#This Row],[poverty threshold adj]]/2/250/8</f>
        <v>#N/A</v>
      </c>
      <c r="I311" s="8">
        <f>$I$854*$D$854/Table3[[#This Row],[CPI Adjustment]]</f>
        <v>2.737396308919041</v>
      </c>
      <c r="J311" s="8">
        <f>Table3[[#This Row],[Living Wage Nominal]]*Table3[[#This Row],[CPI Adjustment]]</f>
        <v>16.91847140055302</v>
      </c>
    </row>
    <row r="312" spans="1:10" x14ac:dyDescent="0.35">
      <c r="A312" s="6">
        <v>26604</v>
      </c>
      <c r="B312">
        <f>INDEX(CPI[CPIAUCSL],MATCH(Table3[[#This Row],[Date]],CPI[observation_date],0))</f>
        <v>42.4</v>
      </c>
      <c r="C312">
        <f>INDEX(minwage[FEDMINNFRWG],MATCH(Table3[[#This Row],[Date]],minwage[observation_date],0))</f>
        <v>1.6</v>
      </c>
      <c r="D312" s="4">
        <f>$B$888/Table3[[#This Row],[CPI]]</f>
        <v>6.1513443396226419</v>
      </c>
      <c r="E312" s="5">
        <f>Table3[[#This Row],[minwage]]*Table3[[#This Row],[CPI Adjustment]]</f>
        <v>9.8421509433962271</v>
      </c>
      <c r="F312" s="5" t="e">
        <f>INDEX(poverty[Threshold],MATCH(YEAR(Table3[[#This Row],[Date]]),poverty[Year],0))</f>
        <v>#N/A</v>
      </c>
      <c r="G312" s="8" t="e">
        <f>Table3[[#This Row],[poverty threshold abs]]*Table3[[#This Row],[CPI Adjustment]]</f>
        <v>#N/A</v>
      </c>
      <c r="H312" s="8" t="e">
        <f>Table3[[#This Row],[poverty threshold adj]]/2/250/8</f>
        <v>#N/A</v>
      </c>
      <c r="I312" s="8">
        <f>$I$854*$D$854/Table3[[#This Row],[CPI Adjustment]]</f>
        <v>2.7503697511414056</v>
      </c>
      <c r="J312" s="8">
        <f>Table3[[#This Row],[Living Wage Nominal]]*Table3[[#This Row],[CPI Adjustment]]</f>
        <v>16.91847140055302</v>
      </c>
    </row>
    <row r="313" spans="1:10" x14ac:dyDescent="0.35">
      <c r="A313" s="6">
        <v>26634</v>
      </c>
      <c r="B313">
        <f>INDEX(CPI[CPIAUCSL],MATCH(Table3[[#This Row],[Date]],CPI[observation_date],0))</f>
        <v>42.5</v>
      </c>
      <c r="C313">
        <f>INDEX(minwage[FEDMINNFRWG],MATCH(Table3[[#This Row],[Date]],minwage[observation_date],0))</f>
        <v>1.6</v>
      </c>
      <c r="D313" s="4">
        <f>$B$888/Table3[[#This Row],[CPI]]</f>
        <v>6.1368705882352943</v>
      </c>
      <c r="E313" s="5">
        <f>Table3[[#This Row],[minwage]]*Table3[[#This Row],[CPI Adjustment]]</f>
        <v>9.8189929411764716</v>
      </c>
      <c r="F313" s="5" t="e">
        <f>INDEX(poverty[Threshold],MATCH(YEAR(Table3[[#This Row],[Date]]),poverty[Year],0))</f>
        <v>#N/A</v>
      </c>
      <c r="G313" s="8" t="e">
        <f>Table3[[#This Row],[poverty threshold abs]]*Table3[[#This Row],[CPI Adjustment]]</f>
        <v>#N/A</v>
      </c>
      <c r="H313" s="8" t="e">
        <f>Table3[[#This Row],[poverty threshold adj]]/2/250/8</f>
        <v>#N/A</v>
      </c>
      <c r="I313" s="8">
        <f>$I$854*$D$854/Table3[[#This Row],[CPI Adjustment]]</f>
        <v>2.7568564722525886</v>
      </c>
      <c r="J313" s="8">
        <f>Table3[[#This Row],[Living Wage Nominal]]*Table3[[#This Row],[CPI Adjustment]]</f>
        <v>16.91847140055302</v>
      </c>
    </row>
    <row r="314" spans="1:10" x14ac:dyDescent="0.35">
      <c r="A314" s="6">
        <v>26665</v>
      </c>
      <c r="B314">
        <f>INDEX(CPI[CPIAUCSL],MATCH(Table3[[#This Row],[Date]],CPI[observation_date],0))</f>
        <v>42.7</v>
      </c>
      <c r="C314">
        <f>INDEX(minwage[FEDMINNFRWG],MATCH(Table3[[#This Row],[Date]],minwage[observation_date],0))</f>
        <v>1.6</v>
      </c>
      <c r="D314" s="4">
        <f>$B$888/Table3[[#This Row],[CPI]]</f>
        <v>6.1081264637002342</v>
      </c>
      <c r="E314" s="5">
        <f>Table3[[#This Row],[minwage]]*Table3[[#This Row],[CPI Adjustment]]</f>
        <v>9.7730023419203746</v>
      </c>
      <c r="F314" s="5" t="e">
        <f>INDEX(poverty[Threshold],MATCH(YEAR(Table3[[#This Row],[Date]]),poverty[Year],0))</f>
        <v>#N/A</v>
      </c>
      <c r="G314" s="8" t="e">
        <f>Table3[[#This Row],[poverty threshold abs]]*Table3[[#This Row],[CPI Adjustment]]</f>
        <v>#N/A</v>
      </c>
      <c r="H314" s="8" t="e">
        <f>Table3[[#This Row],[poverty threshold adj]]/2/250/8</f>
        <v>#N/A</v>
      </c>
      <c r="I314" s="8">
        <f>$I$854*$D$854/Table3[[#This Row],[CPI Adjustment]]</f>
        <v>2.7698299144749536</v>
      </c>
      <c r="J314" s="8">
        <f>Table3[[#This Row],[Living Wage Nominal]]*Table3[[#This Row],[CPI Adjustment]]</f>
        <v>16.91847140055302</v>
      </c>
    </row>
    <row r="315" spans="1:10" x14ac:dyDescent="0.35">
      <c r="A315" s="6">
        <v>26696</v>
      </c>
      <c r="B315">
        <f>INDEX(CPI[CPIAUCSL],MATCH(Table3[[#This Row],[Date]],CPI[observation_date],0))</f>
        <v>43</v>
      </c>
      <c r="C315">
        <f>INDEX(minwage[FEDMINNFRWG],MATCH(Table3[[#This Row],[Date]],minwage[observation_date],0))</f>
        <v>1.6</v>
      </c>
      <c r="D315" s="4">
        <f>$B$888/Table3[[#This Row],[CPI]]</f>
        <v>6.065511627906977</v>
      </c>
      <c r="E315" s="5">
        <f>Table3[[#This Row],[minwage]]*Table3[[#This Row],[CPI Adjustment]]</f>
        <v>9.7048186046511642</v>
      </c>
      <c r="F315" s="5" t="e">
        <f>INDEX(poverty[Threshold],MATCH(YEAR(Table3[[#This Row],[Date]]),poverty[Year],0))</f>
        <v>#N/A</v>
      </c>
      <c r="G315" s="8" t="e">
        <f>Table3[[#This Row],[poverty threshold abs]]*Table3[[#This Row],[CPI Adjustment]]</f>
        <v>#N/A</v>
      </c>
      <c r="H315" s="8" t="e">
        <f>Table3[[#This Row],[poverty threshold adj]]/2/250/8</f>
        <v>#N/A</v>
      </c>
      <c r="I315" s="8">
        <f>$I$854*$D$854/Table3[[#This Row],[CPI Adjustment]]</f>
        <v>2.7892900778085012</v>
      </c>
      <c r="J315" s="8">
        <f>Table3[[#This Row],[Living Wage Nominal]]*Table3[[#This Row],[CPI Adjustment]]</f>
        <v>16.91847140055302</v>
      </c>
    </row>
    <row r="316" spans="1:10" x14ac:dyDescent="0.35">
      <c r="A316" s="6">
        <v>26724</v>
      </c>
      <c r="B316">
        <f>INDEX(CPI[CPIAUCSL],MATCH(Table3[[#This Row],[Date]],CPI[observation_date],0))</f>
        <v>43.4</v>
      </c>
      <c r="C316">
        <f>INDEX(minwage[FEDMINNFRWG],MATCH(Table3[[#This Row],[Date]],minwage[observation_date],0))</f>
        <v>1.6</v>
      </c>
      <c r="D316" s="4">
        <f>$B$888/Table3[[#This Row],[CPI]]</f>
        <v>6.0096082949308762</v>
      </c>
      <c r="E316" s="5">
        <f>Table3[[#This Row],[minwage]]*Table3[[#This Row],[CPI Adjustment]]</f>
        <v>9.6153732718894034</v>
      </c>
      <c r="F316" s="5" t="e">
        <f>INDEX(poverty[Threshold],MATCH(YEAR(Table3[[#This Row],[Date]]),poverty[Year],0))</f>
        <v>#N/A</v>
      </c>
      <c r="G316" s="8" t="e">
        <f>Table3[[#This Row],[poverty threshold abs]]*Table3[[#This Row],[CPI Adjustment]]</f>
        <v>#N/A</v>
      </c>
      <c r="H316" s="8" t="e">
        <f>Table3[[#This Row],[poverty threshold adj]]/2/250/8</f>
        <v>#N/A</v>
      </c>
      <c r="I316" s="8">
        <f>$I$854*$D$854/Table3[[#This Row],[CPI Adjustment]]</f>
        <v>2.8152369622532314</v>
      </c>
      <c r="J316" s="8">
        <f>Table3[[#This Row],[Living Wage Nominal]]*Table3[[#This Row],[CPI Adjustment]]</f>
        <v>16.91847140055302</v>
      </c>
    </row>
    <row r="317" spans="1:10" x14ac:dyDescent="0.35">
      <c r="A317" s="6">
        <v>26755</v>
      </c>
      <c r="B317">
        <f>INDEX(CPI[CPIAUCSL],MATCH(Table3[[#This Row],[Date]],CPI[observation_date],0))</f>
        <v>43.7</v>
      </c>
      <c r="C317">
        <f>INDEX(minwage[FEDMINNFRWG],MATCH(Table3[[#This Row],[Date]],minwage[observation_date],0))</f>
        <v>1.6</v>
      </c>
      <c r="D317" s="4">
        <f>$B$888/Table3[[#This Row],[CPI]]</f>
        <v>5.9683524027459951</v>
      </c>
      <c r="E317" s="5">
        <f>Table3[[#This Row],[minwage]]*Table3[[#This Row],[CPI Adjustment]]</f>
        <v>9.5493638443935929</v>
      </c>
      <c r="F317" s="5" t="e">
        <f>INDEX(poverty[Threshold],MATCH(YEAR(Table3[[#This Row],[Date]]),poverty[Year],0))</f>
        <v>#N/A</v>
      </c>
      <c r="G317" s="8" t="e">
        <f>Table3[[#This Row],[poverty threshold abs]]*Table3[[#This Row],[CPI Adjustment]]</f>
        <v>#N/A</v>
      </c>
      <c r="H317" s="8" t="e">
        <f>Table3[[#This Row],[poverty threshold adj]]/2/250/8</f>
        <v>#N/A</v>
      </c>
      <c r="I317" s="8">
        <f>$I$854*$D$854/Table3[[#This Row],[CPI Adjustment]]</f>
        <v>2.8346971255867794</v>
      </c>
      <c r="J317" s="8">
        <f>Table3[[#This Row],[Living Wage Nominal]]*Table3[[#This Row],[CPI Adjustment]]</f>
        <v>16.91847140055302</v>
      </c>
    </row>
    <row r="318" spans="1:10" x14ac:dyDescent="0.35">
      <c r="A318" s="6">
        <v>26785</v>
      </c>
      <c r="B318">
        <f>INDEX(CPI[CPIAUCSL],MATCH(Table3[[#This Row],[Date]],CPI[observation_date],0))</f>
        <v>43.9</v>
      </c>
      <c r="C318">
        <f>INDEX(minwage[FEDMINNFRWG],MATCH(Table3[[#This Row],[Date]],minwage[observation_date],0))</f>
        <v>1.6</v>
      </c>
      <c r="D318" s="4">
        <f>$B$888/Table3[[#This Row],[CPI]]</f>
        <v>5.9411617312072895</v>
      </c>
      <c r="E318" s="5">
        <f>Table3[[#This Row],[minwage]]*Table3[[#This Row],[CPI Adjustment]]</f>
        <v>9.5058587699316632</v>
      </c>
      <c r="F318" s="5" t="e">
        <f>INDEX(poverty[Threshold],MATCH(YEAR(Table3[[#This Row],[Date]]),poverty[Year],0))</f>
        <v>#N/A</v>
      </c>
      <c r="G318" s="8" t="e">
        <f>Table3[[#This Row],[poverty threshold abs]]*Table3[[#This Row],[CPI Adjustment]]</f>
        <v>#N/A</v>
      </c>
      <c r="H318" s="8" t="e">
        <f>Table3[[#This Row],[poverty threshold adj]]/2/250/8</f>
        <v>#N/A</v>
      </c>
      <c r="I318" s="8">
        <f>$I$854*$D$854/Table3[[#This Row],[CPI Adjustment]]</f>
        <v>2.8476705678091441</v>
      </c>
      <c r="J318" s="8">
        <f>Table3[[#This Row],[Living Wage Nominal]]*Table3[[#This Row],[CPI Adjustment]]</f>
        <v>16.91847140055302</v>
      </c>
    </row>
    <row r="319" spans="1:10" x14ac:dyDescent="0.35">
      <c r="A319" s="6">
        <v>26816</v>
      </c>
      <c r="B319">
        <f>INDEX(CPI[CPIAUCSL],MATCH(Table3[[#This Row],[Date]],CPI[observation_date],0))</f>
        <v>44.2</v>
      </c>
      <c r="C319">
        <f>INDEX(minwage[FEDMINNFRWG],MATCH(Table3[[#This Row],[Date]],minwage[observation_date],0))</f>
        <v>1.6</v>
      </c>
      <c r="D319" s="4">
        <f>$B$888/Table3[[#This Row],[CPI]]</f>
        <v>5.9008371040723979</v>
      </c>
      <c r="E319" s="5">
        <f>Table3[[#This Row],[minwage]]*Table3[[#This Row],[CPI Adjustment]]</f>
        <v>9.4413393665158374</v>
      </c>
      <c r="F319" s="5" t="e">
        <f>INDEX(poverty[Threshold],MATCH(YEAR(Table3[[#This Row],[Date]]),poverty[Year],0))</f>
        <v>#N/A</v>
      </c>
      <c r="G319" s="8" t="e">
        <f>Table3[[#This Row],[poverty threshold abs]]*Table3[[#This Row],[CPI Adjustment]]</f>
        <v>#N/A</v>
      </c>
      <c r="H319" s="8" t="e">
        <f>Table3[[#This Row],[poverty threshold adj]]/2/250/8</f>
        <v>#N/A</v>
      </c>
      <c r="I319" s="8">
        <f>$I$854*$D$854/Table3[[#This Row],[CPI Adjustment]]</f>
        <v>2.8671307311426921</v>
      </c>
      <c r="J319" s="8">
        <f>Table3[[#This Row],[Living Wage Nominal]]*Table3[[#This Row],[CPI Adjustment]]</f>
        <v>16.91847140055302</v>
      </c>
    </row>
    <row r="320" spans="1:10" x14ac:dyDescent="0.35">
      <c r="A320" s="6">
        <v>26846</v>
      </c>
      <c r="B320">
        <f>INDEX(CPI[CPIAUCSL],MATCH(Table3[[#This Row],[Date]],CPI[observation_date],0))</f>
        <v>44.2</v>
      </c>
      <c r="C320">
        <f>INDEX(minwage[FEDMINNFRWG],MATCH(Table3[[#This Row],[Date]],minwage[observation_date],0))</f>
        <v>1.6</v>
      </c>
      <c r="D320" s="4">
        <f>$B$888/Table3[[#This Row],[CPI]]</f>
        <v>5.9008371040723979</v>
      </c>
      <c r="E320" s="5">
        <f>Table3[[#This Row],[minwage]]*Table3[[#This Row],[CPI Adjustment]]</f>
        <v>9.4413393665158374</v>
      </c>
      <c r="F320" s="5" t="e">
        <f>INDEX(poverty[Threshold],MATCH(YEAR(Table3[[#This Row],[Date]]),poverty[Year],0))</f>
        <v>#N/A</v>
      </c>
      <c r="G320" s="8" t="e">
        <f>Table3[[#This Row],[poverty threshold abs]]*Table3[[#This Row],[CPI Adjustment]]</f>
        <v>#N/A</v>
      </c>
      <c r="H320" s="8" t="e">
        <f>Table3[[#This Row],[poverty threshold adj]]/2/250/8</f>
        <v>#N/A</v>
      </c>
      <c r="I320" s="8">
        <f>$I$854*$D$854/Table3[[#This Row],[CPI Adjustment]]</f>
        <v>2.8671307311426921</v>
      </c>
      <c r="J320" s="8">
        <f>Table3[[#This Row],[Living Wage Nominal]]*Table3[[#This Row],[CPI Adjustment]]</f>
        <v>16.91847140055302</v>
      </c>
    </row>
    <row r="321" spans="1:10" x14ac:dyDescent="0.35">
      <c r="A321" s="6">
        <v>26877</v>
      </c>
      <c r="B321">
        <f>INDEX(CPI[CPIAUCSL],MATCH(Table3[[#This Row],[Date]],CPI[observation_date],0))</f>
        <v>45</v>
      </c>
      <c r="C321">
        <f>INDEX(minwage[FEDMINNFRWG],MATCH(Table3[[#This Row],[Date]],minwage[observation_date],0))</f>
        <v>1.6</v>
      </c>
      <c r="D321" s="4">
        <f>$B$888/Table3[[#This Row],[CPI]]</f>
        <v>5.7959333333333332</v>
      </c>
      <c r="E321" s="5">
        <f>Table3[[#This Row],[minwage]]*Table3[[#This Row],[CPI Adjustment]]</f>
        <v>9.2734933333333327</v>
      </c>
      <c r="F321" s="5" t="e">
        <f>INDEX(poverty[Threshold],MATCH(YEAR(Table3[[#This Row],[Date]]),poverty[Year],0))</f>
        <v>#N/A</v>
      </c>
      <c r="G321" s="8" t="e">
        <f>Table3[[#This Row],[poverty threshold abs]]*Table3[[#This Row],[CPI Adjustment]]</f>
        <v>#N/A</v>
      </c>
      <c r="H321" s="8" t="e">
        <f>Table3[[#This Row],[poverty threshold adj]]/2/250/8</f>
        <v>#N/A</v>
      </c>
      <c r="I321" s="8">
        <f>$I$854*$D$854/Table3[[#This Row],[CPI Adjustment]]</f>
        <v>2.9190245000321524</v>
      </c>
      <c r="J321" s="8">
        <f>Table3[[#This Row],[Living Wage Nominal]]*Table3[[#This Row],[CPI Adjustment]]</f>
        <v>16.91847140055302</v>
      </c>
    </row>
    <row r="322" spans="1:10" x14ac:dyDescent="0.35">
      <c r="A322" s="6">
        <v>26908</v>
      </c>
      <c r="B322">
        <f>INDEX(CPI[CPIAUCSL],MATCH(Table3[[#This Row],[Date]],CPI[observation_date],0))</f>
        <v>45.2</v>
      </c>
      <c r="C322">
        <f>INDEX(minwage[FEDMINNFRWG],MATCH(Table3[[#This Row],[Date]],minwage[observation_date],0))</f>
        <v>1.6</v>
      </c>
      <c r="D322" s="4">
        <f>$B$888/Table3[[#This Row],[CPI]]</f>
        <v>5.7702876106194685</v>
      </c>
      <c r="E322" s="5">
        <f>Table3[[#This Row],[minwage]]*Table3[[#This Row],[CPI Adjustment]]</f>
        <v>9.2324601769911503</v>
      </c>
      <c r="F322" s="5" t="e">
        <f>INDEX(poverty[Threshold],MATCH(YEAR(Table3[[#This Row],[Date]]),poverty[Year],0))</f>
        <v>#N/A</v>
      </c>
      <c r="G322" s="8" t="e">
        <f>Table3[[#This Row],[poverty threshold abs]]*Table3[[#This Row],[CPI Adjustment]]</f>
        <v>#N/A</v>
      </c>
      <c r="H322" s="8" t="e">
        <f>Table3[[#This Row],[poverty threshold adj]]/2/250/8</f>
        <v>#N/A</v>
      </c>
      <c r="I322" s="8">
        <f>$I$854*$D$854/Table3[[#This Row],[CPI Adjustment]]</f>
        <v>2.9319979422545179</v>
      </c>
      <c r="J322" s="8">
        <f>Table3[[#This Row],[Living Wage Nominal]]*Table3[[#This Row],[CPI Adjustment]]</f>
        <v>16.91847140055302</v>
      </c>
    </row>
    <row r="323" spans="1:10" x14ac:dyDescent="0.35">
      <c r="A323" s="6">
        <v>26938</v>
      </c>
      <c r="B323">
        <f>INDEX(CPI[CPIAUCSL],MATCH(Table3[[#This Row],[Date]],CPI[observation_date],0))</f>
        <v>45.6</v>
      </c>
      <c r="C323">
        <f>INDEX(minwage[FEDMINNFRWG],MATCH(Table3[[#This Row],[Date]],minwage[observation_date],0))</f>
        <v>1.6</v>
      </c>
      <c r="D323" s="4">
        <f>$B$888/Table3[[#This Row],[CPI]]</f>
        <v>5.719671052631579</v>
      </c>
      <c r="E323" s="5">
        <f>Table3[[#This Row],[minwage]]*Table3[[#This Row],[CPI Adjustment]]</f>
        <v>9.1514736842105275</v>
      </c>
      <c r="F323" s="5" t="e">
        <f>INDEX(poverty[Threshold],MATCH(YEAR(Table3[[#This Row],[Date]]),poverty[Year],0))</f>
        <v>#N/A</v>
      </c>
      <c r="G323" s="8" t="e">
        <f>Table3[[#This Row],[poverty threshold abs]]*Table3[[#This Row],[CPI Adjustment]]</f>
        <v>#N/A</v>
      </c>
      <c r="H323" s="8" t="e">
        <f>Table3[[#This Row],[poverty threshold adj]]/2/250/8</f>
        <v>#N/A</v>
      </c>
      <c r="I323" s="8">
        <f>$I$854*$D$854/Table3[[#This Row],[CPI Adjustment]]</f>
        <v>2.9579448266992476</v>
      </c>
      <c r="J323" s="8">
        <f>Table3[[#This Row],[Living Wage Nominal]]*Table3[[#This Row],[CPI Adjustment]]</f>
        <v>16.91847140055302</v>
      </c>
    </row>
    <row r="324" spans="1:10" x14ac:dyDescent="0.35">
      <c r="A324" s="6">
        <v>26969</v>
      </c>
      <c r="B324">
        <f>INDEX(CPI[CPIAUCSL],MATCH(Table3[[#This Row],[Date]],CPI[observation_date],0))</f>
        <v>45.9</v>
      </c>
      <c r="C324">
        <f>INDEX(minwage[FEDMINNFRWG],MATCH(Table3[[#This Row],[Date]],minwage[observation_date],0))</f>
        <v>1.6</v>
      </c>
      <c r="D324" s="4">
        <f>$B$888/Table3[[#This Row],[CPI]]</f>
        <v>5.682287581699347</v>
      </c>
      <c r="E324" s="5">
        <f>Table3[[#This Row],[minwage]]*Table3[[#This Row],[CPI Adjustment]]</f>
        <v>9.0916601307189548</v>
      </c>
      <c r="F324" s="5" t="e">
        <f>INDEX(poverty[Threshold],MATCH(YEAR(Table3[[#This Row],[Date]]),poverty[Year],0))</f>
        <v>#N/A</v>
      </c>
      <c r="G324" s="8" t="e">
        <f>Table3[[#This Row],[poverty threshold abs]]*Table3[[#This Row],[CPI Adjustment]]</f>
        <v>#N/A</v>
      </c>
      <c r="H324" s="8" t="e">
        <f>Table3[[#This Row],[poverty threshold adj]]/2/250/8</f>
        <v>#N/A</v>
      </c>
      <c r="I324" s="8">
        <f>$I$854*$D$854/Table3[[#This Row],[CPI Adjustment]]</f>
        <v>2.9774049900327952</v>
      </c>
      <c r="J324" s="8">
        <f>Table3[[#This Row],[Living Wage Nominal]]*Table3[[#This Row],[CPI Adjustment]]</f>
        <v>16.91847140055302</v>
      </c>
    </row>
    <row r="325" spans="1:10" x14ac:dyDescent="0.35">
      <c r="A325" s="6">
        <v>26999</v>
      </c>
      <c r="B325">
        <f>INDEX(CPI[CPIAUCSL],MATCH(Table3[[#This Row],[Date]],CPI[observation_date],0))</f>
        <v>46.3</v>
      </c>
      <c r="C325">
        <f>INDEX(minwage[FEDMINNFRWG],MATCH(Table3[[#This Row],[Date]],minwage[observation_date],0))</f>
        <v>1.6</v>
      </c>
      <c r="D325" s="4">
        <f>$B$888/Table3[[#This Row],[CPI]]</f>
        <v>5.6331965442764584</v>
      </c>
      <c r="E325" s="5">
        <f>Table3[[#This Row],[minwage]]*Table3[[#This Row],[CPI Adjustment]]</f>
        <v>9.0131144708423339</v>
      </c>
      <c r="F325" s="5" t="e">
        <f>INDEX(poverty[Threshold],MATCH(YEAR(Table3[[#This Row],[Date]]),poverty[Year],0))</f>
        <v>#N/A</v>
      </c>
      <c r="G325" s="8" t="e">
        <f>Table3[[#This Row],[poverty threshold abs]]*Table3[[#This Row],[CPI Adjustment]]</f>
        <v>#N/A</v>
      </c>
      <c r="H325" s="8" t="e">
        <f>Table3[[#This Row],[poverty threshold adj]]/2/250/8</f>
        <v>#N/A</v>
      </c>
      <c r="I325" s="8">
        <f>$I$854*$D$854/Table3[[#This Row],[CPI Adjustment]]</f>
        <v>3.0033518744775254</v>
      </c>
      <c r="J325" s="8">
        <f>Table3[[#This Row],[Living Wage Nominal]]*Table3[[#This Row],[CPI Adjustment]]</f>
        <v>16.91847140055302</v>
      </c>
    </row>
    <row r="326" spans="1:10" x14ac:dyDescent="0.35">
      <c r="A326" s="6">
        <v>27030</v>
      </c>
      <c r="B326">
        <f>INDEX(CPI[CPIAUCSL],MATCH(Table3[[#This Row],[Date]],CPI[observation_date],0))</f>
        <v>46.8</v>
      </c>
      <c r="C326">
        <f>INDEX(minwage[FEDMINNFRWG],MATCH(Table3[[#This Row],[Date]],minwage[observation_date],0))</f>
        <v>1.6</v>
      </c>
      <c r="D326" s="4">
        <f>$B$888/Table3[[#This Row],[CPI]]</f>
        <v>5.5730128205128207</v>
      </c>
      <c r="E326" s="5">
        <f>Table3[[#This Row],[minwage]]*Table3[[#This Row],[CPI Adjustment]]</f>
        <v>8.9168205128205127</v>
      </c>
      <c r="F326" s="5" t="e">
        <f>INDEX(poverty[Threshold],MATCH(YEAR(Table3[[#This Row],[Date]]),poverty[Year],0))</f>
        <v>#N/A</v>
      </c>
      <c r="G326" s="8" t="e">
        <f>Table3[[#This Row],[poverty threshold abs]]*Table3[[#This Row],[CPI Adjustment]]</f>
        <v>#N/A</v>
      </c>
      <c r="H326" s="8" t="e">
        <f>Table3[[#This Row],[poverty threshold adj]]/2/250/8</f>
        <v>#N/A</v>
      </c>
      <c r="I326" s="8">
        <f>$I$854*$D$854/Table3[[#This Row],[CPI Adjustment]]</f>
        <v>3.0357854800334385</v>
      </c>
      <c r="J326" s="8">
        <f>Table3[[#This Row],[Living Wage Nominal]]*Table3[[#This Row],[CPI Adjustment]]</f>
        <v>16.91847140055302</v>
      </c>
    </row>
    <row r="327" spans="1:10" x14ac:dyDescent="0.35">
      <c r="A327" s="6">
        <v>27061</v>
      </c>
      <c r="B327">
        <f>INDEX(CPI[CPIAUCSL],MATCH(Table3[[#This Row],[Date]],CPI[observation_date],0))</f>
        <v>47.3</v>
      </c>
      <c r="C327">
        <f>INDEX(minwage[FEDMINNFRWG],MATCH(Table3[[#This Row],[Date]],minwage[observation_date],0))</f>
        <v>1.6</v>
      </c>
      <c r="D327" s="4">
        <f>$B$888/Table3[[#This Row],[CPI]]</f>
        <v>5.5141014799154338</v>
      </c>
      <c r="E327" s="5">
        <f>Table3[[#This Row],[minwage]]*Table3[[#This Row],[CPI Adjustment]]</f>
        <v>8.8225623678646947</v>
      </c>
      <c r="F327" s="5" t="e">
        <f>INDEX(poverty[Threshold],MATCH(YEAR(Table3[[#This Row],[Date]]),poverty[Year],0))</f>
        <v>#N/A</v>
      </c>
      <c r="G327" s="8" t="e">
        <f>Table3[[#This Row],[poverty threshold abs]]*Table3[[#This Row],[CPI Adjustment]]</f>
        <v>#N/A</v>
      </c>
      <c r="H327" s="8" t="e">
        <f>Table3[[#This Row],[poverty threshold adj]]/2/250/8</f>
        <v>#N/A</v>
      </c>
      <c r="I327" s="8">
        <f>$I$854*$D$854/Table3[[#This Row],[CPI Adjustment]]</f>
        <v>3.0682190855893512</v>
      </c>
      <c r="J327" s="8">
        <f>Table3[[#This Row],[Living Wage Nominal]]*Table3[[#This Row],[CPI Adjustment]]</f>
        <v>16.91847140055302</v>
      </c>
    </row>
    <row r="328" spans="1:10" x14ac:dyDescent="0.35">
      <c r="A328" s="6">
        <v>27089</v>
      </c>
      <c r="B328">
        <f>INDEX(CPI[CPIAUCSL],MATCH(Table3[[#This Row],[Date]],CPI[observation_date],0))</f>
        <v>47.8</v>
      </c>
      <c r="C328">
        <f>INDEX(minwage[FEDMINNFRWG],MATCH(Table3[[#This Row],[Date]],minwage[observation_date],0))</f>
        <v>1.6</v>
      </c>
      <c r="D328" s="4">
        <f>$B$888/Table3[[#This Row],[CPI]]</f>
        <v>5.4564225941422597</v>
      </c>
      <c r="E328" s="5">
        <f>Table3[[#This Row],[minwage]]*Table3[[#This Row],[CPI Adjustment]]</f>
        <v>8.7302761506276152</v>
      </c>
      <c r="F328" s="5" t="e">
        <f>INDEX(poverty[Threshold],MATCH(YEAR(Table3[[#This Row],[Date]]),poverty[Year],0))</f>
        <v>#N/A</v>
      </c>
      <c r="G328" s="8" t="e">
        <f>Table3[[#This Row],[poverty threshold abs]]*Table3[[#This Row],[CPI Adjustment]]</f>
        <v>#N/A</v>
      </c>
      <c r="H328" s="8" t="e">
        <f>Table3[[#This Row],[poverty threshold adj]]/2/250/8</f>
        <v>#N/A</v>
      </c>
      <c r="I328" s="8">
        <f>$I$854*$D$854/Table3[[#This Row],[CPI Adjustment]]</f>
        <v>3.1006526911452639</v>
      </c>
      <c r="J328" s="8">
        <f>Table3[[#This Row],[Living Wage Nominal]]*Table3[[#This Row],[CPI Adjustment]]</f>
        <v>16.91847140055302</v>
      </c>
    </row>
    <row r="329" spans="1:10" x14ac:dyDescent="0.35">
      <c r="A329" s="6">
        <v>27120</v>
      </c>
      <c r="B329">
        <f>INDEX(CPI[CPIAUCSL],MATCH(Table3[[#This Row],[Date]],CPI[observation_date],0))</f>
        <v>48.1</v>
      </c>
      <c r="C329">
        <f>INDEX(minwage[FEDMINNFRWG],MATCH(Table3[[#This Row],[Date]],minwage[observation_date],0))</f>
        <v>1.6</v>
      </c>
      <c r="D329" s="4">
        <f>$B$888/Table3[[#This Row],[CPI]]</f>
        <v>5.4223908523908522</v>
      </c>
      <c r="E329" s="5">
        <f>Table3[[#This Row],[minwage]]*Table3[[#This Row],[CPI Adjustment]]</f>
        <v>8.6758253638253642</v>
      </c>
      <c r="F329" s="5" t="e">
        <f>INDEX(poverty[Threshold],MATCH(YEAR(Table3[[#This Row],[Date]]),poverty[Year],0))</f>
        <v>#N/A</v>
      </c>
      <c r="G329" s="8" t="e">
        <f>Table3[[#This Row],[poverty threshold abs]]*Table3[[#This Row],[CPI Adjustment]]</f>
        <v>#N/A</v>
      </c>
      <c r="H329" s="8" t="e">
        <f>Table3[[#This Row],[poverty threshold adj]]/2/250/8</f>
        <v>#N/A</v>
      </c>
      <c r="I329" s="8">
        <f>$I$854*$D$854/Table3[[#This Row],[CPI Adjustment]]</f>
        <v>3.1201128544788119</v>
      </c>
      <c r="J329" s="8">
        <f>Table3[[#This Row],[Living Wage Nominal]]*Table3[[#This Row],[CPI Adjustment]]</f>
        <v>16.91847140055302</v>
      </c>
    </row>
    <row r="330" spans="1:10" x14ac:dyDescent="0.35">
      <c r="A330" s="6">
        <v>27150</v>
      </c>
      <c r="B330">
        <f>INDEX(CPI[CPIAUCSL],MATCH(Table3[[#This Row],[Date]],CPI[observation_date],0))</f>
        <v>48.6</v>
      </c>
      <c r="C330">
        <f>INDEX(minwage[FEDMINNFRWG],MATCH(Table3[[#This Row],[Date]],minwage[observation_date],0))</f>
        <v>2</v>
      </c>
      <c r="D330" s="4">
        <f>$B$888/Table3[[#This Row],[CPI]]</f>
        <v>5.366604938271605</v>
      </c>
      <c r="E330" s="5">
        <f>Table3[[#This Row],[minwage]]*Table3[[#This Row],[CPI Adjustment]]</f>
        <v>10.73320987654321</v>
      </c>
      <c r="F330" s="5" t="e">
        <f>INDEX(poverty[Threshold],MATCH(YEAR(Table3[[#This Row],[Date]]),poverty[Year],0))</f>
        <v>#N/A</v>
      </c>
      <c r="G330" s="8" t="e">
        <f>Table3[[#This Row],[poverty threshold abs]]*Table3[[#This Row],[CPI Adjustment]]</f>
        <v>#N/A</v>
      </c>
      <c r="H330" s="8" t="e">
        <f>Table3[[#This Row],[poverty threshold adj]]/2/250/8</f>
        <v>#N/A</v>
      </c>
      <c r="I330" s="8">
        <f>$I$854*$D$854/Table3[[#This Row],[CPI Adjustment]]</f>
        <v>3.1525464600347246</v>
      </c>
      <c r="J330" s="8">
        <f>Table3[[#This Row],[Living Wage Nominal]]*Table3[[#This Row],[CPI Adjustment]]</f>
        <v>16.91847140055302</v>
      </c>
    </row>
    <row r="331" spans="1:10" x14ac:dyDescent="0.35">
      <c r="A331" s="6">
        <v>27181</v>
      </c>
      <c r="B331">
        <f>INDEX(CPI[CPIAUCSL],MATCH(Table3[[#This Row],[Date]],CPI[observation_date],0))</f>
        <v>49</v>
      </c>
      <c r="C331">
        <f>INDEX(minwage[FEDMINNFRWG],MATCH(Table3[[#This Row],[Date]],minwage[observation_date],0))</f>
        <v>2</v>
      </c>
      <c r="D331" s="4">
        <f>$B$888/Table3[[#This Row],[CPI]]</f>
        <v>5.3227959183673468</v>
      </c>
      <c r="E331" s="5">
        <f>Table3[[#This Row],[minwage]]*Table3[[#This Row],[CPI Adjustment]]</f>
        <v>10.645591836734694</v>
      </c>
      <c r="F331" s="5" t="e">
        <f>INDEX(poverty[Threshold],MATCH(YEAR(Table3[[#This Row],[Date]]),poverty[Year],0))</f>
        <v>#N/A</v>
      </c>
      <c r="G331" s="8" t="e">
        <f>Table3[[#This Row],[poverty threshold abs]]*Table3[[#This Row],[CPI Adjustment]]</f>
        <v>#N/A</v>
      </c>
      <c r="H331" s="8" t="e">
        <f>Table3[[#This Row],[poverty threshold adj]]/2/250/8</f>
        <v>#N/A</v>
      </c>
      <c r="I331" s="8">
        <f>$I$854*$D$854/Table3[[#This Row],[CPI Adjustment]]</f>
        <v>3.1784933444794552</v>
      </c>
      <c r="J331" s="8">
        <f>Table3[[#This Row],[Living Wage Nominal]]*Table3[[#This Row],[CPI Adjustment]]</f>
        <v>16.91847140055302</v>
      </c>
    </row>
    <row r="332" spans="1:10" x14ac:dyDescent="0.35">
      <c r="A332" s="6">
        <v>27211</v>
      </c>
      <c r="B332">
        <f>INDEX(CPI[CPIAUCSL],MATCH(Table3[[#This Row],[Date]],CPI[observation_date],0))</f>
        <v>49.3</v>
      </c>
      <c r="C332">
        <f>INDEX(minwage[FEDMINNFRWG],MATCH(Table3[[#This Row],[Date]],minwage[observation_date],0))</f>
        <v>2</v>
      </c>
      <c r="D332" s="4">
        <f>$B$888/Table3[[#This Row],[CPI]]</f>
        <v>5.2904056795131851</v>
      </c>
      <c r="E332" s="5">
        <f>Table3[[#This Row],[minwage]]*Table3[[#This Row],[CPI Adjustment]]</f>
        <v>10.58081135902637</v>
      </c>
      <c r="F332" s="5" t="e">
        <f>INDEX(poverty[Threshold],MATCH(YEAR(Table3[[#This Row],[Date]]),poverty[Year],0))</f>
        <v>#N/A</v>
      </c>
      <c r="G332" s="8" t="e">
        <f>Table3[[#This Row],[poverty threshold abs]]*Table3[[#This Row],[CPI Adjustment]]</f>
        <v>#N/A</v>
      </c>
      <c r="H332" s="8" t="e">
        <f>Table3[[#This Row],[poverty threshold adj]]/2/250/8</f>
        <v>#N/A</v>
      </c>
      <c r="I332" s="8">
        <f>$I$854*$D$854/Table3[[#This Row],[CPI Adjustment]]</f>
        <v>3.1979535078130024</v>
      </c>
      <c r="J332" s="8">
        <f>Table3[[#This Row],[Living Wage Nominal]]*Table3[[#This Row],[CPI Adjustment]]</f>
        <v>16.91847140055302</v>
      </c>
    </row>
    <row r="333" spans="1:10" x14ac:dyDescent="0.35">
      <c r="A333" s="6">
        <v>27242</v>
      </c>
      <c r="B333">
        <f>INDEX(CPI[CPIAUCSL],MATCH(Table3[[#This Row],[Date]],CPI[observation_date],0))</f>
        <v>49.9</v>
      </c>
      <c r="C333">
        <f>INDEX(minwage[FEDMINNFRWG],MATCH(Table3[[#This Row],[Date]],minwage[observation_date],0))</f>
        <v>2</v>
      </c>
      <c r="D333" s="4">
        <f>$B$888/Table3[[#This Row],[CPI]]</f>
        <v>5.2267935871743489</v>
      </c>
      <c r="E333" s="5">
        <f>Table3[[#This Row],[minwage]]*Table3[[#This Row],[CPI Adjustment]]</f>
        <v>10.453587174348698</v>
      </c>
      <c r="F333" s="5" t="e">
        <f>INDEX(poverty[Threshold],MATCH(YEAR(Table3[[#This Row],[Date]]),poverty[Year],0))</f>
        <v>#N/A</v>
      </c>
      <c r="G333" s="8" t="e">
        <f>Table3[[#This Row],[poverty threshold abs]]*Table3[[#This Row],[CPI Adjustment]]</f>
        <v>#N/A</v>
      </c>
      <c r="H333" s="8" t="e">
        <f>Table3[[#This Row],[poverty threshold adj]]/2/250/8</f>
        <v>#N/A</v>
      </c>
      <c r="I333" s="8">
        <f>$I$854*$D$854/Table3[[#This Row],[CPI Adjustment]]</f>
        <v>3.236873834480098</v>
      </c>
      <c r="J333" s="8">
        <f>Table3[[#This Row],[Living Wage Nominal]]*Table3[[#This Row],[CPI Adjustment]]</f>
        <v>16.91847140055302</v>
      </c>
    </row>
    <row r="334" spans="1:10" x14ac:dyDescent="0.35">
      <c r="A334" s="6">
        <v>27273</v>
      </c>
      <c r="B334">
        <f>INDEX(CPI[CPIAUCSL],MATCH(Table3[[#This Row],[Date]],CPI[observation_date],0))</f>
        <v>50.6</v>
      </c>
      <c r="C334">
        <f>INDEX(minwage[FEDMINNFRWG],MATCH(Table3[[#This Row],[Date]],minwage[observation_date],0))</f>
        <v>2</v>
      </c>
      <c r="D334" s="4">
        <f>$B$888/Table3[[#This Row],[CPI]]</f>
        <v>5.1544861660079055</v>
      </c>
      <c r="E334" s="5">
        <f>Table3[[#This Row],[minwage]]*Table3[[#This Row],[CPI Adjustment]]</f>
        <v>10.308972332015811</v>
      </c>
      <c r="F334" s="5" t="e">
        <f>INDEX(poverty[Threshold],MATCH(YEAR(Table3[[#This Row],[Date]]),poverty[Year],0))</f>
        <v>#N/A</v>
      </c>
      <c r="G334" s="8" t="e">
        <f>Table3[[#This Row],[poverty threshold abs]]*Table3[[#This Row],[CPI Adjustment]]</f>
        <v>#N/A</v>
      </c>
      <c r="H334" s="8" t="e">
        <f>Table3[[#This Row],[poverty threshold adj]]/2/250/8</f>
        <v>#N/A</v>
      </c>
      <c r="I334" s="8">
        <f>$I$854*$D$854/Table3[[#This Row],[CPI Adjustment]]</f>
        <v>3.2822808822583758</v>
      </c>
      <c r="J334" s="8">
        <f>Table3[[#This Row],[Living Wage Nominal]]*Table3[[#This Row],[CPI Adjustment]]</f>
        <v>16.91847140055302</v>
      </c>
    </row>
    <row r="335" spans="1:10" x14ac:dyDescent="0.35">
      <c r="A335" s="6">
        <v>27303</v>
      </c>
      <c r="B335">
        <f>INDEX(CPI[CPIAUCSL],MATCH(Table3[[#This Row],[Date]],CPI[observation_date],0))</f>
        <v>51</v>
      </c>
      <c r="C335">
        <f>INDEX(minwage[FEDMINNFRWG],MATCH(Table3[[#This Row],[Date]],minwage[observation_date],0))</f>
        <v>2</v>
      </c>
      <c r="D335" s="4">
        <f>$B$888/Table3[[#This Row],[CPI]]</f>
        <v>5.1140588235294118</v>
      </c>
      <c r="E335" s="5">
        <f>Table3[[#This Row],[minwage]]*Table3[[#This Row],[CPI Adjustment]]</f>
        <v>10.228117647058824</v>
      </c>
      <c r="F335" s="5" t="e">
        <f>INDEX(poverty[Threshold],MATCH(YEAR(Table3[[#This Row],[Date]]),poverty[Year],0))</f>
        <v>#N/A</v>
      </c>
      <c r="G335" s="8" t="e">
        <f>Table3[[#This Row],[poverty threshold abs]]*Table3[[#This Row],[CPI Adjustment]]</f>
        <v>#N/A</v>
      </c>
      <c r="H335" s="8" t="e">
        <f>Table3[[#This Row],[poverty threshold adj]]/2/250/8</f>
        <v>#N/A</v>
      </c>
      <c r="I335" s="8">
        <f>$I$854*$D$854/Table3[[#This Row],[CPI Adjustment]]</f>
        <v>3.3082277667031064</v>
      </c>
      <c r="J335" s="8">
        <f>Table3[[#This Row],[Living Wage Nominal]]*Table3[[#This Row],[CPI Adjustment]]</f>
        <v>16.91847140055302</v>
      </c>
    </row>
    <row r="336" spans="1:10" x14ac:dyDescent="0.35">
      <c r="A336" s="6">
        <v>27334</v>
      </c>
      <c r="B336">
        <f>INDEX(CPI[CPIAUCSL],MATCH(Table3[[#This Row],[Date]],CPI[observation_date],0))</f>
        <v>51.5</v>
      </c>
      <c r="C336">
        <f>INDEX(minwage[FEDMINNFRWG],MATCH(Table3[[#This Row],[Date]],minwage[observation_date],0))</f>
        <v>2</v>
      </c>
      <c r="D336" s="4">
        <f>$B$888/Table3[[#This Row],[CPI]]</f>
        <v>5.0644077669902918</v>
      </c>
      <c r="E336" s="5">
        <f>Table3[[#This Row],[minwage]]*Table3[[#This Row],[CPI Adjustment]]</f>
        <v>10.128815533980584</v>
      </c>
      <c r="F336" s="5" t="e">
        <f>INDEX(poverty[Threshold],MATCH(YEAR(Table3[[#This Row],[Date]]),poverty[Year],0))</f>
        <v>#N/A</v>
      </c>
      <c r="G336" s="8" t="e">
        <f>Table3[[#This Row],[poverty threshold abs]]*Table3[[#This Row],[CPI Adjustment]]</f>
        <v>#N/A</v>
      </c>
      <c r="H336" s="8" t="e">
        <f>Table3[[#This Row],[poverty threshold adj]]/2/250/8</f>
        <v>#N/A</v>
      </c>
      <c r="I336" s="8">
        <f>$I$854*$D$854/Table3[[#This Row],[CPI Adjustment]]</f>
        <v>3.3406613722590186</v>
      </c>
      <c r="J336" s="8">
        <f>Table3[[#This Row],[Living Wage Nominal]]*Table3[[#This Row],[CPI Adjustment]]</f>
        <v>16.91847140055302</v>
      </c>
    </row>
    <row r="337" spans="1:10" x14ac:dyDescent="0.35">
      <c r="A337" s="6">
        <v>27364</v>
      </c>
      <c r="B337">
        <f>INDEX(CPI[CPIAUCSL],MATCH(Table3[[#This Row],[Date]],CPI[observation_date],0))</f>
        <v>51.9</v>
      </c>
      <c r="C337">
        <f>INDEX(minwage[FEDMINNFRWG],MATCH(Table3[[#This Row],[Date]],minwage[observation_date],0))</f>
        <v>2</v>
      </c>
      <c r="D337" s="4">
        <f>$B$888/Table3[[#This Row],[CPI]]</f>
        <v>5.0253757225433526</v>
      </c>
      <c r="E337" s="5">
        <f>Table3[[#This Row],[minwage]]*Table3[[#This Row],[CPI Adjustment]]</f>
        <v>10.050751445086705</v>
      </c>
      <c r="F337" s="5" t="e">
        <f>INDEX(poverty[Threshold],MATCH(YEAR(Table3[[#This Row],[Date]]),poverty[Year],0))</f>
        <v>#N/A</v>
      </c>
      <c r="G337" s="8" t="e">
        <f>Table3[[#This Row],[poverty threshold abs]]*Table3[[#This Row],[CPI Adjustment]]</f>
        <v>#N/A</v>
      </c>
      <c r="H337" s="8" t="e">
        <f>Table3[[#This Row],[poverty threshold adj]]/2/250/8</f>
        <v>#N/A</v>
      </c>
      <c r="I337" s="8">
        <f>$I$854*$D$854/Table3[[#This Row],[CPI Adjustment]]</f>
        <v>3.3666082567037492</v>
      </c>
      <c r="J337" s="8">
        <f>Table3[[#This Row],[Living Wage Nominal]]*Table3[[#This Row],[CPI Adjustment]]</f>
        <v>16.91847140055302</v>
      </c>
    </row>
    <row r="338" spans="1:10" x14ac:dyDescent="0.35">
      <c r="A338" s="6">
        <v>27395</v>
      </c>
      <c r="B338">
        <f>INDEX(CPI[CPIAUCSL],MATCH(Table3[[#This Row],[Date]],CPI[observation_date],0))</f>
        <v>52.3</v>
      </c>
      <c r="C338">
        <f>INDEX(minwage[FEDMINNFRWG],MATCH(Table3[[#This Row],[Date]],minwage[observation_date],0))</f>
        <v>2.1</v>
      </c>
      <c r="D338" s="4">
        <f>$B$888/Table3[[#This Row],[CPI]]</f>
        <v>4.9869407265774379</v>
      </c>
      <c r="E338" s="5">
        <f>Table3[[#This Row],[minwage]]*Table3[[#This Row],[CPI Adjustment]]</f>
        <v>10.472575525812619</v>
      </c>
      <c r="F338" s="5" t="e">
        <f>INDEX(poverty[Threshold],MATCH(YEAR(Table3[[#This Row],[Date]]),poverty[Year],0))</f>
        <v>#N/A</v>
      </c>
      <c r="G338" s="8" t="e">
        <f>Table3[[#This Row],[poverty threshold abs]]*Table3[[#This Row],[CPI Adjustment]]</f>
        <v>#N/A</v>
      </c>
      <c r="H338" s="8" t="e">
        <f>Table3[[#This Row],[poverty threshold adj]]/2/250/8</f>
        <v>#N/A</v>
      </c>
      <c r="I338" s="8">
        <f>$I$854*$D$854/Table3[[#This Row],[CPI Adjustment]]</f>
        <v>3.3925551411484793</v>
      </c>
      <c r="J338" s="8">
        <f>Table3[[#This Row],[Living Wage Nominal]]*Table3[[#This Row],[CPI Adjustment]]</f>
        <v>16.91847140055302</v>
      </c>
    </row>
    <row r="339" spans="1:10" x14ac:dyDescent="0.35">
      <c r="A339" s="6">
        <v>27426</v>
      </c>
      <c r="B339">
        <f>INDEX(CPI[CPIAUCSL],MATCH(Table3[[#This Row],[Date]],CPI[observation_date],0))</f>
        <v>52.6</v>
      </c>
      <c r="C339">
        <f>INDEX(minwage[FEDMINNFRWG],MATCH(Table3[[#This Row],[Date]],minwage[observation_date],0))</f>
        <v>2.1</v>
      </c>
      <c r="D339" s="4">
        <f>$B$888/Table3[[#This Row],[CPI]]</f>
        <v>4.9584980988593159</v>
      </c>
      <c r="E339" s="5">
        <f>Table3[[#This Row],[minwage]]*Table3[[#This Row],[CPI Adjustment]]</f>
        <v>10.412846007604564</v>
      </c>
      <c r="F339" s="5" t="e">
        <f>INDEX(poverty[Threshold],MATCH(YEAR(Table3[[#This Row],[Date]]),poverty[Year],0))</f>
        <v>#N/A</v>
      </c>
      <c r="G339" s="8" t="e">
        <f>Table3[[#This Row],[poverty threshold abs]]*Table3[[#This Row],[CPI Adjustment]]</f>
        <v>#N/A</v>
      </c>
      <c r="H339" s="8" t="e">
        <f>Table3[[#This Row],[poverty threshold adj]]/2/250/8</f>
        <v>#N/A</v>
      </c>
      <c r="I339" s="8">
        <f>$I$854*$D$854/Table3[[#This Row],[CPI Adjustment]]</f>
        <v>3.4120153044820269</v>
      </c>
      <c r="J339" s="8">
        <f>Table3[[#This Row],[Living Wage Nominal]]*Table3[[#This Row],[CPI Adjustment]]</f>
        <v>16.91847140055302</v>
      </c>
    </row>
    <row r="340" spans="1:10" x14ac:dyDescent="0.35">
      <c r="A340" s="6">
        <v>27454</v>
      </c>
      <c r="B340">
        <f>INDEX(CPI[CPIAUCSL],MATCH(Table3[[#This Row],[Date]],CPI[observation_date],0))</f>
        <v>52.8</v>
      </c>
      <c r="C340">
        <f>INDEX(minwage[FEDMINNFRWG],MATCH(Table3[[#This Row],[Date]],minwage[observation_date],0))</f>
        <v>2.1</v>
      </c>
      <c r="D340" s="4">
        <f>$B$888/Table3[[#This Row],[CPI]]</f>
        <v>4.9397159090909097</v>
      </c>
      <c r="E340" s="5">
        <f>Table3[[#This Row],[minwage]]*Table3[[#This Row],[CPI Adjustment]]</f>
        <v>10.37340340909091</v>
      </c>
      <c r="F340" s="5" t="e">
        <f>INDEX(poverty[Threshold],MATCH(YEAR(Table3[[#This Row],[Date]]),poverty[Year],0))</f>
        <v>#N/A</v>
      </c>
      <c r="G340" s="8" t="e">
        <f>Table3[[#This Row],[poverty threshold abs]]*Table3[[#This Row],[CPI Adjustment]]</f>
        <v>#N/A</v>
      </c>
      <c r="H340" s="8" t="e">
        <f>Table3[[#This Row],[poverty threshold adj]]/2/250/8</f>
        <v>#N/A</v>
      </c>
      <c r="I340" s="8">
        <f>$I$854*$D$854/Table3[[#This Row],[CPI Adjustment]]</f>
        <v>3.424988746704392</v>
      </c>
      <c r="J340" s="8">
        <f>Table3[[#This Row],[Living Wage Nominal]]*Table3[[#This Row],[CPI Adjustment]]</f>
        <v>16.91847140055302</v>
      </c>
    </row>
    <row r="341" spans="1:10" x14ac:dyDescent="0.35">
      <c r="A341" s="6">
        <v>27485</v>
      </c>
      <c r="B341">
        <f>INDEX(CPI[CPIAUCSL],MATCH(Table3[[#This Row],[Date]],CPI[observation_date],0))</f>
        <v>53</v>
      </c>
      <c r="C341">
        <f>INDEX(minwage[FEDMINNFRWG],MATCH(Table3[[#This Row],[Date]],minwage[observation_date],0))</f>
        <v>2.1</v>
      </c>
      <c r="D341" s="4">
        <f>$B$888/Table3[[#This Row],[CPI]]</f>
        <v>4.9210754716981135</v>
      </c>
      <c r="E341" s="5">
        <f>Table3[[#This Row],[minwage]]*Table3[[#This Row],[CPI Adjustment]]</f>
        <v>10.33425849056604</v>
      </c>
      <c r="F341" s="5" t="e">
        <f>INDEX(poverty[Threshold],MATCH(YEAR(Table3[[#This Row],[Date]]),poverty[Year],0))</f>
        <v>#N/A</v>
      </c>
      <c r="G341" s="8" t="e">
        <f>Table3[[#This Row],[poverty threshold abs]]*Table3[[#This Row],[CPI Adjustment]]</f>
        <v>#N/A</v>
      </c>
      <c r="H341" s="8" t="e">
        <f>Table3[[#This Row],[poverty threshold adj]]/2/250/8</f>
        <v>#N/A</v>
      </c>
      <c r="I341" s="8">
        <f>$I$854*$D$854/Table3[[#This Row],[CPI Adjustment]]</f>
        <v>3.4379621889267571</v>
      </c>
      <c r="J341" s="8">
        <f>Table3[[#This Row],[Living Wage Nominal]]*Table3[[#This Row],[CPI Adjustment]]</f>
        <v>16.91847140055302</v>
      </c>
    </row>
    <row r="342" spans="1:10" x14ac:dyDescent="0.35">
      <c r="A342" s="6">
        <v>27515</v>
      </c>
      <c r="B342">
        <f>INDEX(CPI[CPIAUCSL],MATCH(Table3[[#This Row],[Date]],CPI[observation_date],0))</f>
        <v>53.1</v>
      </c>
      <c r="C342">
        <f>INDEX(minwage[FEDMINNFRWG],MATCH(Table3[[#This Row],[Date]],minwage[observation_date],0))</f>
        <v>2.1</v>
      </c>
      <c r="D342" s="4">
        <f>$B$888/Table3[[#This Row],[CPI]]</f>
        <v>4.9118079096045202</v>
      </c>
      <c r="E342" s="5">
        <f>Table3[[#This Row],[minwage]]*Table3[[#This Row],[CPI Adjustment]]</f>
        <v>10.314796610169493</v>
      </c>
      <c r="F342" s="5" t="e">
        <f>INDEX(poverty[Threshold],MATCH(YEAR(Table3[[#This Row],[Date]]),poverty[Year],0))</f>
        <v>#N/A</v>
      </c>
      <c r="G342" s="8" t="e">
        <f>Table3[[#This Row],[poverty threshold abs]]*Table3[[#This Row],[CPI Adjustment]]</f>
        <v>#N/A</v>
      </c>
      <c r="H342" s="8" t="e">
        <f>Table3[[#This Row],[poverty threshold adj]]/2/250/8</f>
        <v>#N/A</v>
      </c>
      <c r="I342" s="8">
        <f>$I$854*$D$854/Table3[[#This Row],[CPI Adjustment]]</f>
        <v>3.4444489100379396</v>
      </c>
      <c r="J342" s="8">
        <f>Table3[[#This Row],[Living Wage Nominal]]*Table3[[#This Row],[CPI Adjustment]]</f>
        <v>16.91847140055302</v>
      </c>
    </row>
    <row r="343" spans="1:10" x14ac:dyDescent="0.35">
      <c r="A343" s="6">
        <v>27546</v>
      </c>
      <c r="B343">
        <f>INDEX(CPI[CPIAUCSL],MATCH(Table3[[#This Row],[Date]],CPI[observation_date],0))</f>
        <v>53.5</v>
      </c>
      <c r="C343">
        <f>INDEX(minwage[FEDMINNFRWG],MATCH(Table3[[#This Row],[Date]],minwage[observation_date],0))</f>
        <v>2.1</v>
      </c>
      <c r="D343" s="4">
        <f>$B$888/Table3[[#This Row],[CPI]]</f>
        <v>4.8750841121495325</v>
      </c>
      <c r="E343" s="5">
        <f>Table3[[#This Row],[minwage]]*Table3[[#This Row],[CPI Adjustment]]</f>
        <v>10.237676635514019</v>
      </c>
      <c r="F343" s="5" t="e">
        <f>INDEX(poverty[Threshold],MATCH(YEAR(Table3[[#This Row],[Date]]),poverty[Year],0))</f>
        <v>#N/A</v>
      </c>
      <c r="G343" s="8" t="e">
        <f>Table3[[#This Row],[poverty threshold abs]]*Table3[[#This Row],[CPI Adjustment]]</f>
        <v>#N/A</v>
      </c>
      <c r="H343" s="8" t="e">
        <f>Table3[[#This Row],[poverty threshold adj]]/2/250/8</f>
        <v>#N/A</v>
      </c>
      <c r="I343" s="8">
        <f>$I$854*$D$854/Table3[[#This Row],[CPI Adjustment]]</f>
        <v>3.4703957944826702</v>
      </c>
      <c r="J343" s="8">
        <f>Table3[[#This Row],[Living Wage Nominal]]*Table3[[#This Row],[CPI Adjustment]]</f>
        <v>16.91847140055302</v>
      </c>
    </row>
    <row r="344" spans="1:10" x14ac:dyDescent="0.35">
      <c r="A344" s="6">
        <v>27576</v>
      </c>
      <c r="B344">
        <f>INDEX(CPI[CPIAUCSL],MATCH(Table3[[#This Row],[Date]],CPI[observation_date],0))</f>
        <v>54</v>
      </c>
      <c r="C344">
        <f>INDEX(minwage[FEDMINNFRWG],MATCH(Table3[[#This Row],[Date]],minwage[observation_date],0))</f>
        <v>2.1</v>
      </c>
      <c r="D344" s="4">
        <f>$B$888/Table3[[#This Row],[CPI]]</f>
        <v>4.8299444444444442</v>
      </c>
      <c r="E344" s="5">
        <f>Table3[[#This Row],[minwage]]*Table3[[#This Row],[CPI Adjustment]]</f>
        <v>10.142883333333334</v>
      </c>
      <c r="F344" s="5" t="e">
        <f>INDEX(poverty[Threshold],MATCH(YEAR(Table3[[#This Row],[Date]]),poverty[Year],0))</f>
        <v>#N/A</v>
      </c>
      <c r="G344" s="8" t="e">
        <f>Table3[[#This Row],[poverty threshold abs]]*Table3[[#This Row],[CPI Adjustment]]</f>
        <v>#N/A</v>
      </c>
      <c r="H344" s="8" t="e">
        <f>Table3[[#This Row],[poverty threshold adj]]/2/250/8</f>
        <v>#N/A</v>
      </c>
      <c r="I344" s="8">
        <f>$I$854*$D$854/Table3[[#This Row],[CPI Adjustment]]</f>
        <v>3.5028294000385833</v>
      </c>
      <c r="J344" s="8">
        <f>Table3[[#This Row],[Living Wage Nominal]]*Table3[[#This Row],[CPI Adjustment]]</f>
        <v>16.91847140055302</v>
      </c>
    </row>
    <row r="345" spans="1:10" x14ac:dyDescent="0.35">
      <c r="A345" s="6">
        <v>27607</v>
      </c>
      <c r="B345">
        <f>INDEX(CPI[CPIAUCSL],MATCH(Table3[[#This Row],[Date]],CPI[observation_date],0))</f>
        <v>54.2</v>
      </c>
      <c r="C345">
        <f>INDEX(minwage[FEDMINNFRWG],MATCH(Table3[[#This Row],[Date]],minwage[observation_date],0))</f>
        <v>2.1</v>
      </c>
      <c r="D345" s="4">
        <f>$B$888/Table3[[#This Row],[CPI]]</f>
        <v>4.8121217712177122</v>
      </c>
      <c r="E345" s="5">
        <f>Table3[[#This Row],[minwage]]*Table3[[#This Row],[CPI Adjustment]]</f>
        <v>10.105455719557195</v>
      </c>
      <c r="F345" s="5" t="e">
        <f>INDEX(poverty[Threshold],MATCH(YEAR(Table3[[#This Row],[Date]]),poverty[Year],0))</f>
        <v>#N/A</v>
      </c>
      <c r="G345" s="8" t="e">
        <f>Table3[[#This Row],[poverty threshold abs]]*Table3[[#This Row],[CPI Adjustment]]</f>
        <v>#N/A</v>
      </c>
      <c r="H345" s="8" t="e">
        <f>Table3[[#This Row],[poverty threshold adj]]/2/250/8</f>
        <v>#N/A</v>
      </c>
      <c r="I345" s="8">
        <f>$I$854*$D$854/Table3[[#This Row],[CPI Adjustment]]</f>
        <v>3.515802842260948</v>
      </c>
      <c r="J345" s="8">
        <f>Table3[[#This Row],[Living Wage Nominal]]*Table3[[#This Row],[CPI Adjustment]]</f>
        <v>16.91847140055302</v>
      </c>
    </row>
    <row r="346" spans="1:10" x14ac:dyDescent="0.35">
      <c r="A346" s="6">
        <v>27638</v>
      </c>
      <c r="B346">
        <f>INDEX(CPI[CPIAUCSL],MATCH(Table3[[#This Row],[Date]],CPI[observation_date],0))</f>
        <v>54.6</v>
      </c>
      <c r="C346">
        <f>INDEX(minwage[FEDMINNFRWG],MATCH(Table3[[#This Row],[Date]],minwage[observation_date],0))</f>
        <v>2.1</v>
      </c>
      <c r="D346" s="4">
        <f>$B$888/Table3[[#This Row],[CPI]]</f>
        <v>4.7768681318681319</v>
      </c>
      <c r="E346" s="5">
        <f>Table3[[#This Row],[minwage]]*Table3[[#This Row],[CPI Adjustment]]</f>
        <v>10.031423076923078</v>
      </c>
      <c r="F346" s="5" t="e">
        <f>INDEX(poverty[Threshold],MATCH(YEAR(Table3[[#This Row],[Date]]),poverty[Year],0))</f>
        <v>#N/A</v>
      </c>
      <c r="G346" s="8" t="e">
        <f>Table3[[#This Row],[poverty threshold abs]]*Table3[[#This Row],[CPI Adjustment]]</f>
        <v>#N/A</v>
      </c>
      <c r="H346" s="8" t="e">
        <f>Table3[[#This Row],[poverty threshold adj]]/2/250/8</f>
        <v>#N/A</v>
      </c>
      <c r="I346" s="8">
        <f>$I$854*$D$854/Table3[[#This Row],[CPI Adjustment]]</f>
        <v>3.5417497267056786</v>
      </c>
      <c r="J346" s="8">
        <f>Table3[[#This Row],[Living Wage Nominal]]*Table3[[#This Row],[CPI Adjustment]]</f>
        <v>16.91847140055302</v>
      </c>
    </row>
    <row r="347" spans="1:10" x14ac:dyDescent="0.35">
      <c r="A347" s="6">
        <v>27668</v>
      </c>
      <c r="B347">
        <f>INDEX(CPI[CPIAUCSL],MATCH(Table3[[#This Row],[Date]],CPI[observation_date],0))</f>
        <v>54.9</v>
      </c>
      <c r="C347">
        <f>INDEX(minwage[FEDMINNFRWG],MATCH(Table3[[#This Row],[Date]],minwage[observation_date],0))</f>
        <v>2.1</v>
      </c>
      <c r="D347" s="4">
        <f>$B$888/Table3[[#This Row],[CPI]]</f>
        <v>4.7507650273224042</v>
      </c>
      <c r="E347" s="5">
        <f>Table3[[#This Row],[minwage]]*Table3[[#This Row],[CPI Adjustment]]</f>
        <v>9.9766065573770497</v>
      </c>
      <c r="F347" s="5" t="e">
        <f>INDEX(poverty[Threshold],MATCH(YEAR(Table3[[#This Row],[Date]]),poverty[Year],0))</f>
        <v>#N/A</v>
      </c>
      <c r="G347" s="8" t="e">
        <f>Table3[[#This Row],[poverty threshold abs]]*Table3[[#This Row],[CPI Adjustment]]</f>
        <v>#N/A</v>
      </c>
      <c r="H347" s="8" t="e">
        <f>Table3[[#This Row],[poverty threshold adj]]/2/250/8</f>
        <v>#N/A</v>
      </c>
      <c r="I347" s="8">
        <f>$I$854*$D$854/Table3[[#This Row],[CPI Adjustment]]</f>
        <v>3.5612098900392262</v>
      </c>
      <c r="J347" s="8">
        <f>Table3[[#This Row],[Living Wage Nominal]]*Table3[[#This Row],[CPI Adjustment]]</f>
        <v>16.91847140055302</v>
      </c>
    </row>
    <row r="348" spans="1:10" x14ac:dyDescent="0.35">
      <c r="A348" s="6">
        <v>27699</v>
      </c>
      <c r="B348">
        <f>INDEX(CPI[CPIAUCSL],MATCH(Table3[[#This Row],[Date]],CPI[observation_date],0))</f>
        <v>55.3</v>
      </c>
      <c r="C348">
        <f>INDEX(minwage[FEDMINNFRWG],MATCH(Table3[[#This Row],[Date]],minwage[observation_date],0))</f>
        <v>2.1</v>
      </c>
      <c r="D348" s="4">
        <f>$B$888/Table3[[#This Row],[CPI]]</f>
        <v>4.7164014466546114</v>
      </c>
      <c r="E348" s="5">
        <f>Table3[[#This Row],[minwage]]*Table3[[#This Row],[CPI Adjustment]]</f>
        <v>9.9044430379746835</v>
      </c>
      <c r="F348" s="5" t="e">
        <f>INDEX(poverty[Threshold],MATCH(YEAR(Table3[[#This Row],[Date]]),poverty[Year],0))</f>
        <v>#N/A</v>
      </c>
      <c r="G348" s="8" t="e">
        <f>Table3[[#This Row],[poverty threshold abs]]*Table3[[#This Row],[CPI Adjustment]]</f>
        <v>#N/A</v>
      </c>
      <c r="H348" s="8" t="e">
        <f>Table3[[#This Row],[poverty threshold adj]]/2/250/8</f>
        <v>#N/A</v>
      </c>
      <c r="I348" s="8">
        <f>$I$854*$D$854/Table3[[#This Row],[CPI Adjustment]]</f>
        <v>3.5871567744839563</v>
      </c>
      <c r="J348" s="8">
        <f>Table3[[#This Row],[Living Wage Nominal]]*Table3[[#This Row],[CPI Adjustment]]</f>
        <v>16.91847140055302</v>
      </c>
    </row>
    <row r="349" spans="1:10" x14ac:dyDescent="0.35">
      <c r="A349" s="6">
        <v>27729</v>
      </c>
      <c r="B349">
        <f>INDEX(CPI[CPIAUCSL],MATCH(Table3[[#This Row],[Date]],CPI[observation_date],0))</f>
        <v>55.6</v>
      </c>
      <c r="C349">
        <f>INDEX(minwage[FEDMINNFRWG],MATCH(Table3[[#This Row],[Date]],minwage[observation_date],0))</f>
        <v>2.1</v>
      </c>
      <c r="D349" s="4">
        <f>$B$888/Table3[[#This Row],[CPI]]</f>
        <v>4.6909532374100715</v>
      </c>
      <c r="E349" s="5">
        <f>Table3[[#This Row],[minwage]]*Table3[[#This Row],[CPI Adjustment]]</f>
        <v>9.8510017985611498</v>
      </c>
      <c r="F349" s="5" t="e">
        <f>INDEX(poverty[Threshold],MATCH(YEAR(Table3[[#This Row],[Date]]),poverty[Year],0))</f>
        <v>#N/A</v>
      </c>
      <c r="G349" s="8" t="e">
        <f>Table3[[#This Row],[poverty threshold abs]]*Table3[[#This Row],[CPI Adjustment]]</f>
        <v>#N/A</v>
      </c>
      <c r="H349" s="8" t="e">
        <f>Table3[[#This Row],[poverty threshold adj]]/2/250/8</f>
        <v>#N/A</v>
      </c>
      <c r="I349" s="8">
        <f>$I$854*$D$854/Table3[[#This Row],[CPI Adjustment]]</f>
        <v>3.6066169378175044</v>
      </c>
      <c r="J349" s="8">
        <f>Table3[[#This Row],[Living Wage Nominal]]*Table3[[#This Row],[CPI Adjustment]]</f>
        <v>16.91847140055302</v>
      </c>
    </row>
    <row r="350" spans="1:10" x14ac:dyDescent="0.35">
      <c r="A350" s="6">
        <v>27760</v>
      </c>
      <c r="B350">
        <f>INDEX(CPI[CPIAUCSL],MATCH(Table3[[#This Row],[Date]],CPI[observation_date],0))</f>
        <v>55.8</v>
      </c>
      <c r="C350">
        <f>INDEX(minwage[FEDMINNFRWG],MATCH(Table3[[#This Row],[Date]],minwage[observation_date],0))</f>
        <v>2.2999999999999998</v>
      </c>
      <c r="D350" s="4">
        <f>$B$888/Table3[[#This Row],[CPI]]</f>
        <v>4.6741397849462372</v>
      </c>
      <c r="E350" s="5">
        <f>Table3[[#This Row],[minwage]]*Table3[[#This Row],[CPI Adjustment]]</f>
        <v>10.750521505376344</v>
      </c>
      <c r="F350" s="5" t="e">
        <f>INDEX(poverty[Threshold],MATCH(YEAR(Table3[[#This Row],[Date]]),poverty[Year],0))</f>
        <v>#N/A</v>
      </c>
      <c r="G350" s="8" t="e">
        <f>Table3[[#This Row],[poverty threshold abs]]*Table3[[#This Row],[CPI Adjustment]]</f>
        <v>#N/A</v>
      </c>
      <c r="H350" s="8" t="e">
        <f>Table3[[#This Row],[poverty threshold adj]]/2/250/8</f>
        <v>#N/A</v>
      </c>
      <c r="I350" s="8">
        <f>$I$854*$D$854/Table3[[#This Row],[CPI Adjustment]]</f>
        <v>3.6195903800398685</v>
      </c>
      <c r="J350" s="8">
        <f>Table3[[#This Row],[Living Wage Nominal]]*Table3[[#This Row],[CPI Adjustment]]</f>
        <v>16.91847140055302</v>
      </c>
    </row>
    <row r="351" spans="1:10" x14ac:dyDescent="0.35">
      <c r="A351" s="6">
        <v>27791</v>
      </c>
      <c r="B351">
        <f>INDEX(CPI[CPIAUCSL],MATCH(Table3[[#This Row],[Date]],CPI[observation_date],0))</f>
        <v>55.9</v>
      </c>
      <c r="C351">
        <f>INDEX(minwage[FEDMINNFRWG],MATCH(Table3[[#This Row],[Date]],minwage[observation_date],0))</f>
        <v>2.2999999999999998</v>
      </c>
      <c r="D351" s="4">
        <f>$B$888/Table3[[#This Row],[CPI]]</f>
        <v>4.6657781753130596</v>
      </c>
      <c r="E351" s="5">
        <f>Table3[[#This Row],[minwage]]*Table3[[#This Row],[CPI Adjustment]]</f>
        <v>10.731289803220037</v>
      </c>
      <c r="F351" s="5" t="e">
        <f>INDEX(poverty[Threshold],MATCH(YEAR(Table3[[#This Row],[Date]]),poverty[Year],0))</f>
        <v>#N/A</v>
      </c>
      <c r="G351" s="8" t="e">
        <f>Table3[[#This Row],[poverty threshold abs]]*Table3[[#This Row],[CPI Adjustment]]</f>
        <v>#N/A</v>
      </c>
      <c r="H351" s="8" t="e">
        <f>Table3[[#This Row],[poverty threshold adj]]/2/250/8</f>
        <v>#N/A</v>
      </c>
      <c r="I351" s="8">
        <f>$I$854*$D$854/Table3[[#This Row],[CPI Adjustment]]</f>
        <v>3.6260771011510511</v>
      </c>
      <c r="J351" s="8">
        <f>Table3[[#This Row],[Living Wage Nominal]]*Table3[[#This Row],[CPI Adjustment]]</f>
        <v>16.91847140055302</v>
      </c>
    </row>
    <row r="352" spans="1:10" x14ac:dyDescent="0.35">
      <c r="A352" s="6">
        <v>27820</v>
      </c>
      <c r="B352">
        <f>INDEX(CPI[CPIAUCSL],MATCH(Table3[[#This Row],[Date]],CPI[observation_date],0))</f>
        <v>56</v>
      </c>
      <c r="C352">
        <f>INDEX(minwage[FEDMINNFRWG],MATCH(Table3[[#This Row],[Date]],minwage[observation_date],0))</f>
        <v>2.2999999999999998</v>
      </c>
      <c r="D352" s="4">
        <f>$B$888/Table3[[#This Row],[CPI]]</f>
        <v>4.6574464285714283</v>
      </c>
      <c r="E352" s="5">
        <f>Table3[[#This Row],[minwage]]*Table3[[#This Row],[CPI Adjustment]]</f>
        <v>10.712126785714284</v>
      </c>
      <c r="F352" s="5" t="e">
        <f>INDEX(poverty[Threshold],MATCH(YEAR(Table3[[#This Row],[Date]]),poverty[Year],0))</f>
        <v>#N/A</v>
      </c>
      <c r="G352" s="8" t="e">
        <f>Table3[[#This Row],[poverty threshold abs]]*Table3[[#This Row],[CPI Adjustment]]</f>
        <v>#N/A</v>
      </c>
      <c r="H352" s="8" t="e">
        <f>Table3[[#This Row],[poverty threshold adj]]/2/250/8</f>
        <v>#N/A</v>
      </c>
      <c r="I352" s="8">
        <f>$I$854*$D$854/Table3[[#This Row],[CPI Adjustment]]</f>
        <v>3.6325638222622345</v>
      </c>
      <c r="J352" s="8">
        <f>Table3[[#This Row],[Living Wage Nominal]]*Table3[[#This Row],[CPI Adjustment]]</f>
        <v>16.91847140055302</v>
      </c>
    </row>
    <row r="353" spans="1:10" x14ac:dyDescent="0.35">
      <c r="A353" s="6">
        <v>27851</v>
      </c>
      <c r="B353">
        <f>INDEX(CPI[CPIAUCSL],MATCH(Table3[[#This Row],[Date]],CPI[observation_date],0))</f>
        <v>56.1</v>
      </c>
      <c r="C353">
        <f>INDEX(minwage[FEDMINNFRWG],MATCH(Table3[[#This Row],[Date]],minwage[observation_date],0))</f>
        <v>2.2999999999999998</v>
      </c>
      <c r="D353" s="4">
        <f>$B$888/Table3[[#This Row],[CPI]]</f>
        <v>4.6491443850267382</v>
      </c>
      <c r="E353" s="5">
        <f>Table3[[#This Row],[minwage]]*Table3[[#This Row],[CPI Adjustment]]</f>
        <v>10.693032085561496</v>
      </c>
      <c r="F353" s="5" t="e">
        <f>INDEX(poverty[Threshold],MATCH(YEAR(Table3[[#This Row],[Date]]),poverty[Year],0))</f>
        <v>#N/A</v>
      </c>
      <c r="G353" s="8" t="e">
        <f>Table3[[#This Row],[poverty threshold abs]]*Table3[[#This Row],[CPI Adjustment]]</f>
        <v>#N/A</v>
      </c>
      <c r="H353" s="8" t="e">
        <f>Table3[[#This Row],[poverty threshold adj]]/2/250/8</f>
        <v>#N/A</v>
      </c>
      <c r="I353" s="8">
        <f>$I$854*$D$854/Table3[[#This Row],[CPI Adjustment]]</f>
        <v>3.6390505433734166</v>
      </c>
      <c r="J353" s="8">
        <f>Table3[[#This Row],[Living Wage Nominal]]*Table3[[#This Row],[CPI Adjustment]]</f>
        <v>16.91847140055302</v>
      </c>
    </row>
    <row r="354" spans="1:10" x14ac:dyDescent="0.35">
      <c r="A354" s="6">
        <v>27881</v>
      </c>
      <c r="B354">
        <f>INDEX(CPI[CPIAUCSL],MATCH(Table3[[#This Row],[Date]],CPI[observation_date],0))</f>
        <v>56.4</v>
      </c>
      <c r="C354">
        <f>INDEX(minwage[FEDMINNFRWG],MATCH(Table3[[#This Row],[Date]],minwage[observation_date],0))</f>
        <v>2.2999999999999998</v>
      </c>
      <c r="D354" s="4">
        <f>$B$888/Table3[[#This Row],[CPI]]</f>
        <v>4.624414893617022</v>
      </c>
      <c r="E354" s="5">
        <f>Table3[[#This Row],[minwage]]*Table3[[#This Row],[CPI Adjustment]]</f>
        <v>10.63615425531915</v>
      </c>
      <c r="F354" s="5" t="e">
        <f>INDEX(poverty[Threshold],MATCH(YEAR(Table3[[#This Row],[Date]]),poverty[Year],0))</f>
        <v>#N/A</v>
      </c>
      <c r="G354" s="8" t="e">
        <f>Table3[[#This Row],[poverty threshold abs]]*Table3[[#This Row],[CPI Adjustment]]</f>
        <v>#N/A</v>
      </c>
      <c r="H354" s="8" t="e">
        <f>Table3[[#This Row],[poverty threshold adj]]/2/250/8</f>
        <v>#N/A</v>
      </c>
      <c r="I354" s="8">
        <f>$I$854*$D$854/Table3[[#This Row],[CPI Adjustment]]</f>
        <v>3.6585107067069638</v>
      </c>
      <c r="J354" s="8">
        <f>Table3[[#This Row],[Living Wage Nominal]]*Table3[[#This Row],[CPI Adjustment]]</f>
        <v>16.91847140055302</v>
      </c>
    </row>
    <row r="355" spans="1:10" x14ac:dyDescent="0.35">
      <c r="A355" s="6">
        <v>27912</v>
      </c>
      <c r="B355">
        <f>INDEX(CPI[CPIAUCSL],MATCH(Table3[[#This Row],[Date]],CPI[observation_date],0))</f>
        <v>56.7</v>
      </c>
      <c r="C355">
        <f>INDEX(minwage[FEDMINNFRWG],MATCH(Table3[[#This Row],[Date]],minwage[observation_date],0))</f>
        <v>2.2999999999999998</v>
      </c>
      <c r="D355" s="4">
        <f>$B$888/Table3[[#This Row],[CPI]]</f>
        <v>4.59994708994709</v>
      </c>
      <c r="E355" s="5">
        <f>Table3[[#This Row],[minwage]]*Table3[[#This Row],[CPI Adjustment]]</f>
        <v>10.579878306878307</v>
      </c>
      <c r="F355" s="5" t="e">
        <f>INDEX(poverty[Threshold],MATCH(YEAR(Table3[[#This Row],[Date]]),poverty[Year],0))</f>
        <v>#N/A</v>
      </c>
      <c r="G355" s="8" t="e">
        <f>Table3[[#This Row],[poverty threshold abs]]*Table3[[#This Row],[CPI Adjustment]]</f>
        <v>#N/A</v>
      </c>
      <c r="H355" s="8" t="e">
        <f>Table3[[#This Row],[poverty threshold adj]]/2/250/8</f>
        <v>#N/A</v>
      </c>
      <c r="I355" s="8">
        <f>$I$854*$D$854/Table3[[#This Row],[CPI Adjustment]]</f>
        <v>3.6779708700405123</v>
      </c>
      <c r="J355" s="8">
        <f>Table3[[#This Row],[Living Wage Nominal]]*Table3[[#This Row],[CPI Adjustment]]</f>
        <v>16.91847140055302</v>
      </c>
    </row>
    <row r="356" spans="1:10" x14ac:dyDescent="0.35">
      <c r="A356" s="6">
        <v>27942</v>
      </c>
      <c r="B356">
        <f>INDEX(CPI[CPIAUCSL],MATCH(Table3[[#This Row],[Date]],CPI[observation_date],0))</f>
        <v>57</v>
      </c>
      <c r="C356">
        <f>INDEX(minwage[FEDMINNFRWG],MATCH(Table3[[#This Row],[Date]],minwage[observation_date],0))</f>
        <v>2.2999999999999998</v>
      </c>
      <c r="D356" s="4">
        <f>$B$888/Table3[[#This Row],[CPI]]</f>
        <v>4.5757368421052629</v>
      </c>
      <c r="E356" s="5">
        <f>Table3[[#This Row],[minwage]]*Table3[[#This Row],[CPI Adjustment]]</f>
        <v>10.524194736842103</v>
      </c>
      <c r="F356" s="5" t="e">
        <f>INDEX(poverty[Threshold],MATCH(YEAR(Table3[[#This Row],[Date]]),poverty[Year],0))</f>
        <v>#N/A</v>
      </c>
      <c r="G356" s="8" t="e">
        <f>Table3[[#This Row],[poverty threshold abs]]*Table3[[#This Row],[CPI Adjustment]]</f>
        <v>#N/A</v>
      </c>
      <c r="H356" s="8" t="e">
        <f>Table3[[#This Row],[poverty threshold adj]]/2/250/8</f>
        <v>#N/A</v>
      </c>
      <c r="I356" s="8">
        <f>$I$854*$D$854/Table3[[#This Row],[CPI Adjustment]]</f>
        <v>3.6974310333740599</v>
      </c>
      <c r="J356" s="8">
        <f>Table3[[#This Row],[Living Wage Nominal]]*Table3[[#This Row],[CPI Adjustment]]</f>
        <v>16.91847140055302</v>
      </c>
    </row>
    <row r="357" spans="1:10" x14ac:dyDescent="0.35">
      <c r="A357" s="6">
        <v>27973</v>
      </c>
      <c r="B357">
        <f>INDEX(CPI[CPIAUCSL],MATCH(Table3[[#This Row],[Date]],CPI[observation_date],0))</f>
        <v>57.3</v>
      </c>
      <c r="C357">
        <f>INDEX(minwage[FEDMINNFRWG],MATCH(Table3[[#This Row],[Date]],minwage[observation_date],0))</f>
        <v>2.2999999999999998</v>
      </c>
      <c r="D357" s="4">
        <f>$B$888/Table3[[#This Row],[CPI]]</f>
        <v>4.5517801047120425</v>
      </c>
      <c r="E357" s="5">
        <f>Table3[[#This Row],[minwage]]*Table3[[#This Row],[CPI Adjustment]]</f>
        <v>10.469094240837697</v>
      </c>
      <c r="F357" s="5" t="e">
        <f>INDEX(poverty[Threshold],MATCH(YEAR(Table3[[#This Row],[Date]]),poverty[Year],0))</f>
        <v>#N/A</v>
      </c>
      <c r="G357" s="8" t="e">
        <f>Table3[[#This Row],[poverty threshold abs]]*Table3[[#This Row],[CPI Adjustment]]</f>
        <v>#N/A</v>
      </c>
      <c r="H357" s="8" t="e">
        <f>Table3[[#This Row],[poverty threshold adj]]/2/250/8</f>
        <v>#N/A</v>
      </c>
      <c r="I357" s="8">
        <f>$I$854*$D$854/Table3[[#This Row],[CPI Adjustment]]</f>
        <v>3.716891196707607</v>
      </c>
      <c r="J357" s="8">
        <f>Table3[[#This Row],[Living Wage Nominal]]*Table3[[#This Row],[CPI Adjustment]]</f>
        <v>16.91847140055302</v>
      </c>
    </row>
    <row r="358" spans="1:10" x14ac:dyDescent="0.35">
      <c r="A358" s="6">
        <v>28004</v>
      </c>
      <c r="B358">
        <f>INDEX(CPI[CPIAUCSL],MATCH(Table3[[#This Row],[Date]],CPI[observation_date],0))</f>
        <v>57.6</v>
      </c>
      <c r="C358">
        <f>INDEX(minwage[FEDMINNFRWG],MATCH(Table3[[#This Row],[Date]],minwage[observation_date],0))</f>
        <v>2.2999999999999998</v>
      </c>
      <c r="D358" s="4">
        <f>$B$888/Table3[[#This Row],[CPI]]</f>
        <v>4.5280729166666669</v>
      </c>
      <c r="E358" s="5">
        <f>Table3[[#This Row],[minwage]]*Table3[[#This Row],[CPI Adjustment]]</f>
        <v>10.414567708333333</v>
      </c>
      <c r="F358" s="5" t="e">
        <f>INDEX(poverty[Threshold],MATCH(YEAR(Table3[[#This Row],[Date]]),poverty[Year],0))</f>
        <v>#N/A</v>
      </c>
      <c r="G358" s="8" t="e">
        <f>Table3[[#This Row],[poverty threshold abs]]*Table3[[#This Row],[CPI Adjustment]]</f>
        <v>#N/A</v>
      </c>
      <c r="H358" s="8" t="e">
        <f>Table3[[#This Row],[poverty threshold adj]]/2/250/8</f>
        <v>#N/A</v>
      </c>
      <c r="I358" s="8">
        <f>$I$854*$D$854/Table3[[#This Row],[CPI Adjustment]]</f>
        <v>3.7363513600411551</v>
      </c>
      <c r="J358" s="8">
        <f>Table3[[#This Row],[Living Wage Nominal]]*Table3[[#This Row],[CPI Adjustment]]</f>
        <v>16.91847140055302</v>
      </c>
    </row>
    <row r="359" spans="1:10" x14ac:dyDescent="0.35">
      <c r="A359" s="6">
        <v>28034</v>
      </c>
      <c r="B359">
        <f>INDEX(CPI[CPIAUCSL],MATCH(Table3[[#This Row],[Date]],CPI[observation_date],0))</f>
        <v>57.9</v>
      </c>
      <c r="C359">
        <f>INDEX(minwage[FEDMINNFRWG],MATCH(Table3[[#This Row],[Date]],minwage[observation_date],0))</f>
        <v>2.2999999999999998</v>
      </c>
      <c r="D359" s="4">
        <f>$B$888/Table3[[#This Row],[CPI]]</f>
        <v>4.5046113989637311</v>
      </c>
      <c r="E359" s="5">
        <f>Table3[[#This Row],[minwage]]*Table3[[#This Row],[CPI Adjustment]]</f>
        <v>10.360606217616581</v>
      </c>
      <c r="F359" s="5" t="e">
        <f>INDEX(poverty[Threshold],MATCH(YEAR(Table3[[#This Row],[Date]]),poverty[Year],0))</f>
        <v>#N/A</v>
      </c>
      <c r="G359" s="8" t="e">
        <f>Table3[[#This Row],[poverty threshold abs]]*Table3[[#This Row],[CPI Adjustment]]</f>
        <v>#N/A</v>
      </c>
      <c r="H359" s="8" t="e">
        <f>Table3[[#This Row],[poverty threshold adj]]/2/250/8</f>
        <v>#N/A</v>
      </c>
      <c r="I359" s="8">
        <f>$I$854*$D$854/Table3[[#This Row],[CPI Adjustment]]</f>
        <v>3.7558115233747023</v>
      </c>
      <c r="J359" s="8">
        <f>Table3[[#This Row],[Living Wage Nominal]]*Table3[[#This Row],[CPI Adjustment]]</f>
        <v>16.91847140055302</v>
      </c>
    </row>
    <row r="360" spans="1:10" x14ac:dyDescent="0.35">
      <c r="A360" s="6">
        <v>28065</v>
      </c>
      <c r="B360">
        <f>INDEX(CPI[CPIAUCSL],MATCH(Table3[[#This Row],[Date]],CPI[observation_date],0))</f>
        <v>58.1</v>
      </c>
      <c r="C360">
        <f>INDEX(minwage[FEDMINNFRWG],MATCH(Table3[[#This Row],[Date]],minwage[observation_date],0))</f>
        <v>2.2999999999999998</v>
      </c>
      <c r="D360" s="4">
        <f>$B$888/Table3[[#This Row],[CPI]]</f>
        <v>4.4891049913941483</v>
      </c>
      <c r="E360" s="5">
        <f>Table3[[#This Row],[minwage]]*Table3[[#This Row],[CPI Adjustment]]</f>
        <v>10.32494148020654</v>
      </c>
      <c r="F360" s="5" t="e">
        <f>INDEX(poverty[Threshold],MATCH(YEAR(Table3[[#This Row],[Date]]),poverty[Year],0))</f>
        <v>#N/A</v>
      </c>
      <c r="G360" s="8" t="e">
        <f>Table3[[#This Row],[poverty threshold abs]]*Table3[[#This Row],[CPI Adjustment]]</f>
        <v>#N/A</v>
      </c>
      <c r="H360" s="8" t="e">
        <f>Table3[[#This Row],[poverty threshold adj]]/2/250/8</f>
        <v>#N/A</v>
      </c>
      <c r="I360" s="8">
        <f>$I$854*$D$854/Table3[[#This Row],[CPI Adjustment]]</f>
        <v>3.7687849655970678</v>
      </c>
      <c r="J360" s="8">
        <f>Table3[[#This Row],[Living Wage Nominal]]*Table3[[#This Row],[CPI Adjustment]]</f>
        <v>16.91847140055302</v>
      </c>
    </row>
    <row r="361" spans="1:10" x14ac:dyDescent="0.35">
      <c r="A361" s="6">
        <v>28095</v>
      </c>
      <c r="B361">
        <f>INDEX(CPI[CPIAUCSL],MATCH(Table3[[#This Row],[Date]],CPI[observation_date],0))</f>
        <v>58.4</v>
      </c>
      <c r="C361">
        <f>INDEX(minwage[FEDMINNFRWG],MATCH(Table3[[#This Row],[Date]],minwage[observation_date],0))</f>
        <v>2.2999999999999998</v>
      </c>
      <c r="D361" s="4">
        <f>$B$888/Table3[[#This Row],[CPI]]</f>
        <v>4.4660445205479453</v>
      </c>
      <c r="E361" s="5">
        <f>Table3[[#This Row],[minwage]]*Table3[[#This Row],[CPI Adjustment]]</f>
        <v>10.271902397260273</v>
      </c>
      <c r="F361" s="5" t="e">
        <f>INDEX(poverty[Threshold],MATCH(YEAR(Table3[[#This Row],[Date]]),poverty[Year],0))</f>
        <v>#N/A</v>
      </c>
      <c r="G361" s="8" t="e">
        <f>Table3[[#This Row],[poverty threshold abs]]*Table3[[#This Row],[CPI Adjustment]]</f>
        <v>#N/A</v>
      </c>
      <c r="H361" s="8" t="e">
        <f>Table3[[#This Row],[poverty threshold adj]]/2/250/8</f>
        <v>#N/A</v>
      </c>
      <c r="I361" s="8">
        <f>$I$854*$D$854/Table3[[#This Row],[CPI Adjustment]]</f>
        <v>3.7882451289306154</v>
      </c>
      <c r="J361" s="8">
        <f>Table3[[#This Row],[Living Wage Nominal]]*Table3[[#This Row],[CPI Adjustment]]</f>
        <v>16.91847140055302</v>
      </c>
    </row>
    <row r="362" spans="1:10" x14ac:dyDescent="0.35">
      <c r="A362" s="6">
        <v>28126</v>
      </c>
      <c r="B362">
        <f>INDEX(CPI[CPIAUCSL],MATCH(Table3[[#This Row],[Date]],CPI[observation_date],0))</f>
        <v>58.7</v>
      </c>
      <c r="C362">
        <f>INDEX(minwage[FEDMINNFRWG],MATCH(Table3[[#This Row],[Date]],minwage[observation_date],0))</f>
        <v>2.2999999999999998</v>
      </c>
      <c r="D362" s="4">
        <f>$B$888/Table3[[#This Row],[CPI]]</f>
        <v>4.4432197614991482</v>
      </c>
      <c r="E362" s="5">
        <f>Table3[[#This Row],[minwage]]*Table3[[#This Row],[CPI Adjustment]]</f>
        <v>10.21940545144804</v>
      </c>
      <c r="F362" s="5" t="e">
        <f>INDEX(poverty[Threshold],MATCH(YEAR(Table3[[#This Row],[Date]]),poverty[Year],0))</f>
        <v>#N/A</v>
      </c>
      <c r="G362" s="8" t="e">
        <f>Table3[[#This Row],[poverty threshold abs]]*Table3[[#This Row],[CPI Adjustment]]</f>
        <v>#N/A</v>
      </c>
      <c r="H362" s="8" t="e">
        <f>Table3[[#This Row],[poverty threshold adj]]/2/250/8</f>
        <v>#N/A</v>
      </c>
      <c r="I362" s="8">
        <f>$I$854*$D$854/Table3[[#This Row],[CPI Adjustment]]</f>
        <v>3.8077052922641634</v>
      </c>
      <c r="J362" s="8">
        <f>Table3[[#This Row],[Living Wage Nominal]]*Table3[[#This Row],[CPI Adjustment]]</f>
        <v>16.91847140055302</v>
      </c>
    </row>
    <row r="363" spans="1:10" x14ac:dyDescent="0.35">
      <c r="A363" s="6">
        <v>28157</v>
      </c>
      <c r="B363">
        <f>INDEX(CPI[CPIAUCSL],MATCH(Table3[[#This Row],[Date]],CPI[observation_date],0))</f>
        <v>59.3</v>
      </c>
      <c r="C363">
        <f>INDEX(minwage[FEDMINNFRWG],MATCH(Table3[[#This Row],[Date]],minwage[observation_date],0))</f>
        <v>2.2999999999999998</v>
      </c>
      <c r="D363" s="4">
        <f>$B$888/Table3[[#This Row],[CPI]]</f>
        <v>4.3982630691399667</v>
      </c>
      <c r="E363" s="5">
        <f>Table3[[#This Row],[minwage]]*Table3[[#This Row],[CPI Adjustment]]</f>
        <v>10.116005059021923</v>
      </c>
      <c r="F363" s="5" t="e">
        <f>INDEX(poverty[Threshold],MATCH(YEAR(Table3[[#This Row],[Date]]),poverty[Year],0))</f>
        <v>#N/A</v>
      </c>
      <c r="G363" s="8" t="e">
        <f>Table3[[#This Row],[poverty threshold abs]]*Table3[[#This Row],[CPI Adjustment]]</f>
        <v>#N/A</v>
      </c>
      <c r="H363" s="8" t="e">
        <f>Table3[[#This Row],[poverty threshold adj]]/2/250/8</f>
        <v>#N/A</v>
      </c>
      <c r="I363" s="8">
        <f>$I$854*$D$854/Table3[[#This Row],[CPI Adjustment]]</f>
        <v>3.8466256189312582</v>
      </c>
      <c r="J363" s="8">
        <f>Table3[[#This Row],[Living Wage Nominal]]*Table3[[#This Row],[CPI Adjustment]]</f>
        <v>16.91847140055302</v>
      </c>
    </row>
    <row r="364" spans="1:10" x14ac:dyDescent="0.35">
      <c r="A364" s="6">
        <v>28185</v>
      </c>
      <c r="B364">
        <f>INDEX(CPI[CPIAUCSL],MATCH(Table3[[#This Row],[Date]],CPI[observation_date],0))</f>
        <v>59.6</v>
      </c>
      <c r="C364">
        <f>INDEX(minwage[FEDMINNFRWG],MATCH(Table3[[#This Row],[Date]],minwage[observation_date],0))</f>
        <v>2.2999999999999998</v>
      </c>
      <c r="D364" s="4">
        <f>$B$888/Table3[[#This Row],[CPI]]</f>
        <v>4.3761241610738253</v>
      </c>
      <c r="E364" s="5">
        <f>Table3[[#This Row],[minwage]]*Table3[[#This Row],[CPI Adjustment]]</f>
        <v>10.065085570469797</v>
      </c>
      <c r="F364" s="5" t="e">
        <f>INDEX(poverty[Threshold],MATCH(YEAR(Table3[[#This Row],[Date]]),poverty[Year],0))</f>
        <v>#N/A</v>
      </c>
      <c r="G364" s="8" t="e">
        <f>Table3[[#This Row],[poverty threshold abs]]*Table3[[#This Row],[CPI Adjustment]]</f>
        <v>#N/A</v>
      </c>
      <c r="H364" s="8" t="e">
        <f>Table3[[#This Row],[poverty threshold adj]]/2/250/8</f>
        <v>#N/A</v>
      </c>
      <c r="I364" s="8">
        <f>$I$854*$D$854/Table3[[#This Row],[CPI Adjustment]]</f>
        <v>3.8660857822648067</v>
      </c>
      <c r="J364" s="8">
        <f>Table3[[#This Row],[Living Wage Nominal]]*Table3[[#This Row],[CPI Adjustment]]</f>
        <v>16.91847140055302</v>
      </c>
    </row>
    <row r="365" spans="1:10" x14ac:dyDescent="0.35">
      <c r="A365" s="6">
        <v>28216</v>
      </c>
      <c r="B365">
        <f>INDEX(CPI[CPIAUCSL],MATCH(Table3[[#This Row],[Date]],CPI[observation_date],0))</f>
        <v>60</v>
      </c>
      <c r="C365">
        <f>INDEX(minwage[FEDMINNFRWG],MATCH(Table3[[#This Row],[Date]],minwage[observation_date],0))</f>
        <v>2.2999999999999998</v>
      </c>
      <c r="D365" s="4">
        <f>$B$888/Table3[[#This Row],[CPI]]</f>
        <v>4.3469500000000005</v>
      </c>
      <c r="E365" s="5">
        <f>Table3[[#This Row],[minwage]]*Table3[[#This Row],[CPI Adjustment]]</f>
        <v>9.9979849999999999</v>
      </c>
      <c r="F365" s="5" t="e">
        <f>INDEX(poverty[Threshold],MATCH(YEAR(Table3[[#This Row],[Date]]),poverty[Year],0))</f>
        <v>#N/A</v>
      </c>
      <c r="G365" s="8" t="e">
        <f>Table3[[#This Row],[poverty threshold abs]]*Table3[[#This Row],[CPI Adjustment]]</f>
        <v>#N/A</v>
      </c>
      <c r="H365" s="8" t="e">
        <f>Table3[[#This Row],[poverty threshold adj]]/2/250/8</f>
        <v>#N/A</v>
      </c>
      <c r="I365" s="8">
        <f>$I$854*$D$854/Table3[[#This Row],[CPI Adjustment]]</f>
        <v>3.892032666709536</v>
      </c>
      <c r="J365" s="8">
        <f>Table3[[#This Row],[Living Wage Nominal]]*Table3[[#This Row],[CPI Adjustment]]</f>
        <v>16.91847140055302</v>
      </c>
    </row>
    <row r="366" spans="1:10" x14ac:dyDescent="0.35">
      <c r="A366" s="6">
        <v>28246</v>
      </c>
      <c r="B366">
        <f>INDEX(CPI[CPIAUCSL],MATCH(Table3[[#This Row],[Date]],CPI[observation_date],0))</f>
        <v>60.2</v>
      </c>
      <c r="C366">
        <f>INDEX(minwage[FEDMINNFRWG],MATCH(Table3[[#This Row],[Date]],minwage[observation_date],0))</f>
        <v>2.2999999999999998</v>
      </c>
      <c r="D366" s="4">
        <f>$B$888/Table3[[#This Row],[CPI]]</f>
        <v>4.3325083056478402</v>
      </c>
      <c r="E366" s="5">
        <f>Table3[[#This Row],[minwage]]*Table3[[#This Row],[CPI Adjustment]]</f>
        <v>9.9647691029900312</v>
      </c>
      <c r="F366" s="5" t="e">
        <f>INDEX(poverty[Threshold],MATCH(YEAR(Table3[[#This Row],[Date]]),poverty[Year],0))</f>
        <v>#N/A</v>
      </c>
      <c r="G366" s="8" t="e">
        <f>Table3[[#This Row],[poverty threshold abs]]*Table3[[#This Row],[CPI Adjustment]]</f>
        <v>#N/A</v>
      </c>
      <c r="H366" s="8" t="e">
        <f>Table3[[#This Row],[poverty threshold adj]]/2/250/8</f>
        <v>#N/A</v>
      </c>
      <c r="I366" s="8">
        <f>$I$854*$D$854/Table3[[#This Row],[CPI Adjustment]]</f>
        <v>3.9050061089319019</v>
      </c>
      <c r="J366" s="8">
        <f>Table3[[#This Row],[Living Wage Nominal]]*Table3[[#This Row],[CPI Adjustment]]</f>
        <v>16.91847140055302</v>
      </c>
    </row>
    <row r="367" spans="1:10" x14ac:dyDescent="0.35">
      <c r="A367" s="6">
        <v>28277</v>
      </c>
      <c r="B367">
        <f>INDEX(CPI[CPIAUCSL],MATCH(Table3[[#This Row],[Date]],CPI[observation_date],0))</f>
        <v>60.5</v>
      </c>
      <c r="C367">
        <f>INDEX(minwage[FEDMINNFRWG],MATCH(Table3[[#This Row],[Date]],minwage[observation_date],0))</f>
        <v>2.2999999999999998</v>
      </c>
      <c r="D367" s="4">
        <f>$B$888/Table3[[#This Row],[CPI]]</f>
        <v>4.3110247933884303</v>
      </c>
      <c r="E367" s="5">
        <f>Table3[[#This Row],[minwage]]*Table3[[#This Row],[CPI Adjustment]]</f>
        <v>9.9153570247933889</v>
      </c>
      <c r="F367" s="5" t="e">
        <f>INDEX(poverty[Threshold],MATCH(YEAR(Table3[[#This Row],[Date]]),poverty[Year],0))</f>
        <v>#N/A</v>
      </c>
      <c r="G367" s="8" t="e">
        <f>Table3[[#This Row],[poverty threshold abs]]*Table3[[#This Row],[CPI Adjustment]]</f>
        <v>#N/A</v>
      </c>
      <c r="H367" s="8" t="e">
        <f>Table3[[#This Row],[poverty threshold adj]]/2/250/8</f>
        <v>#N/A</v>
      </c>
      <c r="I367" s="8">
        <f>$I$854*$D$854/Table3[[#This Row],[CPI Adjustment]]</f>
        <v>3.9244662722654491</v>
      </c>
      <c r="J367" s="8">
        <f>Table3[[#This Row],[Living Wage Nominal]]*Table3[[#This Row],[CPI Adjustment]]</f>
        <v>16.91847140055302</v>
      </c>
    </row>
    <row r="368" spans="1:10" x14ac:dyDescent="0.35">
      <c r="A368" s="6">
        <v>28307</v>
      </c>
      <c r="B368">
        <f>INDEX(CPI[CPIAUCSL],MATCH(Table3[[#This Row],[Date]],CPI[observation_date],0))</f>
        <v>60.8</v>
      </c>
      <c r="C368">
        <f>INDEX(minwage[FEDMINNFRWG],MATCH(Table3[[#This Row],[Date]],minwage[observation_date],0))</f>
        <v>2.2999999999999998</v>
      </c>
      <c r="D368" s="4">
        <f>$B$888/Table3[[#This Row],[CPI]]</f>
        <v>4.2897532894736843</v>
      </c>
      <c r="E368" s="5">
        <f>Table3[[#This Row],[minwage]]*Table3[[#This Row],[CPI Adjustment]]</f>
        <v>9.8664325657894736</v>
      </c>
      <c r="F368" s="5" t="e">
        <f>INDEX(poverty[Threshold],MATCH(YEAR(Table3[[#This Row],[Date]]),poverty[Year],0))</f>
        <v>#N/A</v>
      </c>
      <c r="G368" s="8" t="e">
        <f>Table3[[#This Row],[poverty threshold abs]]*Table3[[#This Row],[CPI Adjustment]]</f>
        <v>#N/A</v>
      </c>
      <c r="H368" s="8" t="e">
        <f>Table3[[#This Row],[poverty threshold adj]]/2/250/8</f>
        <v>#N/A</v>
      </c>
      <c r="I368" s="8">
        <f>$I$854*$D$854/Table3[[#This Row],[CPI Adjustment]]</f>
        <v>3.9439264355989971</v>
      </c>
      <c r="J368" s="8">
        <f>Table3[[#This Row],[Living Wage Nominal]]*Table3[[#This Row],[CPI Adjustment]]</f>
        <v>16.91847140055302</v>
      </c>
    </row>
    <row r="369" spans="1:10" x14ac:dyDescent="0.35">
      <c r="A369" s="6">
        <v>28338</v>
      </c>
      <c r="B369">
        <f>INDEX(CPI[CPIAUCSL],MATCH(Table3[[#This Row],[Date]],CPI[observation_date],0))</f>
        <v>61.1</v>
      </c>
      <c r="C369">
        <f>INDEX(minwage[FEDMINNFRWG],MATCH(Table3[[#This Row],[Date]],minwage[observation_date],0))</f>
        <v>2.2999999999999998</v>
      </c>
      <c r="D369" s="4">
        <f>$B$888/Table3[[#This Row],[CPI]]</f>
        <v>4.2686906710310968</v>
      </c>
      <c r="E369" s="5">
        <f>Table3[[#This Row],[minwage]]*Table3[[#This Row],[CPI Adjustment]]</f>
        <v>9.8179885433715217</v>
      </c>
      <c r="F369" s="5" t="e">
        <f>INDEX(poverty[Threshold],MATCH(YEAR(Table3[[#This Row],[Date]]),poverty[Year],0))</f>
        <v>#N/A</v>
      </c>
      <c r="G369" s="8" t="e">
        <f>Table3[[#This Row],[poverty threshold abs]]*Table3[[#This Row],[CPI Adjustment]]</f>
        <v>#N/A</v>
      </c>
      <c r="H369" s="8" t="e">
        <f>Table3[[#This Row],[poverty threshold adj]]/2/250/8</f>
        <v>#N/A</v>
      </c>
      <c r="I369" s="8">
        <f>$I$854*$D$854/Table3[[#This Row],[CPI Adjustment]]</f>
        <v>3.9633865989325447</v>
      </c>
      <c r="J369" s="8">
        <f>Table3[[#This Row],[Living Wage Nominal]]*Table3[[#This Row],[CPI Adjustment]]</f>
        <v>16.91847140055302</v>
      </c>
    </row>
    <row r="370" spans="1:10" x14ac:dyDescent="0.35">
      <c r="A370" s="6">
        <v>28369</v>
      </c>
      <c r="B370">
        <f>INDEX(CPI[CPIAUCSL],MATCH(Table3[[#This Row],[Date]],CPI[observation_date],0))</f>
        <v>61.3</v>
      </c>
      <c r="C370">
        <f>INDEX(minwage[FEDMINNFRWG],MATCH(Table3[[#This Row],[Date]],minwage[observation_date],0))</f>
        <v>2.2999999999999998</v>
      </c>
      <c r="D370" s="4">
        <f>$B$888/Table3[[#This Row],[CPI]]</f>
        <v>4.254763458401305</v>
      </c>
      <c r="E370" s="5">
        <f>Table3[[#This Row],[minwage]]*Table3[[#This Row],[CPI Adjustment]]</f>
        <v>9.7859559543230006</v>
      </c>
      <c r="F370" s="5" t="e">
        <f>INDEX(poverty[Threshold],MATCH(YEAR(Table3[[#This Row],[Date]]),poverty[Year],0))</f>
        <v>#N/A</v>
      </c>
      <c r="G370" s="8" t="e">
        <f>Table3[[#This Row],[poverty threshold abs]]*Table3[[#This Row],[CPI Adjustment]]</f>
        <v>#N/A</v>
      </c>
      <c r="H370" s="8" t="e">
        <f>Table3[[#This Row],[poverty threshold adj]]/2/250/8</f>
        <v>#N/A</v>
      </c>
      <c r="I370" s="8">
        <f>$I$854*$D$854/Table3[[#This Row],[CPI Adjustment]]</f>
        <v>3.9763600411549098</v>
      </c>
      <c r="J370" s="8">
        <f>Table3[[#This Row],[Living Wage Nominal]]*Table3[[#This Row],[CPI Adjustment]]</f>
        <v>16.91847140055302</v>
      </c>
    </row>
    <row r="371" spans="1:10" x14ac:dyDescent="0.35">
      <c r="A371" s="6">
        <v>28399</v>
      </c>
      <c r="B371">
        <f>INDEX(CPI[CPIAUCSL],MATCH(Table3[[#This Row],[Date]],CPI[observation_date],0))</f>
        <v>61.6</v>
      </c>
      <c r="C371">
        <f>INDEX(minwage[FEDMINNFRWG],MATCH(Table3[[#This Row],[Date]],minwage[observation_date],0))</f>
        <v>2.2999999999999998</v>
      </c>
      <c r="D371" s="4">
        <f>$B$888/Table3[[#This Row],[CPI]]</f>
        <v>4.234042207792208</v>
      </c>
      <c r="E371" s="5">
        <f>Table3[[#This Row],[minwage]]*Table3[[#This Row],[CPI Adjustment]]</f>
        <v>9.738297077922077</v>
      </c>
      <c r="F371" s="5" t="e">
        <f>INDEX(poverty[Threshold],MATCH(YEAR(Table3[[#This Row],[Date]]),poverty[Year],0))</f>
        <v>#N/A</v>
      </c>
      <c r="G371" s="8" t="e">
        <f>Table3[[#This Row],[poverty threshold abs]]*Table3[[#This Row],[CPI Adjustment]]</f>
        <v>#N/A</v>
      </c>
      <c r="H371" s="8" t="e">
        <f>Table3[[#This Row],[poverty threshold adj]]/2/250/8</f>
        <v>#N/A</v>
      </c>
      <c r="I371" s="8">
        <f>$I$854*$D$854/Table3[[#This Row],[CPI Adjustment]]</f>
        <v>3.9958202044884574</v>
      </c>
      <c r="J371" s="8">
        <f>Table3[[#This Row],[Living Wage Nominal]]*Table3[[#This Row],[CPI Adjustment]]</f>
        <v>16.91847140055302</v>
      </c>
    </row>
    <row r="372" spans="1:10" x14ac:dyDescent="0.35">
      <c r="A372" s="6">
        <v>28430</v>
      </c>
      <c r="B372">
        <f>INDEX(CPI[CPIAUCSL],MATCH(Table3[[#This Row],[Date]],CPI[observation_date],0))</f>
        <v>62</v>
      </c>
      <c r="C372">
        <f>INDEX(minwage[FEDMINNFRWG],MATCH(Table3[[#This Row],[Date]],minwage[observation_date],0))</f>
        <v>2.2999999999999998</v>
      </c>
      <c r="D372" s="4">
        <f>$B$888/Table3[[#This Row],[CPI]]</f>
        <v>4.2067258064516126</v>
      </c>
      <c r="E372" s="5">
        <f>Table3[[#This Row],[minwage]]*Table3[[#This Row],[CPI Adjustment]]</f>
        <v>9.6754693548387092</v>
      </c>
      <c r="F372" s="5" t="e">
        <f>INDEX(poverty[Threshold],MATCH(YEAR(Table3[[#This Row],[Date]]),poverty[Year],0))</f>
        <v>#N/A</v>
      </c>
      <c r="G372" s="8" t="e">
        <f>Table3[[#This Row],[poverty threshold abs]]*Table3[[#This Row],[CPI Adjustment]]</f>
        <v>#N/A</v>
      </c>
      <c r="H372" s="8" t="e">
        <f>Table3[[#This Row],[poverty threshold adj]]/2/250/8</f>
        <v>#N/A</v>
      </c>
      <c r="I372" s="8">
        <f>$I$854*$D$854/Table3[[#This Row],[CPI Adjustment]]</f>
        <v>4.0217670889331885</v>
      </c>
      <c r="J372" s="8">
        <f>Table3[[#This Row],[Living Wage Nominal]]*Table3[[#This Row],[CPI Adjustment]]</f>
        <v>16.91847140055302</v>
      </c>
    </row>
    <row r="373" spans="1:10" x14ac:dyDescent="0.35">
      <c r="A373" s="6">
        <v>28460</v>
      </c>
      <c r="B373">
        <f>INDEX(CPI[CPIAUCSL],MATCH(Table3[[#This Row],[Date]],CPI[observation_date],0))</f>
        <v>62.3</v>
      </c>
      <c r="C373">
        <f>INDEX(minwage[FEDMINNFRWG],MATCH(Table3[[#This Row],[Date]],minwage[observation_date],0))</f>
        <v>2.2999999999999998</v>
      </c>
      <c r="D373" s="4">
        <f>$B$888/Table3[[#This Row],[CPI]]</f>
        <v>4.1864686998394864</v>
      </c>
      <c r="E373" s="5">
        <f>Table3[[#This Row],[minwage]]*Table3[[#This Row],[CPI Adjustment]]</f>
        <v>9.6288780096308173</v>
      </c>
      <c r="F373" s="5" t="e">
        <f>INDEX(poverty[Threshold],MATCH(YEAR(Table3[[#This Row],[Date]]),poverty[Year],0))</f>
        <v>#N/A</v>
      </c>
      <c r="G373" s="8" t="e">
        <f>Table3[[#This Row],[poverty threshold abs]]*Table3[[#This Row],[CPI Adjustment]]</f>
        <v>#N/A</v>
      </c>
      <c r="H373" s="8" t="e">
        <f>Table3[[#This Row],[poverty threshold adj]]/2/250/8</f>
        <v>#N/A</v>
      </c>
      <c r="I373" s="8">
        <f>$I$854*$D$854/Table3[[#This Row],[CPI Adjustment]]</f>
        <v>4.0412272522667356</v>
      </c>
      <c r="J373" s="8">
        <f>Table3[[#This Row],[Living Wage Nominal]]*Table3[[#This Row],[CPI Adjustment]]</f>
        <v>16.91847140055302</v>
      </c>
    </row>
    <row r="374" spans="1:10" x14ac:dyDescent="0.35">
      <c r="A374" s="6">
        <v>28491</v>
      </c>
      <c r="B374">
        <f>INDEX(CPI[CPIAUCSL],MATCH(Table3[[#This Row],[Date]],CPI[observation_date],0))</f>
        <v>62.7</v>
      </c>
      <c r="C374">
        <f>INDEX(minwage[FEDMINNFRWG],MATCH(Table3[[#This Row],[Date]],minwage[observation_date],0))</f>
        <v>2.65</v>
      </c>
      <c r="D374" s="4">
        <f>$B$888/Table3[[#This Row],[CPI]]</f>
        <v>4.1597607655502395</v>
      </c>
      <c r="E374" s="5">
        <f>Table3[[#This Row],[minwage]]*Table3[[#This Row],[CPI Adjustment]]</f>
        <v>11.023366028708134</v>
      </c>
      <c r="F374" s="5">
        <f>INDEX(poverty[Threshold],MATCH(YEAR(Table3[[#This Row],[Date]]),poverty[Year],0))</f>
        <v>6612</v>
      </c>
      <c r="G374" s="8">
        <f>Table3[[#This Row],[poverty threshold abs]]*Table3[[#This Row],[CPI Adjustment]]</f>
        <v>27504.338181818184</v>
      </c>
      <c r="H374" s="8">
        <f>Table3[[#This Row],[poverty threshold adj]]/2/250/8</f>
        <v>6.8760845454545461</v>
      </c>
      <c r="I374" s="8">
        <f>$I$854*$D$854/Table3[[#This Row],[CPI Adjustment]]</f>
        <v>4.0671741367114658</v>
      </c>
      <c r="J374" s="8">
        <f>Table3[[#This Row],[Living Wage Nominal]]*Table3[[#This Row],[CPI Adjustment]]</f>
        <v>16.91847140055302</v>
      </c>
    </row>
    <row r="375" spans="1:10" x14ac:dyDescent="0.35">
      <c r="A375" s="6">
        <v>28522</v>
      </c>
      <c r="B375">
        <f>INDEX(CPI[CPIAUCSL],MATCH(Table3[[#This Row],[Date]],CPI[observation_date],0))</f>
        <v>63</v>
      </c>
      <c r="C375">
        <f>INDEX(minwage[FEDMINNFRWG],MATCH(Table3[[#This Row],[Date]],minwage[observation_date],0))</f>
        <v>2.65</v>
      </c>
      <c r="D375" s="4">
        <f>$B$888/Table3[[#This Row],[CPI]]</f>
        <v>4.1399523809523808</v>
      </c>
      <c r="E375" s="5">
        <f>Table3[[#This Row],[minwage]]*Table3[[#This Row],[CPI Adjustment]]</f>
        <v>10.970873809523809</v>
      </c>
      <c r="F375" s="5">
        <f>INDEX(poverty[Threshold],MATCH(YEAR(Table3[[#This Row],[Date]]),poverty[Year],0))</f>
        <v>6612</v>
      </c>
      <c r="G375" s="8">
        <f>Table3[[#This Row],[poverty threshold abs]]*Table3[[#This Row],[CPI Adjustment]]</f>
        <v>27373.365142857143</v>
      </c>
      <c r="H375" s="8">
        <f>Table3[[#This Row],[poverty threshold adj]]/2/250/8</f>
        <v>6.8433412857142857</v>
      </c>
      <c r="I375" s="8">
        <f>$I$854*$D$854/Table3[[#This Row],[CPI Adjustment]]</f>
        <v>4.0866343000450138</v>
      </c>
      <c r="J375" s="8">
        <f>Table3[[#This Row],[Living Wage Nominal]]*Table3[[#This Row],[CPI Adjustment]]</f>
        <v>16.91847140055302</v>
      </c>
    </row>
    <row r="376" spans="1:10" x14ac:dyDescent="0.35">
      <c r="A376" s="6">
        <v>28550</v>
      </c>
      <c r="B376">
        <f>INDEX(CPI[CPIAUCSL],MATCH(Table3[[#This Row],[Date]],CPI[observation_date],0))</f>
        <v>63.4</v>
      </c>
      <c r="C376">
        <f>INDEX(minwage[FEDMINNFRWG],MATCH(Table3[[#This Row],[Date]],minwage[observation_date],0))</f>
        <v>2.65</v>
      </c>
      <c r="D376" s="4">
        <f>$B$888/Table3[[#This Row],[CPI]]</f>
        <v>4.1138328075709785</v>
      </c>
      <c r="E376" s="5">
        <f>Table3[[#This Row],[minwage]]*Table3[[#This Row],[CPI Adjustment]]</f>
        <v>10.901656940063093</v>
      </c>
      <c r="F376" s="5">
        <f>INDEX(poverty[Threshold],MATCH(YEAR(Table3[[#This Row],[Date]]),poverty[Year],0))</f>
        <v>6612</v>
      </c>
      <c r="G376" s="8">
        <f>Table3[[#This Row],[poverty threshold abs]]*Table3[[#This Row],[CPI Adjustment]]</f>
        <v>27200.66252365931</v>
      </c>
      <c r="H376" s="8">
        <f>Table3[[#This Row],[poverty threshold adj]]/2/250/8</f>
        <v>6.8001656309148277</v>
      </c>
      <c r="I376" s="8">
        <f>$I$854*$D$854/Table3[[#This Row],[CPI Adjustment]]</f>
        <v>4.1125811844897431</v>
      </c>
      <c r="J376" s="8">
        <f>Table3[[#This Row],[Living Wage Nominal]]*Table3[[#This Row],[CPI Adjustment]]</f>
        <v>16.91847140055302</v>
      </c>
    </row>
    <row r="377" spans="1:10" x14ac:dyDescent="0.35">
      <c r="A377" s="6">
        <v>28581</v>
      </c>
      <c r="B377">
        <f>INDEX(CPI[CPIAUCSL],MATCH(Table3[[#This Row],[Date]],CPI[observation_date],0))</f>
        <v>63.9</v>
      </c>
      <c r="C377">
        <f>INDEX(minwage[FEDMINNFRWG],MATCH(Table3[[#This Row],[Date]],minwage[observation_date],0))</f>
        <v>2.65</v>
      </c>
      <c r="D377" s="4">
        <f>$B$888/Table3[[#This Row],[CPI]]</f>
        <v>4.0816431924882632</v>
      </c>
      <c r="E377" s="5">
        <f>Table3[[#This Row],[minwage]]*Table3[[#This Row],[CPI Adjustment]]</f>
        <v>10.816354460093898</v>
      </c>
      <c r="F377" s="5">
        <f>INDEX(poverty[Threshold],MATCH(YEAR(Table3[[#This Row],[Date]]),poverty[Year],0))</f>
        <v>6612</v>
      </c>
      <c r="G377" s="8">
        <f>Table3[[#This Row],[poverty threshold abs]]*Table3[[#This Row],[CPI Adjustment]]</f>
        <v>26987.824788732396</v>
      </c>
      <c r="H377" s="8">
        <f>Table3[[#This Row],[poverty threshold adj]]/2/250/8</f>
        <v>6.7469561971830991</v>
      </c>
      <c r="I377" s="8">
        <f>$I$854*$D$854/Table3[[#This Row],[CPI Adjustment]]</f>
        <v>4.1450147900456562</v>
      </c>
      <c r="J377" s="8">
        <f>Table3[[#This Row],[Living Wage Nominal]]*Table3[[#This Row],[CPI Adjustment]]</f>
        <v>16.91847140055302</v>
      </c>
    </row>
    <row r="378" spans="1:10" x14ac:dyDescent="0.35">
      <c r="A378" s="6">
        <v>28611</v>
      </c>
      <c r="B378">
        <f>INDEX(CPI[CPIAUCSL],MATCH(Table3[[#This Row],[Date]],CPI[observation_date],0))</f>
        <v>64.5</v>
      </c>
      <c r="C378">
        <f>INDEX(minwage[FEDMINNFRWG],MATCH(Table3[[#This Row],[Date]],minwage[observation_date],0))</f>
        <v>2.65</v>
      </c>
      <c r="D378" s="4">
        <f>$B$888/Table3[[#This Row],[CPI]]</f>
        <v>4.0436744186046516</v>
      </c>
      <c r="E378" s="5">
        <f>Table3[[#This Row],[minwage]]*Table3[[#This Row],[CPI Adjustment]]</f>
        <v>10.715737209302326</v>
      </c>
      <c r="F378" s="5">
        <f>INDEX(poverty[Threshold],MATCH(YEAR(Table3[[#This Row],[Date]]),poverty[Year],0))</f>
        <v>6612</v>
      </c>
      <c r="G378" s="8">
        <f>Table3[[#This Row],[poverty threshold abs]]*Table3[[#This Row],[CPI Adjustment]]</f>
        <v>26736.775255813955</v>
      </c>
      <c r="H378" s="8">
        <f>Table3[[#This Row],[poverty threshold adj]]/2/250/8</f>
        <v>6.6841938139534882</v>
      </c>
      <c r="I378" s="8">
        <f>$I$854*$D$854/Table3[[#This Row],[CPI Adjustment]]</f>
        <v>4.1839351167127514</v>
      </c>
      <c r="J378" s="8">
        <f>Table3[[#This Row],[Living Wage Nominal]]*Table3[[#This Row],[CPI Adjustment]]</f>
        <v>16.91847140055302</v>
      </c>
    </row>
    <row r="379" spans="1:10" x14ac:dyDescent="0.35">
      <c r="A379" s="6">
        <v>28642</v>
      </c>
      <c r="B379">
        <f>INDEX(CPI[CPIAUCSL],MATCH(Table3[[#This Row],[Date]],CPI[observation_date],0))</f>
        <v>65</v>
      </c>
      <c r="C379">
        <f>INDEX(minwage[FEDMINNFRWG],MATCH(Table3[[#This Row],[Date]],minwage[observation_date],0))</f>
        <v>2.65</v>
      </c>
      <c r="D379" s="4">
        <f>$B$888/Table3[[#This Row],[CPI]]</f>
        <v>4.0125692307692304</v>
      </c>
      <c r="E379" s="5">
        <f>Table3[[#This Row],[minwage]]*Table3[[#This Row],[CPI Adjustment]]</f>
        <v>10.63330846153846</v>
      </c>
      <c r="F379" s="5">
        <f>INDEX(poverty[Threshold],MATCH(YEAR(Table3[[#This Row],[Date]]),poverty[Year],0))</f>
        <v>6612</v>
      </c>
      <c r="G379" s="8">
        <f>Table3[[#This Row],[poverty threshold abs]]*Table3[[#This Row],[CPI Adjustment]]</f>
        <v>26531.10775384615</v>
      </c>
      <c r="H379" s="8">
        <f>Table3[[#This Row],[poverty threshold adj]]/2/250/8</f>
        <v>6.6327769384615376</v>
      </c>
      <c r="I379" s="8">
        <f>$I$854*$D$854/Table3[[#This Row],[CPI Adjustment]]</f>
        <v>4.2163687222686654</v>
      </c>
      <c r="J379" s="8">
        <f>Table3[[#This Row],[Living Wage Nominal]]*Table3[[#This Row],[CPI Adjustment]]</f>
        <v>16.91847140055302</v>
      </c>
    </row>
    <row r="380" spans="1:10" x14ac:dyDescent="0.35">
      <c r="A380" s="6">
        <v>28672</v>
      </c>
      <c r="B380">
        <f>INDEX(CPI[CPIAUCSL],MATCH(Table3[[#This Row],[Date]],CPI[observation_date],0))</f>
        <v>65.5</v>
      </c>
      <c r="C380">
        <f>INDEX(minwage[FEDMINNFRWG],MATCH(Table3[[#This Row],[Date]],minwage[observation_date],0))</f>
        <v>2.65</v>
      </c>
      <c r="D380" s="4">
        <f>$B$888/Table3[[#This Row],[CPI]]</f>
        <v>3.98193893129771</v>
      </c>
      <c r="E380" s="5">
        <f>Table3[[#This Row],[minwage]]*Table3[[#This Row],[CPI Adjustment]]</f>
        <v>10.552138167938931</v>
      </c>
      <c r="F380" s="5">
        <f>INDEX(poverty[Threshold],MATCH(YEAR(Table3[[#This Row],[Date]]),poverty[Year],0))</f>
        <v>6612</v>
      </c>
      <c r="G380" s="8">
        <f>Table3[[#This Row],[poverty threshold abs]]*Table3[[#This Row],[CPI Adjustment]]</f>
        <v>26328.580213740457</v>
      </c>
      <c r="H380" s="8">
        <f>Table3[[#This Row],[poverty threshold adj]]/2/250/8</f>
        <v>6.5821450534351147</v>
      </c>
      <c r="I380" s="8">
        <f>$I$854*$D$854/Table3[[#This Row],[CPI Adjustment]]</f>
        <v>4.2488023278245777</v>
      </c>
      <c r="J380" s="8">
        <f>Table3[[#This Row],[Living Wage Nominal]]*Table3[[#This Row],[CPI Adjustment]]</f>
        <v>16.91847140055302</v>
      </c>
    </row>
    <row r="381" spans="1:10" x14ac:dyDescent="0.35">
      <c r="A381" s="6">
        <v>28703</v>
      </c>
      <c r="B381">
        <f>INDEX(CPI[CPIAUCSL],MATCH(Table3[[#This Row],[Date]],CPI[observation_date],0))</f>
        <v>65.900000000000006</v>
      </c>
      <c r="C381">
        <f>INDEX(minwage[FEDMINNFRWG],MATCH(Table3[[#This Row],[Date]],minwage[observation_date],0))</f>
        <v>2.65</v>
      </c>
      <c r="D381" s="4">
        <f>$B$888/Table3[[#This Row],[CPI]]</f>
        <v>3.9577693474962063</v>
      </c>
      <c r="E381" s="5">
        <f>Table3[[#This Row],[minwage]]*Table3[[#This Row],[CPI Adjustment]]</f>
        <v>10.488088770864946</v>
      </c>
      <c r="F381" s="5">
        <f>INDEX(poverty[Threshold],MATCH(YEAR(Table3[[#This Row],[Date]]),poverty[Year],0))</f>
        <v>6612</v>
      </c>
      <c r="G381" s="8">
        <f>Table3[[#This Row],[poverty threshold abs]]*Table3[[#This Row],[CPI Adjustment]]</f>
        <v>26168.770925644916</v>
      </c>
      <c r="H381" s="8">
        <f>Table3[[#This Row],[poverty threshold adj]]/2/250/8</f>
        <v>6.5421927314112294</v>
      </c>
      <c r="I381" s="8">
        <f>$I$854*$D$854/Table3[[#This Row],[CPI Adjustment]]</f>
        <v>4.2747492122693078</v>
      </c>
      <c r="J381" s="8">
        <f>Table3[[#This Row],[Living Wage Nominal]]*Table3[[#This Row],[CPI Adjustment]]</f>
        <v>16.91847140055302</v>
      </c>
    </row>
    <row r="382" spans="1:10" x14ac:dyDescent="0.35">
      <c r="A382" s="6">
        <v>28734</v>
      </c>
      <c r="B382">
        <f>INDEX(CPI[CPIAUCSL],MATCH(Table3[[#This Row],[Date]],CPI[observation_date],0))</f>
        <v>66.5</v>
      </c>
      <c r="C382">
        <f>INDEX(minwage[FEDMINNFRWG],MATCH(Table3[[#This Row],[Date]],minwage[observation_date],0))</f>
        <v>2.65</v>
      </c>
      <c r="D382" s="4">
        <f>$B$888/Table3[[#This Row],[CPI]]</f>
        <v>3.9220601503759398</v>
      </c>
      <c r="E382" s="5">
        <f>Table3[[#This Row],[minwage]]*Table3[[#This Row],[CPI Adjustment]]</f>
        <v>10.39345939849624</v>
      </c>
      <c r="F382" s="5">
        <f>INDEX(poverty[Threshold],MATCH(YEAR(Table3[[#This Row],[Date]]),poverty[Year],0))</f>
        <v>6612</v>
      </c>
      <c r="G382" s="8">
        <f>Table3[[#This Row],[poverty threshold abs]]*Table3[[#This Row],[CPI Adjustment]]</f>
        <v>25932.661714285714</v>
      </c>
      <c r="H382" s="8">
        <f>Table3[[#This Row],[poverty threshold adj]]/2/250/8</f>
        <v>6.4831654285714286</v>
      </c>
      <c r="I382" s="8">
        <f>$I$854*$D$854/Table3[[#This Row],[CPI Adjustment]]</f>
        <v>4.313669538936403</v>
      </c>
      <c r="J382" s="8">
        <f>Table3[[#This Row],[Living Wage Nominal]]*Table3[[#This Row],[CPI Adjustment]]</f>
        <v>16.91847140055302</v>
      </c>
    </row>
    <row r="383" spans="1:10" x14ac:dyDescent="0.35">
      <c r="A383" s="6">
        <v>28764</v>
      </c>
      <c r="B383">
        <f>INDEX(CPI[CPIAUCSL],MATCH(Table3[[#This Row],[Date]],CPI[observation_date],0))</f>
        <v>67.099999999999994</v>
      </c>
      <c r="C383">
        <f>INDEX(minwage[FEDMINNFRWG],MATCH(Table3[[#This Row],[Date]],minwage[observation_date],0))</f>
        <v>2.65</v>
      </c>
      <c r="D383" s="4">
        <f>$B$888/Table3[[#This Row],[CPI]]</f>
        <v>3.8869895678092403</v>
      </c>
      <c r="E383" s="5">
        <f>Table3[[#This Row],[minwage]]*Table3[[#This Row],[CPI Adjustment]]</f>
        <v>10.300522354694486</v>
      </c>
      <c r="F383" s="5">
        <f>INDEX(poverty[Threshold],MATCH(YEAR(Table3[[#This Row],[Date]]),poverty[Year],0))</f>
        <v>6612</v>
      </c>
      <c r="G383" s="8">
        <f>Table3[[#This Row],[poverty threshold abs]]*Table3[[#This Row],[CPI Adjustment]]</f>
        <v>25700.775022354697</v>
      </c>
      <c r="H383" s="8">
        <f>Table3[[#This Row],[poverty threshold adj]]/2/250/8</f>
        <v>6.4251937555886744</v>
      </c>
      <c r="I383" s="8">
        <f>$I$854*$D$854/Table3[[#This Row],[CPI Adjustment]]</f>
        <v>4.3525898656034983</v>
      </c>
      <c r="J383" s="8">
        <f>Table3[[#This Row],[Living Wage Nominal]]*Table3[[#This Row],[CPI Adjustment]]</f>
        <v>16.91847140055302</v>
      </c>
    </row>
    <row r="384" spans="1:10" x14ac:dyDescent="0.35">
      <c r="A384" s="6">
        <v>28795</v>
      </c>
      <c r="B384">
        <f>INDEX(CPI[CPIAUCSL],MATCH(Table3[[#This Row],[Date]],CPI[observation_date],0))</f>
        <v>67.5</v>
      </c>
      <c r="C384">
        <f>INDEX(minwage[FEDMINNFRWG],MATCH(Table3[[#This Row],[Date]],minwage[observation_date],0))</f>
        <v>2.65</v>
      </c>
      <c r="D384" s="4">
        <f>$B$888/Table3[[#This Row],[CPI]]</f>
        <v>3.8639555555555556</v>
      </c>
      <c r="E384" s="5">
        <f>Table3[[#This Row],[minwage]]*Table3[[#This Row],[CPI Adjustment]]</f>
        <v>10.239482222222222</v>
      </c>
      <c r="F384" s="5">
        <f>INDEX(poverty[Threshold],MATCH(YEAR(Table3[[#This Row],[Date]]),poverty[Year],0))</f>
        <v>6612</v>
      </c>
      <c r="G384" s="8">
        <f>Table3[[#This Row],[poverty threshold abs]]*Table3[[#This Row],[CPI Adjustment]]</f>
        <v>25548.474133333333</v>
      </c>
      <c r="H384" s="8">
        <f>Table3[[#This Row],[poverty threshold adj]]/2/250/8</f>
        <v>6.3871185333333331</v>
      </c>
      <c r="I384" s="8">
        <f>$I$854*$D$854/Table3[[#This Row],[CPI Adjustment]]</f>
        <v>4.3785367500482284</v>
      </c>
      <c r="J384" s="8">
        <f>Table3[[#This Row],[Living Wage Nominal]]*Table3[[#This Row],[CPI Adjustment]]</f>
        <v>16.91847140055302</v>
      </c>
    </row>
    <row r="385" spans="1:10" x14ac:dyDescent="0.35">
      <c r="A385" s="6">
        <v>28825</v>
      </c>
      <c r="B385">
        <f>INDEX(CPI[CPIAUCSL],MATCH(Table3[[#This Row],[Date]],CPI[observation_date],0))</f>
        <v>67.900000000000006</v>
      </c>
      <c r="C385">
        <f>INDEX(minwage[FEDMINNFRWG],MATCH(Table3[[#This Row],[Date]],minwage[observation_date],0))</f>
        <v>2.65</v>
      </c>
      <c r="D385" s="4">
        <f>$B$888/Table3[[#This Row],[CPI]]</f>
        <v>3.8411929307805592</v>
      </c>
      <c r="E385" s="5">
        <f>Table3[[#This Row],[minwage]]*Table3[[#This Row],[CPI Adjustment]]</f>
        <v>10.179161266568482</v>
      </c>
      <c r="F385" s="5">
        <f>INDEX(poverty[Threshold],MATCH(YEAR(Table3[[#This Row],[Date]]),poverty[Year],0))</f>
        <v>6612</v>
      </c>
      <c r="G385" s="8">
        <f>Table3[[#This Row],[poverty threshold abs]]*Table3[[#This Row],[CPI Adjustment]]</f>
        <v>25397.967658321057</v>
      </c>
      <c r="H385" s="8">
        <f>Table3[[#This Row],[poverty threshold adj]]/2/250/8</f>
        <v>6.3494919145802644</v>
      </c>
      <c r="I385" s="8">
        <f>$I$854*$D$854/Table3[[#This Row],[CPI Adjustment]]</f>
        <v>4.4044836344929594</v>
      </c>
      <c r="J385" s="8">
        <f>Table3[[#This Row],[Living Wage Nominal]]*Table3[[#This Row],[CPI Adjustment]]</f>
        <v>16.91847140055302</v>
      </c>
    </row>
    <row r="386" spans="1:10" x14ac:dyDescent="0.35">
      <c r="A386" s="6">
        <v>28856</v>
      </c>
      <c r="B386">
        <f>INDEX(CPI[CPIAUCSL],MATCH(Table3[[#This Row],[Date]],CPI[observation_date],0))</f>
        <v>68.5</v>
      </c>
      <c r="C386">
        <f>INDEX(minwage[FEDMINNFRWG],MATCH(Table3[[#This Row],[Date]],minwage[observation_date],0))</f>
        <v>2.9</v>
      </c>
      <c r="D386" s="4">
        <f>$B$888/Table3[[#This Row],[CPI]]</f>
        <v>3.8075474452554747</v>
      </c>
      <c r="E386" s="5">
        <f>Table3[[#This Row],[minwage]]*Table3[[#This Row],[CPI Adjustment]]</f>
        <v>11.041887591240876</v>
      </c>
      <c r="F386" s="5">
        <f>INDEX(poverty[Threshold],MATCH(YEAR(Table3[[#This Row],[Date]]),poverty[Year],0))</f>
        <v>6612</v>
      </c>
      <c r="G386" s="8">
        <f>Table3[[#This Row],[poverty threshold abs]]*Table3[[#This Row],[CPI Adjustment]]</f>
        <v>25175.503708029199</v>
      </c>
      <c r="H386" s="8">
        <f>Table3[[#This Row],[poverty threshold adj]]/2/250/8</f>
        <v>6.2938759270072993</v>
      </c>
      <c r="I386" s="8">
        <f>$I$854*$D$854/Table3[[#This Row],[CPI Adjustment]]</f>
        <v>4.4434039611600538</v>
      </c>
      <c r="J386" s="8">
        <f>Table3[[#This Row],[Living Wage Nominal]]*Table3[[#This Row],[CPI Adjustment]]</f>
        <v>16.91847140055302</v>
      </c>
    </row>
    <row r="387" spans="1:10" x14ac:dyDescent="0.35">
      <c r="A387" s="6">
        <v>28887</v>
      </c>
      <c r="B387">
        <f>INDEX(CPI[CPIAUCSL],MATCH(Table3[[#This Row],[Date]],CPI[observation_date],0))</f>
        <v>69.2</v>
      </c>
      <c r="C387">
        <f>INDEX(minwage[FEDMINNFRWG],MATCH(Table3[[#This Row],[Date]],minwage[observation_date],0))</f>
        <v>2.9</v>
      </c>
      <c r="D387" s="4">
        <f>$B$888/Table3[[#This Row],[CPI]]</f>
        <v>3.7690317919075143</v>
      </c>
      <c r="E387" s="5">
        <f>Table3[[#This Row],[minwage]]*Table3[[#This Row],[CPI Adjustment]]</f>
        <v>10.930192196531792</v>
      </c>
      <c r="F387" s="5">
        <f>INDEX(poverty[Threshold],MATCH(YEAR(Table3[[#This Row],[Date]]),poverty[Year],0))</f>
        <v>6612</v>
      </c>
      <c r="G387" s="8">
        <f>Table3[[#This Row],[poverty threshold abs]]*Table3[[#This Row],[CPI Adjustment]]</f>
        <v>24920.838208092486</v>
      </c>
      <c r="H387" s="8">
        <f>Table3[[#This Row],[poverty threshold adj]]/2/250/8</f>
        <v>6.2302095520231218</v>
      </c>
      <c r="I387" s="8">
        <f>$I$854*$D$854/Table3[[#This Row],[CPI Adjustment]]</f>
        <v>4.4888110089383328</v>
      </c>
      <c r="J387" s="8">
        <f>Table3[[#This Row],[Living Wage Nominal]]*Table3[[#This Row],[CPI Adjustment]]</f>
        <v>16.91847140055302</v>
      </c>
    </row>
    <row r="388" spans="1:10" x14ac:dyDescent="0.35">
      <c r="A388" s="6">
        <v>28915</v>
      </c>
      <c r="B388">
        <f>INDEX(CPI[CPIAUCSL],MATCH(Table3[[#This Row],[Date]],CPI[observation_date],0))</f>
        <v>69.900000000000006</v>
      </c>
      <c r="C388">
        <f>INDEX(minwage[FEDMINNFRWG],MATCH(Table3[[#This Row],[Date]],minwage[observation_date],0))</f>
        <v>2.9</v>
      </c>
      <c r="D388" s="4">
        <f>$B$888/Table3[[#This Row],[CPI]]</f>
        <v>3.7312875536480683</v>
      </c>
      <c r="E388" s="5">
        <f>Table3[[#This Row],[minwage]]*Table3[[#This Row],[CPI Adjustment]]</f>
        <v>10.820733905579397</v>
      </c>
      <c r="F388" s="5">
        <f>INDEX(poverty[Threshold],MATCH(YEAR(Table3[[#This Row],[Date]]),poverty[Year],0))</f>
        <v>6612</v>
      </c>
      <c r="G388" s="8">
        <f>Table3[[#This Row],[poverty threshold abs]]*Table3[[#This Row],[CPI Adjustment]]</f>
        <v>24671.273304721028</v>
      </c>
      <c r="H388" s="8">
        <f>Table3[[#This Row],[poverty threshold adj]]/2/250/8</f>
        <v>6.1678183261802566</v>
      </c>
      <c r="I388" s="8">
        <f>$I$854*$D$854/Table3[[#This Row],[CPI Adjustment]]</f>
        <v>4.534218056716611</v>
      </c>
      <c r="J388" s="8">
        <f>Table3[[#This Row],[Living Wage Nominal]]*Table3[[#This Row],[CPI Adjustment]]</f>
        <v>16.91847140055302</v>
      </c>
    </row>
    <row r="389" spans="1:10" x14ac:dyDescent="0.35">
      <c r="A389" s="6">
        <v>28946</v>
      </c>
      <c r="B389">
        <f>INDEX(CPI[CPIAUCSL],MATCH(Table3[[#This Row],[Date]],CPI[observation_date],0))</f>
        <v>70.599999999999994</v>
      </c>
      <c r="C389">
        <f>INDEX(minwage[FEDMINNFRWG],MATCH(Table3[[#This Row],[Date]],minwage[observation_date],0))</f>
        <v>2.9</v>
      </c>
      <c r="D389" s="4">
        <f>$B$888/Table3[[#This Row],[CPI]]</f>
        <v>3.6942917847025498</v>
      </c>
      <c r="E389" s="5">
        <f>Table3[[#This Row],[minwage]]*Table3[[#This Row],[CPI Adjustment]]</f>
        <v>10.713446175637394</v>
      </c>
      <c r="F389" s="5">
        <f>INDEX(poverty[Threshold],MATCH(YEAR(Table3[[#This Row],[Date]]),poverty[Year],0))</f>
        <v>6612</v>
      </c>
      <c r="G389" s="8">
        <f>Table3[[#This Row],[poverty threshold abs]]*Table3[[#This Row],[CPI Adjustment]]</f>
        <v>24426.657280453259</v>
      </c>
      <c r="H389" s="8">
        <f>Table3[[#This Row],[poverty threshold adj]]/2/250/8</f>
        <v>6.1066643201133148</v>
      </c>
      <c r="I389" s="8">
        <f>$I$854*$D$854/Table3[[#This Row],[CPI Adjustment]]</f>
        <v>4.5796251044948875</v>
      </c>
      <c r="J389" s="8">
        <f>Table3[[#This Row],[Living Wage Nominal]]*Table3[[#This Row],[CPI Adjustment]]</f>
        <v>16.91847140055302</v>
      </c>
    </row>
    <row r="390" spans="1:10" x14ac:dyDescent="0.35">
      <c r="A390" s="6">
        <v>28976</v>
      </c>
      <c r="B390">
        <f>INDEX(CPI[CPIAUCSL],MATCH(Table3[[#This Row],[Date]],CPI[observation_date],0))</f>
        <v>71.400000000000006</v>
      </c>
      <c r="C390">
        <f>INDEX(minwage[FEDMINNFRWG],MATCH(Table3[[#This Row],[Date]],minwage[observation_date],0))</f>
        <v>2.9</v>
      </c>
      <c r="D390" s="4">
        <f>$B$888/Table3[[#This Row],[CPI]]</f>
        <v>3.6528991596638654</v>
      </c>
      <c r="E390" s="5">
        <f>Table3[[#This Row],[minwage]]*Table3[[#This Row],[CPI Adjustment]]</f>
        <v>10.59340756302521</v>
      </c>
      <c r="F390" s="5">
        <f>INDEX(poverty[Threshold],MATCH(YEAR(Table3[[#This Row],[Date]]),poverty[Year],0))</f>
        <v>6612</v>
      </c>
      <c r="G390" s="8">
        <f>Table3[[#This Row],[poverty threshold abs]]*Table3[[#This Row],[CPI Adjustment]]</f>
        <v>24152.969243697476</v>
      </c>
      <c r="H390" s="8">
        <f>Table3[[#This Row],[poverty threshold adj]]/2/250/8</f>
        <v>6.0382423109243692</v>
      </c>
      <c r="I390" s="8">
        <f>$I$854*$D$854/Table3[[#This Row],[CPI Adjustment]]</f>
        <v>4.6315188733843486</v>
      </c>
      <c r="J390" s="8">
        <f>Table3[[#This Row],[Living Wage Nominal]]*Table3[[#This Row],[CPI Adjustment]]</f>
        <v>16.91847140055302</v>
      </c>
    </row>
    <row r="391" spans="1:10" x14ac:dyDescent="0.35">
      <c r="A391" s="6">
        <v>29007</v>
      </c>
      <c r="B391">
        <f>INDEX(CPI[CPIAUCSL],MATCH(Table3[[#This Row],[Date]],CPI[observation_date],0))</f>
        <v>72.2</v>
      </c>
      <c r="C391">
        <f>INDEX(minwage[FEDMINNFRWG],MATCH(Table3[[#This Row],[Date]],minwage[observation_date],0))</f>
        <v>2.9</v>
      </c>
      <c r="D391" s="4">
        <f>$B$888/Table3[[#This Row],[CPI]]</f>
        <v>3.6124238227146814</v>
      </c>
      <c r="E391" s="5">
        <f>Table3[[#This Row],[minwage]]*Table3[[#This Row],[CPI Adjustment]]</f>
        <v>10.476029085872575</v>
      </c>
      <c r="F391" s="5">
        <f>INDEX(poverty[Threshold],MATCH(YEAR(Table3[[#This Row],[Date]]),poverty[Year],0))</f>
        <v>6612</v>
      </c>
      <c r="G391" s="8">
        <f>Table3[[#This Row],[poverty threshold abs]]*Table3[[#This Row],[CPI Adjustment]]</f>
        <v>23885.346315789473</v>
      </c>
      <c r="H391" s="8">
        <f>Table3[[#This Row],[poverty threshold adj]]/2/250/8</f>
        <v>5.9713365789473682</v>
      </c>
      <c r="I391" s="8">
        <f>$I$854*$D$854/Table3[[#This Row],[CPI Adjustment]]</f>
        <v>4.6834126422738089</v>
      </c>
      <c r="J391" s="8">
        <f>Table3[[#This Row],[Living Wage Nominal]]*Table3[[#This Row],[CPI Adjustment]]</f>
        <v>16.91847140055302</v>
      </c>
    </row>
    <row r="392" spans="1:10" x14ac:dyDescent="0.35">
      <c r="A392" s="6">
        <v>29037</v>
      </c>
      <c r="B392">
        <f>INDEX(CPI[CPIAUCSL],MATCH(Table3[[#This Row],[Date]],CPI[observation_date],0))</f>
        <v>73</v>
      </c>
      <c r="C392">
        <f>INDEX(minwage[FEDMINNFRWG],MATCH(Table3[[#This Row],[Date]],minwage[observation_date],0))</f>
        <v>2.9</v>
      </c>
      <c r="D392" s="4">
        <f>$B$888/Table3[[#This Row],[CPI]]</f>
        <v>3.5728356164383563</v>
      </c>
      <c r="E392" s="5">
        <f>Table3[[#This Row],[minwage]]*Table3[[#This Row],[CPI Adjustment]]</f>
        <v>10.361223287671233</v>
      </c>
      <c r="F392" s="5">
        <f>INDEX(poverty[Threshold],MATCH(YEAR(Table3[[#This Row],[Date]]),poverty[Year],0))</f>
        <v>6612</v>
      </c>
      <c r="G392" s="8">
        <f>Table3[[#This Row],[poverty threshold abs]]*Table3[[#This Row],[CPI Adjustment]]</f>
        <v>23623.589095890413</v>
      </c>
      <c r="H392" s="8">
        <f>Table3[[#This Row],[poverty threshold adj]]/2/250/8</f>
        <v>5.9058972739726032</v>
      </c>
      <c r="I392" s="8">
        <f>$I$854*$D$854/Table3[[#This Row],[CPI Adjustment]]</f>
        <v>4.7353064111632692</v>
      </c>
      <c r="J392" s="8">
        <f>Table3[[#This Row],[Living Wage Nominal]]*Table3[[#This Row],[CPI Adjustment]]</f>
        <v>16.91847140055302</v>
      </c>
    </row>
    <row r="393" spans="1:10" x14ac:dyDescent="0.35">
      <c r="A393" s="6">
        <v>29068</v>
      </c>
      <c r="B393">
        <f>INDEX(CPI[CPIAUCSL],MATCH(Table3[[#This Row],[Date]],CPI[observation_date],0))</f>
        <v>73.7</v>
      </c>
      <c r="C393">
        <f>INDEX(minwage[FEDMINNFRWG],MATCH(Table3[[#This Row],[Date]],minwage[observation_date],0))</f>
        <v>2.9</v>
      </c>
      <c r="D393" s="4">
        <f>$B$888/Table3[[#This Row],[CPI]]</f>
        <v>3.5389009497964721</v>
      </c>
      <c r="E393" s="5">
        <f>Table3[[#This Row],[minwage]]*Table3[[#This Row],[CPI Adjustment]]</f>
        <v>10.262812754409769</v>
      </c>
      <c r="F393" s="5">
        <f>INDEX(poverty[Threshold],MATCH(YEAR(Table3[[#This Row],[Date]]),poverty[Year],0))</f>
        <v>6612</v>
      </c>
      <c r="G393" s="8">
        <f>Table3[[#This Row],[poverty threshold abs]]*Table3[[#This Row],[CPI Adjustment]]</f>
        <v>23399.213080054273</v>
      </c>
      <c r="H393" s="8">
        <f>Table3[[#This Row],[poverty threshold adj]]/2/250/8</f>
        <v>5.8498032700135685</v>
      </c>
      <c r="I393" s="8">
        <f>$I$854*$D$854/Table3[[#This Row],[CPI Adjustment]]</f>
        <v>4.7807134589415474</v>
      </c>
      <c r="J393" s="8">
        <f>Table3[[#This Row],[Living Wage Nominal]]*Table3[[#This Row],[CPI Adjustment]]</f>
        <v>16.91847140055302</v>
      </c>
    </row>
    <row r="394" spans="1:10" x14ac:dyDescent="0.35">
      <c r="A394" s="6">
        <v>29099</v>
      </c>
      <c r="B394">
        <f>INDEX(CPI[CPIAUCSL],MATCH(Table3[[#This Row],[Date]],CPI[observation_date],0))</f>
        <v>74.400000000000006</v>
      </c>
      <c r="C394">
        <f>INDEX(minwage[FEDMINNFRWG],MATCH(Table3[[#This Row],[Date]],minwage[observation_date],0))</f>
        <v>2.9</v>
      </c>
      <c r="D394" s="4">
        <f>$B$888/Table3[[#This Row],[CPI]]</f>
        <v>3.5056048387096772</v>
      </c>
      <c r="E394" s="5">
        <f>Table3[[#This Row],[minwage]]*Table3[[#This Row],[CPI Adjustment]]</f>
        <v>10.166254032258063</v>
      </c>
      <c r="F394" s="5">
        <f>INDEX(poverty[Threshold],MATCH(YEAR(Table3[[#This Row],[Date]]),poverty[Year],0))</f>
        <v>6612</v>
      </c>
      <c r="G394" s="8">
        <f>Table3[[#This Row],[poverty threshold abs]]*Table3[[#This Row],[CPI Adjustment]]</f>
        <v>23179.059193548386</v>
      </c>
      <c r="H394" s="8">
        <f>Table3[[#This Row],[poverty threshold adj]]/2/250/8</f>
        <v>5.7947647983870967</v>
      </c>
      <c r="I394" s="8">
        <f>$I$854*$D$854/Table3[[#This Row],[CPI Adjustment]]</f>
        <v>4.8261205067198256</v>
      </c>
      <c r="J394" s="8">
        <f>Table3[[#This Row],[Living Wage Nominal]]*Table3[[#This Row],[CPI Adjustment]]</f>
        <v>16.91847140055302</v>
      </c>
    </row>
    <row r="395" spans="1:10" x14ac:dyDescent="0.35">
      <c r="A395" s="6">
        <v>29129</v>
      </c>
      <c r="B395">
        <f>INDEX(CPI[CPIAUCSL],MATCH(Table3[[#This Row],[Date]],CPI[observation_date],0))</f>
        <v>75.2</v>
      </c>
      <c r="C395">
        <f>INDEX(minwage[FEDMINNFRWG],MATCH(Table3[[#This Row],[Date]],minwage[observation_date],0))</f>
        <v>2.9</v>
      </c>
      <c r="D395" s="4">
        <f>$B$888/Table3[[#This Row],[CPI]]</f>
        <v>3.468311170212766</v>
      </c>
      <c r="E395" s="5">
        <f>Table3[[#This Row],[minwage]]*Table3[[#This Row],[CPI Adjustment]]</f>
        <v>10.058102393617022</v>
      </c>
      <c r="F395" s="5">
        <f>INDEX(poverty[Threshold],MATCH(YEAR(Table3[[#This Row],[Date]]),poverty[Year],0))</f>
        <v>6612</v>
      </c>
      <c r="G395" s="8">
        <f>Table3[[#This Row],[poverty threshold abs]]*Table3[[#This Row],[CPI Adjustment]]</f>
        <v>22932.473457446809</v>
      </c>
      <c r="H395" s="8">
        <f>Table3[[#This Row],[poverty threshold adj]]/2/250/8</f>
        <v>5.7331183643617027</v>
      </c>
      <c r="I395" s="8">
        <f>$I$854*$D$854/Table3[[#This Row],[CPI Adjustment]]</f>
        <v>4.8780142756092859</v>
      </c>
      <c r="J395" s="8">
        <f>Table3[[#This Row],[Living Wage Nominal]]*Table3[[#This Row],[CPI Adjustment]]</f>
        <v>16.91847140055302</v>
      </c>
    </row>
    <row r="396" spans="1:10" x14ac:dyDescent="0.35">
      <c r="A396" s="6">
        <v>29160</v>
      </c>
      <c r="B396">
        <f>INDEX(CPI[CPIAUCSL],MATCH(Table3[[#This Row],[Date]],CPI[observation_date],0))</f>
        <v>76</v>
      </c>
      <c r="C396">
        <f>INDEX(minwage[FEDMINNFRWG],MATCH(Table3[[#This Row],[Date]],minwage[observation_date],0))</f>
        <v>2.9</v>
      </c>
      <c r="D396" s="4">
        <f>$B$888/Table3[[#This Row],[CPI]]</f>
        <v>3.4318026315789476</v>
      </c>
      <c r="E396" s="5">
        <f>Table3[[#This Row],[minwage]]*Table3[[#This Row],[CPI Adjustment]]</f>
        <v>9.952227631578948</v>
      </c>
      <c r="F396" s="5">
        <f>INDEX(poverty[Threshold],MATCH(YEAR(Table3[[#This Row],[Date]]),poverty[Year],0))</f>
        <v>6612</v>
      </c>
      <c r="G396" s="8">
        <f>Table3[[#This Row],[poverty threshold abs]]*Table3[[#This Row],[CPI Adjustment]]</f>
        <v>22691.079000000002</v>
      </c>
      <c r="H396" s="8">
        <f>Table3[[#This Row],[poverty threshold adj]]/2/250/8</f>
        <v>5.6727697500000005</v>
      </c>
      <c r="I396" s="8">
        <f>$I$854*$D$854/Table3[[#This Row],[CPI Adjustment]]</f>
        <v>4.9299080444987462</v>
      </c>
      <c r="J396" s="8">
        <f>Table3[[#This Row],[Living Wage Nominal]]*Table3[[#This Row],[CPI Adjustment]]</f>
        <v>16.91847140055302</v>
      </c>
    </row>
    <row r="397" spans="1:10" x14ac:dyDescent="0.35">
      <c r="A397" s="6">
        <v>29190</v>
      </c>
      <c r="B397">
        <f>INDEX(CPI[CPIAUCSL],MATCH(Table3[[#This Row],[Date]],CPI[observation_date],0))</f>
        <v>76.900000000000006</v>
      </c>
      <c r="C397">
        <f>INDEX(minwage[FEDMINNFRWG],MATCH(Table3[[#This Row],[Date]],minwage[observation_date],0))</f>
        <v>2.9</v>
      </c>
      <c r="D397" s="4">
        <f>$B$888/Table3[[#This Row],[CPI]]</f>
        <v>3.391638491547464</v>
      </c>
      <c r="E397" s="5">
        <f>Table3[[#This Row],[minwage]]*Table3[[#This Row],[CPI Adjustment]]</f>
        <v>9.8357516254876458</v>
      </c>
      <c r="F397" s="5">
        <f>INDEX(poverty[Threshold],MATCH(YEAR(Table3[[#This Row],[Date]]),poverty[Year],0))</f>
        <v>6612</v>
      </c>
      <c r="G397" s="8">
        <f>Table3[[#This Row],[poverty threshold abs]]*Table3[[#This Row],[CPI Adjustment]]</f>
        <v>22425.513706111833</v>
      </c>
      <c r="H397" s="8">
        <f>Table3[[#This Row],[poverty threshold adj]]/2/250/8</f>
        <v>5.6063784265279581</v>
      </c>
      <c r="I397" s="8">
        <f>$I$854*$D$854/Table3[[#This Row],[CPI Adjustment]]</f>
        <v>4.9882885344993895</v>
      </c>
      <c r="J397" s="8">
        <f>Table3[[#This Row],[Living Wage Nominal]]*Table3[[#This Row],[CPI Adjustment]]</f>
        <v>16.91847140055302</v>
      </c>
    </row>
    <row r="398" spans="1:10" x14ac:dyDescent="0.35">
      <c r="A398" s="6">
        <v>29221</v>
      </c>
      <c r="B398">
        <f>INDEX(CPI[CPIAUCSL],MATCH(Table3[[#This Row],[Date]],CPI[observation_date],0))</f>
        <v>78</v>
      </c>
      <c r="C398">
        <f>INDEX(minwage[FEDMINNFRWG],MATCH(Table3[[#This Row],[Date]],minwage[observation_date],0))</f>
        <v>3.1</v>
      </c>
      <c r="D398" s="4">
        <f>$B$888/Table3[[#This Row],[CPI]]</f>
        <v>3.3438076923076925</v>
      </c>
      <c r="E398" s="5">
        <f>Table3[[#This Row],[minwage]]*Table3[[#This Row],[CPI Adjustment]]</f>
        <v>10.365803846153847</v>
      </c>
      <c r="F398" s="5">
        <f>INDEX(poverty[Threshold],MATCH(YEAR(Table3[[#This Row],[Date]]),poverty[Year],0))</f>
        <v>8351</v>
      </c>
      <c r="G398" s="8">
        <f>Table3[[#This Row],[poverty threshold abs]]*Table3[[#This Row],[CPI Adjustment]]</f>
        <v>27924.13803846154</v>
      </c>
      <c r="H398" s="8">
        <f>Table3[[#This Row],[poverty threshold adj]]/2/250/8</f>
        <v>6.9810345096153847</v>
      </c>
      <c r="I398" s="8">
        <f>$I$854*$D$854/Table3[[#This Row],[CPI Adjustment]]</f>
        <v>5.0596424667223978</v>
      </c>
      <c r="J398" s="8">
        <f>Table3[[#This Row],[Living Wage Nominal]]*Table3[[#This Row],[CPI Adjustment]]</f>
        <v>16.91847140055302</v>
      </c>
    </row>
    <row r="399" spans="1:10" x14ac:dyDescent="0.35">
      <c r="A399" s="6">
        <v>29252</v>
      </c>
      <c r="B399">
        <f>INDEX(CPI[CPIAUCSL],MATCH(Table3[[#This Row],[Date]],CPI[observation_date],0))</f>
        <v>79</v>
      </c>
      <c r="C399">
        <f>INDEX(minwage[FEDMINNFRWG],MATCH(Table3[[#This Row],[Date]],minwage[observation_date],0))</f>
        <v>3.1</v>
      </c>
      <c r="D399" s="4">
        <f>$B$888/Table3[[#This Row],[CPI]]</f>
        <v>3.3014810126582281</v>
      </c>
      <c r="E399" s="5">
        <f>Table3[[#This Row],[minwage]]*Table3[[#This Row],[CPI Adjustment]]</f>
        <v>10.234591139240507</v>
      </c>
      <c r="F399" s="5">
        <f>INDEX(poverty[Threshold],MATCH(YEAR(Table3[[#This Row],[Date]]),poverty[Year],0))</f>
        <v>8351</v>
      </c>
      <c r="G399" s="8">
        <f>Table3[[#This Row],[poverty threshold abs]]*Table3[[#This Row],[CPI Adjustment]]</f>
        <v>27570.667936708862</v>
      </c>
      <c r="H399" s="8">
        <f>Table3[[#This Row],[poverty threshold adj]]/2/250/8</f>
        <v>6.8926669841772155</v>
      </c>
      <c r="I399" s="8">
        <f>$I$854*$D$854/Table3[[#This Row],[CPI Adjustment]]</f>
        <v>5.1245096778342232</v>
      </c>
      <c r="J399" s="8">
        <f>Table3[[#This Row],[Living Wage Nominal]]*Table3[[#This Row],[CPI Adjustment]]</f>
        <v>16.91847140055302</v>
      </c>
    </row>
    <row r="400" spans="1:10" x14ac:dyDescent="0.35">
      <c r="A400" s="6">
        <v>29281</v>
      </c>
      <c r="B400">
        <f>INDEX(CPI[CPIAUCSL],MATCH(Table3[[#This Row],[Date]],CPI[observation_date],0))</f>
        <v>80.099999999999994</v>
      </c>
      <c r="C400">
        <f>INDEX(minwage[FEDMINNFRWG],MATCH(Table3[[#This Row],[Date]],minwage[observation_date],0))</f>
        <v>3.1</v>
      </c>
      <c r="D400" s="4">
        <f>$B$888/Table3[[#This Row],[CPI]]</f>
        <v>3.2561423220973786</v>
      </c>
      <c r="E400" s="5">
        <f>Table3[[#This Row],[minwage]]*Table3[[#This Row],[CPI Adjustment]]</f>
        <v>10.094041198501873</v>
      </c>
      <c r="F400" s="5">
        <f>INDEX(poverty[Threshold],MATCH(YEAR(Table3[[#This Row],[Date]]),poverty[Year],0))</f>
        <v>8351</v>
      </c>
      <c r="G400" s="8">
        <f>Table3[[#This Row],[poverty threshold abs]]*Table3[[#This Row],[CPI Adjustment]]</f>
        <v>27192.04453183521</v>
      </c>
      <c r="H400" s="8">
        <f>Table3[[#This Row],[poverty threshold adj]]/2/250/8</f>
        <v>6.7980111329588029</v>
      </c>
      <c r="I400" s="8">
        <f>$I$854*$D$854/Table3[[#This Row],[CPI Adjustment]]</f>
        <v>5.1958636100572306</v>
      </c>
      <c r="J400" s="8">
        <f>Table3[[#This Row],[Living Wage Nominal]]*Table3[[#This Row],[CPI Adjustment]]</f>
        <v>16.91847140055302</v>
      </c>
    </row>
    <row r="401" spans="1:10" x14ac:dyDescent="0.35">
      <c r="A401" s="6">
        <v>29312</v>
      </c>
      <c r="B401">
        <f>INDEX(CPI[CPIAUCSL],MATCH(Table3[[#This Row],[Date]],CPI[observation_date],0))</f>
        <v>80.900000000000006</v>
      </c>
      <c r="C401">
        <f>INDEX(minwage[FEDMINNFRWG],MATCH(Table3[[#This Row],[Date]],minwage[observation_date],0))</f>
        <v>3.1</v>
      </c>
      <c r="D401" s="4">
        <f>$B$888/Table3[[#This Row],[CPI]]</f>
        <v>3.2239431396786156</v>
      </c>
      <c r="E401" s="5">
        <f>Table3[[#This Row],[minwage]]*Table3[[#This Row],[CPI Adjustment]]</f>
        <v>9.9942237330037091</v>
      </c>
      <c r="F401" s="5">
        <f>INDEX(poverty[Threshold],MATCH(YEAR(Table3[[#This Row],[Date]]),poverty[Year],0))</f>
        <v>8351</v>
      </c>
      <c r="G401" s="8">
        <f>Table3[[#This Row],[poverty threshold abs]]*Table3[[#This Row],[CPI Adjustment]]</f>
        <v>26923.149159456119</v>
      </c>
      <c r="H401" s="8">
        <f>Table3[[#This Row],[poverty threshold adj]]/2/250/8</f>
        <v>6.73078728986403</v>
      </c>
      <c r="I401" s="8">
        <f>$I$854*$D$854/Table3[[#This Row],[CPI Adjustment]]</f>
        <v>5.2477573789466918</v>
      </c>
      <c r="J401" s="8">
        <f>Table3[[#This Row],[Living Wage Nominal]]*Table3[[#This Row],[CPI Adjustment]]</f>
        <v>16.91847140055302</v>
      </c>
    </row>
    <row r="402" spans="1:10" x14ac:dyDescent="0.35">
      <c r="A402" s="6">
        <v>29342</v>
      </c>
      <c r="B402">
        <f>INDEX(CPI[CPIAUCSL],MATCH(Table3[[#This Row],[Date]],CPI[observation_date],0))</f>
        <v>81.7</v>
      </c>
      <c r="C402">
        <f>INDEX(minwage[FEDMINNFRWG],MATCH(Table3[[#This Row],[Date]],minwage[observation_date],0))</f>
        <v>3.1</v>
      </c>
      <c r="D402" s="4">
        <f>$B$888/Table3[[#This Row],[CPI]]</f>
        <v>3.1923745410036721</v>
      </c>
      <c r="E402" s="5">
        <f>Table3[[#This Row],[minwage]]*Table3[[#This Row],[CPI Adjustment]]</f>
        <v>9.8963610771113846</v>
      </c>
      <c r="F402" s="5">
        <f>INDEX(poverty[Threshold],MATCH(YEAR(Table3[[#This Row],[Date]]),poverty[Year],0))</f>
        <v>8351</v>
      </c>
      <c r="G402" s="8">
        <f>Table3[[#This Row],[poverty threshold abs]]*Table3[[#This Row],[CPI Adjustment]]</f>
        <v>26659.519791921666</v>
      </c>
      <c r="H402" s="8">
        <f>Table3[[#This Row],[poverty threshold adj]]/2/250/8</f>
        <v>6.6648799479804168</v>
      </c>
      <c r="I402" s="8">
        <f>$I$854*$D$854/Table3[[#This Row],[CPI Adjustment]]</f>
        <v>5.2996511478361521</v>
      </c>
      <c r="J402" s="8">
        <f>Table3[[#This Row],[Living Wage Nominal]]*Table3[[#This Row],[CPI Adjustment]]</f>
        <v>16.91847140055302</v>
      </c>
    </row>
    <row r="403" spans="1:10" x14ac:dyDescent="0.35">
      <c r="A403" s="6">
        <v>29373</v>
      </c>
      <c r="B403">
        <f>INDEX(CPI[CPIAUCSL],MATCH(Table3[[#This Row],[Date]],CPI[observation_date],0))</f>
        <v>82.5</v>
      </c>
      <c r="C403">
        <f>INDEX(minwage[FEDMINNFRWG],MATCH(Table3[[#This Row],[Date]],minwage[observation_date],0))</f>
        <v>3.1</v>
      </c>
      <c r="D403" s="4">
        <f>$B$888/Table3[[#This Row],[CPI]]</f>
        <v>3.1614181818181821</v>
      </c>
      <c r="E403" s="5">
        <f>Table3[[#This Row],[minwage]]*Table3[[#This Row],[CPI Adjustment]]</f>
        <v>9.8003963636363647</v>
      </c>
      <c r="F403" s="5">
        <f>INDEX(poverty[Threshold],MATCH(YEAR(Table3[[#This Row],[Date]]),poverty[Year],0))</f>
        <v>8351</v>
      </c>
      <c r="G403" s="8">
        <f>Table3[[#This Row],[poverty threshold abs]]*Table3[[#This Row],[CPI Adjustment]]</f>
        <v>26401.003236363638</v>
      </c>
      <c r="H403" s="8">
        <f>Table3[[#This Row],[poverty threshold adj]]/2/250/8</f>
        <v>6.6002508090909098</v>
      </c>
      <c r="I403" s="8">
        <f>$I$854*$D$854/Table3[[#This Row],[CPI Adjustment]]</f>
        <v>5.3515449167256124</v>
      </c>
      <c r="J403" s="8">
        <f>Table3[[#This Row],[Living Wage Nominal]]*Table3[[#This Row],[CPI Adjustment]]</f>
        <v>16.91847140055302</v>
      </c>
    </row>
    <row r="404" spans="1:10" x14ac:dyDescent="0.35">
      <c r="A404" s="6">
        <v>29403</v>
      </c>
      <c r="B404">
        <f>INDEX(CPI[CPIAUCSL],MATCH(Table3[[#This Row],[Date]],CPI[observation_date],0))</f>
        <v>82.6</v>
      </c>
      <c r="C404">
        <f>INDEX(minwage[FEDMINNFRWG],MATCH(Table3[[#This Row],[Date]],minwage[observation_date],0))</f>
        <v>3.1</v>
      </c>
      <c r="D404" s="4">
        <f>$B$888/Table3[[#This Row],[CPI]]</f>
        <v>3.1575907990314773</v>
      </c>
      <c r="E404" s="5">
        <f>Table3[[#This Row],[minwage]]*Table3[[#This Row],[CPI Adjustment]]</f>
        <v>9.78853147699758</v>
      </c>
      <c r="F404" s="5">
        <f>INDEX(poverty[Threshold],MATCH(YEAR(Table3[[#This Row],[Date]]),poverty[Year],0))</f>
        <v>8351</v>
      </c>
      <c r="G404" s="8">
        <f>Table3[[#This Row],[poverty threshold abs]]*Table3[[#This Row],[CPI Adjustment]]</f>
        <v>26369.040762711866</v>
      </c>
      <c r="H404" s="8">
        <f>Table3[[#This Row],[poverty threshold adj]]/2/250/8</f>
        <v>6.5922601906779663</v>
      </c>
      <c r="I404" s="8">
        <f>$I$854*$D$854/Table3[[#This Row],[CPI Adjustment]]</f>
        <v>5.3580316378367945</v>
      </c>
      <c r="J404" s="8">
        <f>Table3[[#This Row],[Living Wage Nominal]]*Table3[[#This Row],[CPI Adjustment]]</f>
        <v>16.91847140055302</v>
      </c>
    </row>
    <row r="405" spans="1:10" x14ac:dyDescent="0.35">
      <c r="A405" s="6">
        <v>29434</v>
      </c>
      <c r="B405">
        <f>INDEX(CPI[CPIAUCSL],MATCH(Table3[[#This Row],[Date]],CPI[observation_date],0))</f>
        <v>83.2</v>
      </c>
      <c r="C405">
        <f>INDEX(minwage[FEDMINNFRWG],MATCH(Table3[[#This Row],[Date]],minwage[observation_date],0))</f>
        <v>3.1</v>
      </c>
      <c r="D405" s="4">
        <f>$B$888/Table3[[#This Row],[CPI]]</f>
        <v>3.1348197115384617</v>
      </c>
      <c r="E405" s="5">
        <f>Table3[[#This Row],[minwage]]*Table3[[#This Row],[CPI Adjustment]]</f>
        <v>9.7179411057692313</v>
      </c>
      <c r="F405" s="5">
        <f>INDEX(poverty[Threshold],MATCH(YEAR(Table3[[#This Row],[Date]]),poverty[Year],0))</f>
        <v>8351</v>
      </c>
      <c r="G405" s="8">
        <f>Table3[[#This Row],[poverty threshold abs]]*Table3[[#This Row],[CPI Adjustment]]</f>
        <v>26178.879411057693</v>
      </c>
      <c r="H405" s="8">
        <f>Table3[[#This Row],[poverty threshold adj]]/2/250/8</f>
        <v>6.5447198527644233</v>
      </c>
      <c r="I405" s="8">
        <f>$I$854*$D$854/Table3[[#This Row],[CPI Adjustment]]</f>
        <v>5.3969519645038906</v>
      </c>
      <c r="J405" s="8">
        <f>Table3[[#This Row],[Living Wage Nominal]]*Table3[[#This Row],[CPI Adjustment]]</f>
        <v>16.91847140055302</v>
      </c>
    </row>
    <row r="406" spans="1:10" x14ac:dyDescent="0.35">
      <c r="A406" s="6">
        <v>29465</v>
      </c>
      <c r="B406">
        <f>INDEX(CPI[CPIAUCSL],MATCH(Table3[[#This Row],[Date]],CPI[observation_date],0))</f>
        <v>83.9</v>
      </c>
      <c r="C406">
        <f>INDEX(minwage[FEDMINNFRWG],MATCH(Table3[[#This Row],[Date]],minwage[observation_date],0))</f>
        <v>3.1</v>
      </c>
      <c r="D406" s="4">
        <f>$B$888/Table3[[#This Row],[CPI]]</f>
        <v>3.1086650774731823</v>
      </c>
      <c r="E406" s="5">
        <f>Table3[[#This Row],[minwage]]*Table3[[#This Row],[CPI Adjustment]]</f>
        <v>9.6368617401668661</v>
      </c>
      <c r="F406" s="5">
        <f>INDEX(poverty[Threshold],MATCH(YEAR(Table3[[#This Row],[Date]]),poverty[Year],0))</f>
        <v>8351</v>
      </c>
      <c r="G406" s="8">
        <f>Table3[[#This Row],[poverty threshold abs]]*Table3[[#This Row],[CPI Adjustment]]</f>
        <v>25960.462061978546</v>
      </c>
      <c r="H406" s="8">
        <f>Table3[[#This Row],[poverty threshold adj]]/2/250/8</f>
        <v>6.4901155154946366</v>
      </c>
      <c r="I406" s="8">
        <f>$I$854*$D$854/Table3[[#This Row],[CPI Adjustment]]</f>
        <v>5.4423590122821688</v>
      </c>
      <c r="J406" s="8">
        <f>Table3[[#This Row],[Living Wage Nominal]]*Table3[[#This Row],[CPI Adjustment]]</f>
        <v>16.91847140055302</v>
      </c>
    </row>
    <row r="407" spans="1:10" x14ac:dyDescent="0.35">
      <c r="A407" s="6">
        <v>29495</v>
      </c>
      <c r="B407">
        <f>INDEX(CPI[CPIAUCSL],MATCH(Table3[[#This Row],[Date]],CPI[observation_date],0))</f>
        <v>84.7</v>
      </c>
      <c r="C407">
        <f>INDEX(minwage[FEDMINNFRWG],MATCH(Table3[[#This Row],[Date]],minwage[observation_date],0))</f>
        <v>3.1</v>
      </c>
      <c r="D407" s="4">
        <f>$B$888/Table3[[#This Row],[CPI]]</f>
        <v>3.0793034238488786</v>
      </c>
      <c r="E407" s="5">
        <f>Table3[[#This Row],[minwage]]*Table3[[#This Row],[CPI Adjustment]]</f>
        <v>9.5458406139315244</v>
      </c>
      <c r="F407" s="5">
        <f>INDEX(poverty[Threshold],MATCH(YEAR(Table3[[#This Row],[Date]]),poverty[Year],0))</f>
        <v>8351</v>
      </c>
      <c r="G407" s="8">
        <f>Table3[[#This Row],[poverty threshold abs]]*Table3[[#This Row],[CPI Adjustment]]</f>
        <v>25715.262892561987</v>
      </c>
      <c r="H407" s="8">
        <f>Table3[[#This Row],[poverty threshold adj]]/2/250/8</f>
        <v>6.428815723140497</v>
      </c>
      <c r="I407" s="8">
        <f>$I$854*$D$854/Table3[[#This Row],[CPI Adjustment]]</f>
        <v>5.4942527811716291</v>
      </c>
      <c r="J407" s="8">
        <f>Table3[[#This Row],[Living Wage Nominal]]*Table3[[#This Row],[CPI Adjustment]]</f>
        <v>16.91847140055302</v>
      </c>
    </row>
    <row r="408" spans="1:10" x14ac:dyDescent="0.35">
      <c r="A408" s="6">
        <v>29526</v>
      </c>
      <c r="B408">
        <f>INDEX(CPI[CPIAUCSL],MATCH(Table3[[#This Row],[Date]],CPI[observation_date],0))</f>
        <v>85.6</v>
      </c>
      <c r="C408">
        <f>INDEX(minwage[FEDMINNFRWG],MATCH(Table3[[#This Row],[Date]],minwage[observation_date],0))</f>
        <v>3.1</v>
      </c>
      <c r="D408" s="4">
        <f>$B$888/Table3[[#This Row],[CPI]]</f>
        <v>3.0469275700934584</v>
      </c>
      <c r="E408" s="5">
        <f>Table3[[#This Row],[minwage]]*Table3[[#This Row],[CPI Adjustment]]</f>
        <v>9.4454754672897216</v>
      </c>
      <c r="F408" s="5">
        <f>INDEX(poverty[Threshold],MATCH(YEAR(Table3[[#This Row],[Date]]),poverty[Year],0))</f>
        <v>8351</v>
      </c>
      <c r="G408" s="8">
        <f>Table3[[#This Row],[poverty threshold abs]]*Table3[[#This Row],[CPI Adjustment]]</f>
        <v>25444.892137850471</v>
      </c>
      <c r="H408" s="8">
        <f>Table3[[#This Row],[poverty threshold adj]]/2/250/8</f>
        <v>6.3612230344626175</v>
      </c>
      <c r="I408" s="8">
        <f>$I$854*$D$854/Table3[[#This Row],[CPI Adjustment]]</f>
        <v>5.5526332711722715</v>
      </c>
      <c r="J408" s="8">
        <f>Table3[[#This Row],[Living Wage Nominal]]*Table3[[#This Row],[CPI Adjustment]]</f>
        <v>16.91847140055302</v>
      </c>
    </row>
    <row r="409" spans="1:10" x14ac:dyDescent="0.35">
      <c r="A409" s="6">
        <v>29556</v>
      </c>
      <c r="B409">
        <f>INDEX(CPI[CPIAUCSL],MATCH(Table3[[#This Row],[Date]],CPI[observation_date],0))</f>
        <v>86.4</v>
      </c>
      <c r="C409">
        <f>INDEX(minwage[FEDMINNFRWG],MATCH(Table3[[#This Row],[Date]],minwage[observation_date],0))</f>
        <v>3.1</v>
      </c>
      <c r="D409" s="4">
        <f>$B$888/Table3[[#This Row],[CPI]]</f>
        <v>3.0187152777777775</v>
      </c>
      <c r="E409" s="5">
        <f>Table3[[#This Row],[minwage]]*Table3[[#This Row],[CPI Adjustment]]</f>
        <v>9.358017361111111</v>
      </c>
      <c r="F409" s="5">
        <f>INDEX(poverty[Threshold],MATCH(YEAR(Table3[[#This Row],[Date]]),poverty[Year],0))</f>
        <v>8351</v>
      </c>
      <c r="G409" s="8">
        <f>Table3[[#This Row],[poverty threshold abs]]*Table3[[#This Row],[CPI Adjustment]]</f>
        <v>25209.291284722221</v>
      </c>
      <c r="H409" s="8">
        <f>Table3[[#This Row],[poverty threshold adj]]/2/250/8</f>
        <v>6.3023228211805558</v>
      </c>
      <c r="I409" s="8">
        <f>$I$854*$D$854/Table3[[#This Row],[CPI Adjustment]]</f>
        <v>5.6045270400617335</v>
      </c>
      <c r="J409" s="8">
        <f>Table3[[#This Row],[Living Wage Nominal]]*Table3[[#This Row],[CPI Adjustment]]</f>
        <v>16.91847140055302</v>
      </c>
    </row>
    <row r="410" spans="1:10" x14ac:dyDescent="0.35">
      <c r="A410" s="6">
        <v>29587</v>
      </c>
      <c r="B410">
        <f>INDEX(CPI[CPIAUCSL],MATCH(Table3[[#This Row],[Date]],CPI[observation_date],0))</f>
        <v>87.2</v>
      </c>
      <c r="C410">
        <f>INDEX(minwage[FEDMINNFRWG],MATCH(Table3[[#This Row],[Date]],minwage[observation_date],0))</f>
        <v>3.35</v>
      </c>
      <c r="D410" s="4">
        <f>$B$888/Table3[[#This Row],[CPI]]</f>
        <v>2.9910206422018351</v>
      </c>
      <c r="E410" s="5">
        <f>Table3[[#This Row],[minwage]]*Table3[[#This Row],[CPI Adjustment]]</f>
        <v>10.019919151376147</v>
      </c>
      <c r="F410" s="5">
        <f>INDEX(poverty[Threshold],MATCH(YEAR(Table3[[#This Row],[Date]]),poverty[Year],0))</f>
        <v>9218</v>
      </c>
      <c r="G410" s="8">
        <f>Table3[[#This Row],[poverty threshold abs]]*Table3[[#This Row],[CPI Adjustment]]</f>
        <v>27571.228279816514</v>
      </c>
      <c r="H410" s="8">
        <f>Table3[[#This Row],[poverty threshold adj]]/2/250/8</f>
        <v>6.8928070699541282</v>
      </c>
      <c r="I410" s="8">
        <f>$I$854*$D$854/Table3[[#This Row],[CPI Adjustment]]</f>
        <v>5.6564208089511929</v>
      </c>
      <c r="J410" s="8">
        <f>Table3[[#This Row],[Living Wage Nominal]]*Table3[[#This Row],[CPI Adjustment]]</f>
        <v>16.91847140055302</v>
      </c>
    </row>
    <row r="411" spans="1:10" x14ac:dyDescent="0.35">
      <c r="A411" s="6">
        <v>29618</v>
      </c>
      <c r="B411">
        <f>INDEX(CPI[CPIAUCSL],MATCH(Table3[[#This Row],[Date]],CPI[observation_date],0))</f>
        <v>88</v>
      </c>
      <c r="C411">
        <f>INDEX(minwage[FEDMINNFRWG],MATCH(Table3[[#This Row],[Date]],minwage[observation_date],0))</f>
        <v>3.35</v>
      </c>
      <c r="D411" s="4">
        <f>$B$888/Table3[[#This Row],[CPI]]</f>
        <v>2.9638295454545456</v>
      </c>
      <c r="E411" s="5">
        <f>Table3[[#This Row],[minwage]]*Table3[[#This Row],[CPI Adjustment]]</f>
        <v>9.9288289772727278</v>
      </c>
      <c r="F411" s="5">
        <f>INDEX(poverty[Threshold],MATCH(YEAR(Table3[[#This Row],[Date]]),poverty[Year],0))</f>
        <v>9218</v>
      </c>
      <c r="G411" s="8">
        <f>Table3[[#This Row],[poverty threshold abs]]*Table3[[#This Row],[CPI Adjustment]]</f>
        <v>27320.580750000001</v>
      </c>
      <c r="H411" s="8">
        <f>Table3[[#This Row],[poverty threshold adj]]/2/250/8</f>
        <v>6.8301451875000003</v>
      </c>
      <c r="I411" s="8">
        <f>$I$854*$D$854/Table3[[#This Row],[CPI Adjustment]]</f>
        <v>5.7083145778406532</v>
      </c>
      <c r="J411" s="8">
        <f>Table3[[#This Row],[Living Wage Nominal]]*Table3[[#This Row],[CPI Adjustment]]</f>
        <v>16.91847140055302</v>
      </c>
    </row>
    <row r="412" spans="1:10" x14ac:dyDescent="0.35">
      <c r="A412" s="6">
        <v>29646</v>
      </c>
      <c r="B412">
        <f>INDEX(CPI[CPIAUCSL],MATCH(Table3[[#This Row],[Date]],CPI[observation_date],0))</f>
        <v>88.6</v>
      </c>
      <c r="C412">
        <f>INDEX(minwage[FEDMINNFRWG],MATCH(Table3[[#This Row],[Date]],minwage[observation_date],0))</f>
        <v>3.35</v>
      </c>
      <c r="D412" s="4">
        <f>$B$888/Table3[[#This Row],[CPI]]</f>
        <v>2.9437584650112871</v>
      </c>
      <c r="E412" s="5">
        <f>Table3[[#This Row],[minwage]]*Table3[[#This Row],[CPI Adjustment]]</f>
        <v>9.861590857787812</v>
      </c>
      <c r="F412" s="5">
        <f>INDEX(poverty[Threshold],MATCH(YEAR(Table3[[#This Row],[Date]]),poverty[Year],0))</f>
        <v>9218</v>
      </c>
      <c r="G412" s="8">
        <f>Table3[[#This Row],[poverty threshold abs]]*Table3[[#This Row],[CPI Adjustment]]</f>
        <v>27135.565530474043</v>
      </c>
      <c r="H412" s="8">
        <f>Table3[[#This Row],[poverty threshold adj]]/2/250/8</f>
        <v>6.7838913826185108</v>
      </c>
      <c r="I412" s="8">
        <f>$I$854*$D$854/Table3[[#This Row],[CPI Adjustment]]</f>
        <v>5.7472349045077484</v>
      </c>
      <c r="J412" s="8">
        <f>Table3[[#This Row],[Living Wage Nominal]]*Table3[[#This Row],[CPI Adjustment]]</f>
        <v>16.91847140055302</v>
      </c>
    </row>
    <row r="413" spans="1:10" x14ac:dyDescent="0.35">
      <c r="A413" s="6">
        <v>29677</v>
      </c>
      <c r="B413">
        <f>INDEX(CPI[CPIAUCSL],MATCH(Table3[[#This Row],[Date]],CPI[observation_date],0))</f>
        <v>89.1</v>
      </c>
      <c r="C413">
        <f>INDEX(minwage[FEDMINNFRWG],MATCH(Table3[[#This Row],[Date]],minwage[observation_date],0))</f>
        <v>3.35</v>
      </c>
      <c r="D413" s="4">
        <f>$B$888/Table3[[#This Row],[CPI]]</f>
        <v>2.9272390572390576</v>
      </c>
      <c r="E413" s="5">
        <f>Table3[[#This Row],[minwage]]*Table3[[#This Row],[CPI Adjustment]]</f>
        <v>9.8062508417508436</v>
      </c>
      <c r="F413" s="5">
        <f>INDEX(poverty[Threshold],MATCH(YEAR(Table3[[#This Row],[Date]]),poverty[Year],0))</f>
        <v>9218</v>
      </c>
      <c r="G413" s="8">
        <f>Table3[[#This Row],[poverty threshold abs]]*Table3[[#This Row],[CPI Adjustment]]</f>
        <v>26983.289629629635</v>
      </c>
      <c r="H413" s="8">
        <f>Table3[[#This Row],[poverty threshold adj]]/2/250/8</f>
        <v>6.7458224074074087</v>
      </c>
      <c r="I413" s="8">
        <f>$I$854*$D$854/Table3[[#This Row],[CPI Adjustment]]</f>
        <v>5.7796685100636616</v>
      </c>
      <c r="J413" s="8">
        <f>Table3[[#This Row],[Living Wage Nominal]]*Table3[[#This Row],[CPI Adjustment]]</f>
        <v>16.91847140055302</v>
      </c>
    </row>
    <row r="414" spans="1:10" x14ac:dyDescent="0.35">
      <c r="A414" s="6">
        <v>29707</v>
      </c>
      <c r="B414">
        <f>INDEX(CPI[CPIAUCSL],MATCH(Table3[[#This Row],[Date]],CPI[observation_date],0))</f>
        <v>89.7</v>
      </c>
      <c r="C414">
        <f>INDEX(minwage[FEDMINNFRWG],MATCH(Table3[[#This Row],[Date]],minwage[observation_date],0))</f>
        <v>3.35</v>
      </c>
      <c r="D414" s="4">
        <f>$B$888/Table3[[#This Row],[CPI]]</f>
        <v>2.9076588628762541</v>
      </c>
      <c r="E414" s="5">
        <f>Table3[[#This Row],[minwage]]*Table3[[#This Row],[CPI Adjustment]]</f>
        <v>9.7406571906354511</v>
      </c>
      <c r="F414" s="5">
        <f>INDEX(poverty[Threshold],MATCH(YEAR(Table3[[#This Row],[Date]]),poverty[Year],0))</f>
        <v>9218</v>
      </c>
      <c r="G414" s="8">
        <f>Table3[[#This Row],[poverty threshold abs]]*Table3[[#This Row],[CPI Adjustment]]</f>
        <v>26802.799397993309</v>
      </c>
      <c r="H414" s="8">
        <f>Table3[[#This Row],[poverty threshold adj]]/2/250/8</f>
        <v>6.700699849498327</v>
      </c>
      <c r="I414" s="8">
        <f>$I$854*$D$854/Table3[[#This Row],[CPI Adjustment]]</f>
        <v>5.8185888367307577</v>
      </c>
      <c r="J414" s="8">
        <f>Table3[[#This Row],[Living Wage Nominal]]*Table3[[#This Row],[CPI Adjustment]]</f>
        <v>16.91847140055302</v>
      </c>
    </row>
    <row r="415" spans="1:10" x14ac:dyDescent="0.35">
      <c r="A415" s="6">
        <v>29738</v>
      </c>
      <c r="B415">
        <f>INDEX(CPI[CPIAUCSL],MATCH(Table3[[#This Row],[Date]],CPI[observation_date],0))</f>
        <v>90.5</v>
      </c>
      <c r="C415">
        <f>INDEX(minwage[FEDMINNFRWG],MATCH(Table3[[#This Row],[Date]],minwage[observation_date],0))</f>
        <v>3.35</v>
      </c>
      <c r="D415" s="4">
        <f>$B$888/Table3[[#This Row],[CPI]]</f>
        <v>2.8819558011049726</v>
      </c>
      <c r="E415" s="5">
        <f>Table3[[#This Row],[minwage]]*Table3[[#This Row],[CPI Adjustment]]</f>
        <v>9.6545519337016579</v>
      </c>
      <c r="F415" s="5">
        <f>INDEX(poverty[Threshold],MATCH(YEAR(Table3[[#This Row],[Date]]),poverty[Year],0))</f>
        <v>9218</v>
      </c>
      <c r="G415" s="8">
        <f>Table3[[#This Row],[poverty threshold abs]]*Table3[[#This Row],[CPI Adjustment]]</f>
        <v>26565.868574585638</v>
      </c>
      <c r="H415" s="8">
        <f>Table3[[#This Row],[poverty threshold adj]]/2/250/8</f>
        <v>6.6414671436464099</v>
      </c>
      <c r="I415" s="8">
        <f>$I$854*$D$854/Table3[[#This Row],[CPI Adjustment]]</f>
        <v>5.8704826056202171</v>
      </c>
      <c r="J415" s="8">
        <f>Table3[[#This Row],[Living Wage Nominal]]*Table3[[#This Row],[CPI Adjustment]]</f>
        <v>16.91847140055302</v>
      </c>
    </row>
    <row r="416" spans="1:10" x14ac:dyDescent="0.35">
      <c r="A416" s="6">
        <v>29768</v>
      </c>
      <c r="B416">
        <f>INDEX(CPI[CPIAUCSL],MATCH(Table3[[#This Row],[Date]],CPI[observation_date],0))</f>
        <v>91.5</v>
      </c>
      <c r="C416">
        <f>INDEX(minwage[FEDMINNFRWG],MATCH(Table3[[#This Row],[Date]],minwage[observation_date],0))</f>
        <v>3.35</v>
      </c>
      <c r="D416" s="4">
        <f>$B$888/Table3[[#This Row],[CPI]]</f>
        <v>2.8504590163934429</v>
      </c>
      <c r="E416" s="5">
        <f>Table3[[#This Row],[minwage]]*Table3[[#This Row],[CPI Adjustment]]</f>
        <v>9.5490377049180335</v>
      </c>
      <c r="F416" s="5">
        <f>INDEX(poverty[Threshold],MATCH(YEAR(Table3[[#This Row],[Date]]),poverty[Year],0))</f>
        <v>9218</v>
      </c>
      <c r="G416" s="8">
        <f>Table3[[#This Row],[poverty threshold abs]]*Table3[[#This Row],[CPI Adjustment]]</f>
        <v>26275.531213114758</v>
      </c>
      <c r="H416" s="8">
        <f>Table3[[#This Row],[poverty threshold adj]]/2/250/8</f>
        <v>6.5688828032786892</v>
      </c>
      <c r="I416" s="8">
        <f>$I$854*$D$854/Table3[[#This Row],[CPI Adjustment]]</f>
        <v>5.9353498167320424</v>
      </c>
      <c r="J416" s="8">
        <f>Table3[[#This Row],[Living Wage Nominal]]*Table3[[#This Row],[CPI Adjustment]]</f>
        <v>16.91847140055302</v>
      </c>
    </row>
    <row r="417" spans="1:10" x14ac:dyDescent="0.35">
      <c r="A417" s="6">
        <v>29799</v>
      </c>
      <c r="B417">
        <f>INDEX(CPI[CPIAUCSL],MATCH(Table3[[#This Row],[Date]],CPI[observation_date],0))</f>
        <v>92.2</v>
      </c>
      <c r="C417">
        <f>INDEX(minwage[FEDMINNFRWG],MATCH(Table3[[#This Row],[Date]],minwage[observation_date],0))</f>
        <v>3.35</v>
      </c>
      <c r="D417" s="4">
        <f>$B$888/Table3[[#This Row],[CPI]]</f>
        <v>2.8288177874186551</v>
      </c>
      <c r="E417" s="5">
        <f>Table3[[#This Row],[minwage]]*Table3[[#This Row],[CPI Adjustment]]</f>
        <v>9.4765395878524945</v>
      </c>
      <c r="F417" s="5">
        <f>INDEX(poverty[Threshold],MATCH(YEAR(Table3[[#This Row],[Date]]),poverty[Year],0))</f>
        <v>9218</v>
      </c>
      <c r="G417" s="8">
        <f>Table3[[#This Row],[poverty threshold abs]]*Table3[[#This Row],[CPI Adjustment]]</f>
        <v>26076.042364425164</v>
      </c>
      <c r="H417" s="8">
        <f>Table3[[#This Row],[poverty threshold adj]]/2/250/8</f>
        <v>6.5190105911062908</v>
      </c>
      <c r="I417" s="8">
        <f>$I$854*$D$854/Table3[[#This Row],[CPI Adjustment]]</f>
        <v>5.9807568645103215</v>
      </c>
      <c r="J417" s="8">
        <f>Table3[[#This Row],[Living Wage Nominal]]*Table3[[#This Row],[CPI Adjustment]]</f>
        <v>16.91847140055302</v>
      </c>
    </row>
    <row r="418" spans="1:10" x14ac:dyDescent="0.35">
      <c r="A418" s="6">
        <v>29830</v>
      </c>
      <c r="B418">
        <f>INDEX(CPI[CPIAUCSL],MATCH(Table3[[#This Row],[Date]],CPI[observation_date],0))</f>
        <v>93.1</v>
      </c>
      <c r="C418">
        <f>INDEX(minwage[FEDMINNFRWG],MATCH(Table3[[#This Row],[Date]],minwage[observation_date],0))</f>
        <v>3.35</v>
      </c>
      <c r="D418" s="4">
        <f>$B$888/Table3[[#This Row],[CPI]]</f>
        <v>2.8014715359828144</v>
      </c>
      <c r="E418" s="5">
        <f>Table3[[#This Row],[minwage]]*Table3[[#This Row],[CPI Adjustment]]</f>
        <v>9.384929645542428</v>
      </c>
      <c r="F418" s="5">
        <f>INDEX(poverty[Threshold],MATCH(YEAR(Table3[[#This Row],[Date]]),poverty[Year],0))</f>
        <v>9218</v>
      </c>
      <c r="G418" s="8">
        <f>Table3[[#This Row],[poverty threshold abs]]*Table3[[#This Row],[CPI Adjustment]]</f>
        <v>25823.964618689584</v>
      </c>
      <c r="H418" s="8">
        <f>Table3[[#This Row],[poverty threshold adj]]/2/250/8</f>
        <v>6.4559911546723958</v>
      </c>
      <c r="I418" s="8">
        <f>$I$854*$D$854/Table3[[#This Row],[CPI Adjustment]]</f>
        <v>6.0391373545109639</v>
      </c>
      <c r="J418" s="8">
        <f>Table3[[#This Row],[Living Wage Nominal]]*Table3[[#This Row],[CPI Adjustment]]</f>
        <v>16.91847140055302</v>
      </c>
    </row>
    <row r="419" spans="1:10" x14ac:dyDescent="0.35">
      <c r="A419" s="6">
        <v>29860</v>
      </c>
      <c r="B419">
        <f>INDEX(CPI[CPIAUCSL],MATCH(Table3[[#This Row],[Date]],CPI[observation_date],0))</f>
        <v>93.4</v>
      </c>
      <c r="C419">
        <f>INDEX(minwage[FEDMINNFRWG],MATCH(Table3[[#This Row],[Date]],minwage[observation_date],0))</f>
        <v>3.35</v>
      </c>
      <c r="D419" s="4">
        <f>$B$888/Table3[[#This Row],[CPI]]</f>
        <v>2.7924732334047109</v>
      </c>
      <c r="E419" s="5">
        <f>Table3[[#This Row],[minwage]]*Table3[[#This Row],[CPI Adjustment]]</f>
        <v>9.3547853319057825</v>
      </c>
      <c r="F419" s="5">
        <f>INDEX(poverty[Threshold],MATCH(YEAR(Table3[[#This Row],[Date]]),poverty[Year],0))</f>
        <v>9218</v>
      </c>
      <c r="G419" s="8">
        <f>Table3[[#This Row],[poverty threshold abs]]*Table3[[#This Row],[CPI Adjustment]]</f>
        <v>25741.018265524624</v>
      </c>
      <c r="H419" s="8">
        <f>Table3[[#This Row],[poverty threshold adj]]/2/250/8</f>
        <v>6.4352545663811558</v>
      </c>
      <c r="I419" s="8">
        <f>$I$854*$D$854/Table3[[#This Row],[CPI Adjustment]]</f>
        <v>6.0585975178445119</v>
      </c>
      <c r="J419" s="8">
        <f>Table3[[#This Row],[Living Wage Nominal]]*Table3[[#This Row],[CPI Adjustment]]</f>
        <v>16.91847140055302</v>
      </c>
    </row>
    <row r="420" spans="1:10" x14ac:dyDescent="0.35">
      <c r="A420" s="6">
        <v>29891</v>
      </c>
      <c r="B420">
        <f>INDEX(CPI[CPIAUCSL],MATCH(Table3[[#This Row],[Date]],CPI[observation_date],0))</f>
        <v>93.8</v>
      </c>
      <c r="C420">
        <f>INDEX(minwage[FEDMINNFRWG],MATCH(Table3[[#This Row],[Date]],minwage[observation_date],0))</f>
        <v>3.35</v>
      </c>
      <c r="D420" s="4">
        <f>$B$888/Table3[[#This Row],[CPI]]</f>
        <v>2.7805650319829427</v>
      </c>
      <c r="E420" s="5">
        <f>Table3[[#This Row],[minwage]]*Table3[[#This Row],[CPI Adjustment]]</f>
        <v>9.3148928571428584</v>
      </c>
      <c r="F420" s="5">
        <f>INDEX(poverty[Threshold],MATCH(YEAR(Table3[[#This Row],[Date]]),poverty[Year],0))</f>
        <v>9218</v>
      </c>
      <c r="G420" s="8">
        <f>Table3[[#This Row],[poverty threshold abs]]*Table3[[#This Row],[CPI Adjustment]]</f>
        <v>25631.248464818767</v>
      </c>
      <c r="H420" s="8">
        <f>Table3[[#This Row],[poverty threshold adj]]/2/250/8</f>
        <v>6.4078121162046919</v>
      </c>
      <c r="I420" s="8">
        <f>$I$854*$D$854/Table3[[#This Row],[CPI Adjustment]]</f>
        <v>6.0845444022892421</v>
      </c>
      <c r="J420" s="8">
        <f>Table3[[#This Row],[Living Wage Nominal]]*Table3[[#This Row],[CPI Adjustment]]</f>
        <v>16.91847140055302</v>
      </c>
    </row>
    <row r="421" spans="1:10" x14ac:dyDescent="0.35">
      <c r="A421" s="6">
        <v>29921</v>
      </c>
      <c r="B421">
        <f>INDEX(CPI[CPIAUCSL],MATCH(Table3[[#This Row],[Date]],CPI[observation_date],0))</f>
        <v>94.1</v>
      </c>
      <c r="C421">
        <f>INDEX(minwage[FEDMINNFRWG],MATCH(Table3[[#This Row],[Date]],minwage[observation_date],0))</f>
        <v>3.35</v>
      </c>
      <c r="D421" s="4">
        <f>$B$888/Table3[[#This Row],[CPI]]</f>
        <v>2.7717003188097773</v>
      </c>
      <c r="E421" s="5">
        <f>Table3[[#This Row],[minwage]]*Table3[[#This Row],[CPI Adjustment]]</f>
        <v>9.2851960680127537</v>
      </c>
      <c r="F421" s="5">
        <f>INDEX(poverty[Threshold],MATCH(YEAR(Table3[[#This Row],[Date]]),poverty[Year],0))</f>
        <v>9218</v>
      </c>
      <c r="G421" s="8">
        <f>Table3[[#This Row],[poverty threshold abs]]*Table3[[#This Row],[CPI Adjustment]]</f>
        <v>25549.533538788528</v>
      </c>
      <c r="H421" s="8">
        <f>Table3[[#This Row],[poverty threshold adj]]/2/250/8</f>
        <v>6.3873833846971317</v>
      </c>
      <c r="I421" s="8">
        <f>$I$854*$D$854/Table3[[#This Row],[CPI Adjustment]]</f>
        <v>6.1040045656227893</v>
      </c>
      <c r="J421" s="8">
        <f>Table3[[#This Row],[Living Wage Nominal]]*Table3[[#This Row],[CPI Adjustment]]</f>
        <v>16.91847140055302</v>
      </c>
    </row>
    <row r="422" spans="1:10" x14ac:dyDescent="0.35">
      <c r="A422" s="6">
        <v>29952</v>
      </c>
      <c r="B422">
        <f>INDEX(CPI[CPIAUCSL],MATCH(Table3[[#This Row],[Date]],CPI[observation_date],0))</f>
        <v>94.4</v>
      </c>
      <c r="C422">
        <f>INDEX(minwage[FEDMINNFRWG],MATCH(Table3[[#This Row],[Date]],minwage[observation_date],0))</f>
        <v>3.35</v>
      </c>
      <c r="D422" s="4">
        <f>$B$888/Table3[[#This Row],[CPI]]</f>
        <v>2.7628919491525421</v>
      </c>
      <c r="E422" s="5">
        <f>Table3[[#This Row],[minwage]]*Table3[[#This Row],[CPI Adjustment]]</f>
        <v>9.255688029661016</v>
      </c>
      <c r="F422" s="5">
        <f>INDEX(poverty[Threshold],MATCH(YEAR(Table3[[#This Row],[Date]]),poverty[Year],0))</f>
        <v>9783</v>
      </c>
      <c r="G422" s="8">
        <f>Table3[[#This Row],[poverty threshold abs]]*Table3[[#This Row],[CPI Adjustment]]</f>
        <v>27029.371938559318</v>
      </c>
      <c r="H422" s="8">
        <f>Table3[[#This Row],[poverty threshold adj]]/2/250/8</f>
        <v>6.7573429846398296</v>
      </c>
      <c r="I422" s="8">
        <f>$I$854*$D$854/Table3[[#This Row],[CPI Adjustment]]</f>
        <v>6.1234647289563382</v>
      </c>
      <c r="J422" s="8">
        <f>Table3[[#This Row],[Living Wage Nominal]]*Table3[[#This Row],[CPI Adjustment]]</f>
        <v>16.91847140055302</v>
      </c>
    </row>
    <row r="423" spans="1:10" x14ac:dyDescent="0.35">
      <c r="A423" s="6">
        <v>29983</v>
      </c>
      <c r="B423">
        <f>INDEX(CPI[CPIAUCSL],MATCH(Table3[[#This Row],[Date]],CPI[observation_date],0))</f>
        <v>94.7</v>
      </c>
      <c r="C423">
        <f>INDEX(minwage[FEDMINNFRWG],MATCH(Table3[[#This Row],[Date]],minwage[observation_date],0))</f>
        <v>3.35</v>
      </c>
      <c r="D423" s="4">
        <f>$B$888/Table3[[#This Row],[CPI]]</f>
        <v>2.7541393875395985</v>
      </c>
      <c r="E423" s="5">
        <f>Table3[[#This Row],[minwage]]*Table3[[#This Row],[CPI Adjustment]]</f>
        <v>9.226366948257656</v>
      </c>
      <c r="F423" s="5">
        <f>INDEX(poverty[Threshold],MATCH(YEAR(Table3[[#This Row],[Date]]),poverty[Year],0))</f>
        <v>9783</v>
      </c>
      <c r="G423" s="8">
        <f>Table3[[#This Row],[poverty threshold abs]]*Table3[[#This Row],[CPI Adjustment]]</f>
        <v>26943.745628299894</v>
      </c>
      <c r="H423" s="8">
        <f>Table3[[#This Row],[poverty threshold adj]]/2/250/8</f>
        <v>6.7359364070749734</v>
      </c>
      <c r="I423" s="8">
        <f>$I$854*$D$854/Table3[[#This Row],[CPI Adjustment]]</f>
        <v>6.1429248922898854</v>
      </c>
      <c r="J423" s="8">
        <f>Table3[[#This Row],[Living Wage Nominal]]*Table3[[#This Row],[CPI Adjustment]]</f>
        <v>16.91847140055302</v>
      </c>
    </row>
    <row r="424" spans="1:10" x14ac:dyDescent="0.35">
      <c r="A424" s="6">
        <v>30011</v>
      </c>
      <c r="B424">
        <f>INDEX(CPI[CPIAUCSL],MATCH(Table3[[#This Row],[Date]],CPI[observation_date],0))</f>
        <v>94.7</v>
      </c>
      <c r="C424">
        <f>INDEX(minwage[FEDMINNFRWG],MATCH(Table3[[#This Row],[Date]],minwage[observation_date],0))</f>
        <v>3.35</v>
      </c>
      <c r="D424" s="4">
        <f>$B$888/Table3[[#This Row],[CPI]]</f>
        <v>2.7541393875395985</v>
      </c>
      <c r="E424" s="5">
        <f>Table3[[#This Row],[minwage]]*Table3[[#This Row],[CPI Adjustment]]</f>
        <v>9.226366948257656</v>
      </c>
      <c r="F424" s="5">
        <f>INDEX(poverty[Threshold],MATCH(YEAR(Table3[[#This Row],[Date]]),poverty[Year],0))</f>
        <v>9783</v>
      </c>
      <c r="G424" s="8">
        <f>Table3[[#This Row],[poverty threshold abs]]*Table3[[#This Row],[CPI Adjustment]]</f>
        <v>26943.745628299894</v>
      </c>
      <c r="H424" s="8">
        <f>Table3[[#This Row],[poverty threshold adj]]/2/250/8</f>
        <v>6.7359364070749734</v>
      </c>
      <c r="I424" s="8">
        <f>$I$854*$D$854/Table3[[#This Row],[CPI Adjustment]]</f>
        <v>6.1429248922898854</v>
      </c>
      <c r="J424" s="8">
        <f>Table3[[#This Row],[Living Wage Nominal]]*Table3[[#This Row],[CPI Adjustment]]</f>
        <v>16.91847140055302</v>
      </c>
    </row>
    <row r="425" spans="1:10" x14ac:dyDescent="0.35">
      <c r="A425" s="6">
        <v>30042</v>
      </c>
      <c r="B425">
        <f>INDEX(CPI[CPIAUCSL],MATCH(Table3[[#This Row],[Date]],CPI[observation_date],0))</f>
        <v>95</v>
      </c>
      <c r="C425">
        <f>INDEX(minwage[FEDMINNFRWG],MATCH(Table3[[#This Row],[Date]],minwage[observation_date],0))</f>
        <v>3.35</v>
      </c>
      <c r="D425" s="4">
        <f>$B$888/Table3[[#This Row],[CPI]]</f>
        <v>2.7454421052631579</v>
      </c>
      <c r="E425" s="5">
        <f>Table3[[#This Row],[minwage]]*Table3[[#This Row],[CPI Adjustment]]</f>
        <v>9.1972310526315795</v>
      </c>
      <c r="F425" s="5">
        <f>INDEX(poverty[Threshold],MATCH(YEAR(Table3[[#This Row],[Date]]),poverty[Year],0))</f>
        <v>9783</v>
      </c>
      <c r="G425" s="8">
        <f>Table3[[#This Row],[poverty threshold abs]]*Table3[[#This Row],[CPI Adjustment]]</f>
        <v>26858.660115789473</v>
      </c>
      <c r="H425" s="8">
        <f>Table3[[#This Row],[poverty threshold adj]]/2/250/8</f>
        <v>6.7146650289473682</v>
      </c>
      <c r="I425" s="8">
        <f>$I$854*$D$854/Table3[[#This Row],[CPI Adjustment]]</f>
        <v>6.1623850556234334</v>
      </c>
      <c r="J425" s="8">
        <f>Table3[[#This Row],[Living Wage Nominal]]*Table3[[#This Row],[CPI Adjustment]]</f>
        <v>16.91847140055302</v>
      </c>
    </row>
    <row r="426" spans="1:10" x14ac:dyDescent="0.35">
      <c r="A426" s="6">
        <v>30072</v>
      </c>
      <c r="B426">
        <f>INDEX(CPI[CPIAUCSL],MATCH(Table3[[#This Row],[Date]],CPI[observation_date],0))</f>
        <v>95.9</v>
      </c>
      <c r="C426">
        <f>INDEX(minwage[FEDMINNFRWG],MATCH(Table3[[#This Row],[Date]],minwage[observation_date],0))</f>
        <v>3.35</v>
      </c>
      <c r="D426" s="4">
        <f>$B$888/Table3[[#This Row],[CPI]]</f>
        <v>2.7196767466110532</v>
      </c>
      <c r="E426" s="5">
        <f>Table3[[#This Row],[minwage]]*Table3[[#This Row],[CPI Adjustment]]</f>
        <v>9.1109171011470291</v>
      </c>
      <c r="F426" s="5">
        <f>INDEX(poverty[Threshold],MATCH(YEAR(Table3[[#This Row],[Date]]),poverty[Year],0))</f>
        <v>9783</v>
      </c>
      <c r="G426" s="8">
        <f>Table3[[#This Row],[poverty threshold abs]]*Table3[[#This Row],[CPI Adjustment]]</f>
        <v>26606.597612095935</v>
      </c>
      <c r="H426" s="8">
        <f>Table3[[#This Row],[poverty threshold adj]]/2/250/8</f>
        <v>6.6516494030239839</v>
      </c>
      <c r="I426" s="8">
        <f>$I$854*$D$854/Table3[[#This Row],[CPI Adjustment]]</f>
        <v>6.2207655456240758</v>
      </c>
      <c r="J426" s="8">
        <f>Table3[[#This Row],[Living Wage Nominal]]*Table3[[#This Row],[CPI Adjustment]]</f>
        <v>16.91847140055302</v>
      </c>
    </row>
    <row r="427" spans="1:10" x14ac:dyDescent="0.35">
      <c r="A427" s="6">
        <v>30103</v>
      </c>
      <c r="B427">
        <f>INDEX(CPI[CPIAUCSL],MATCH(Table3[[#This Row],[Date]],CPI[observation_date],0))</f>
        <v>97</v>
      </c>
      <c r="C427">
        <f>INDEX(minwage[FEDMINNFRWG],MATCH(Table3[[#This Row],[Date]],minwage[observation_date],0))</f>
        <v>3.35</v>
      </c>
      <c r="D427" s="4">
        <f>$B$888/Table3[[#This Row],[CPI]]</f>
        <v>2.6888350515463917</v>
      </c>
      <c r="E427" s="5">
        <f>Table3[[#This Row],[minwage]]*Table3[[#This Row],[CPI Adjustment]]</f>
        <v>9.0075974226804121</v>
      </c>
      <c r="F427" s="5">
        <f>INDEX(poverty[Threshold],MATCH(YEAR(Table3[[#This Row],[Date]]),poverty[Year],0))</f>
        <v>9783</v>
      </c>
      <c r="G427" s="8">
        <f>Table3[[#This Row],[poverty threshold abs]]*Table3[[#This Row],[CPI Adjustment]]</f>
        <v>26304.873309278351</v>
      </c>
      <c r="H427" s="8">
        <f>Table3[[#This Row],[poverty threshold adj]]/2/250/8</f>
        <v>6.5762183273195882</v>
      </c>
      <c r="I427" s="8">
        <f>$I$854*$D$854/Table3[[#This Row],[CPI Adjustment]]</f>
        <v>6.2921194778470841</v>
      </c>
      <c r="J427" s="8">
        <f>Table3[[#This Row],[Living Wage Nominal]]*Table3[[#This Row],[CPI Adjustment]]</f>
        <v>16.91847140055302</v>
      </c>
    </row>
    <row r="428" spans="1:10" x14ac:dyDescent="0.35">
      <c r="A428" s="6">
        <v>30133</v>
      </c>
      <c r="B428">
        <f>INDEX(CPI[CPIAUCSL],MATCH(Table3[[#This Row],[Date]],CPI[observation_date],0))</f>
        <v>97.5</v>
      </c>
      <c r="C428">
        <f>INDEX(minwage[FEDMINNFRWG],MATCH(Table3[[#This Row],[Date]],minwage[observation_date],0))</f>
        <v>3.35</v>
      </c>
      <c r="D428" s="4">
        <f>$B$888/Table3[[#This Row],[CPI]]</f>
        <v>2.6750461538461541</v>
      </c>
      <c r="E428" s="5">
        <f>Table3[[#This Row],[minwage]]*Table3[[#This Row],[CPI Adjustment]]</f>
        <v>8.9614046153846161</v>
      </c>
      <c r="F428" s="5">
        <f>INDEX(poverty[Threshold],MATCH(YEAR(Table3[[#This Row],[Date]]),poverty[Year],0))</f>
        <v>9783</v>
      </c>
      <c r="G428" s="8">
        <f>Table3[[#This Row],[poverty threshold abs]]*Table3[[#This Row],[CPI Adjustment]]</f>
        <v>26169.976523076926</v>
      </c>
      <c r="H428" s="8">
        <f>Table3[[#This Row],[poverty threshold adj]]/2/250/8</f>
        <v>6.5424941307692315</v>
      </c>
      <c r="I428" s="8">
        <f>$I$854*$D$854/Table3[[#This Row],[CPI Adjustment]]</f>
        <v>6.3245530834029964</v>
      </c>
      <c r="J428" s="8">
        <f>Table3[[#This Row],[Living Wage Nominal]]*Table3[[#This Row],[CPI Adjustment]]</f>
        <v>16.91847140055302</v>
      </c>
    </row>
    <row r="429" spans="1:10" x14ac:dyDescent="0.35">
      <c r="A429" s="6">
        <v>30164</v>
      </c>
      <c r="B429">
        <f>INDEX(CPI[CPIAUCSL],MATCH(Table3[[#This Row],[Date]],CPI[observation_date],0))</f>
        <v>97.7</v>
      </c>
      <c r="C429">
        <f>INDEX(minwage[FEDMINNFRWG],MATCH(Table3[[#This Row],[Date]],minwage[observation_date],0))</f>
        <v>3.35</v>
      </c>
      <c r="D429" s="4">
        <f>$B$888/Table3[[#This Row],[CPI]]</f>
        <v>2.6695701125895597</v>
      </c>
      <c r="E429" s="5">
        <f>Table3[[#This Row],[minwage]]*Table3[[#This Row],[CPI Adjustment]]</f>
        <v>8.9430598771750258</v>
      </c>
      <c r="F429" s="5">
        <f>INDEX(poverty[Threshold],MATCH(YEAR(Table3[[#This Row],[Date]]),poverty[Year],0))</f>
        <v>9783</v>
      </c>
      <c r="G429" s="8">
        <f>Table3[[#This Row],[poverty threshold abs]]*Table3[[#This Row],[CPI Adjustment]]</f>
        <v>26116.404411463664</v>
      </c>
      <c r="H429" s="8">
        <f>Table3[[#This Row],[poverty threshold adj]]/2/250/8</f>
        <v>6.5291011028659156</v>
      </c>
      <c r="I429" s="8">
        <f>$I$854*$D$854/Table3[[#This Row],[CPI Adjustment]]</f>
        <v>6.3375265256253623</v>
      </c>
      <c r="J429" s="8">
        <f>Table3[[#This Row],[Living Wage Nominal]]*Table3[[#This Row],[CPI Adjustment]]</f>
        <v>16.91847140055302</v>
      </c>
    </row>
    <row r="430" spans="1:10" x14ac:dyDescent="0.35">
      <c r="A430" s="6">
        <v>30195</v>
      </c>
      <c r="B430">
        <f>INDEX(CPI[CPIAUCSL],MATCH(Table3[[#This Row],[Date]],CPI[observation_date],0))</f>
        <v>97.7</v>
      </c>
      <c r="C430">
        <f>INDEX(minwage[FEDMINNFRWG],MATCH(Table3[[#This Row],[Date]],minwage[observation_date],0))</f>
        <v>3.35</v>
      </c>
      <c r="D430" s="4">
        <f>$B$888/Table3[[#This Row],[CPI]]</f>
        <v>2.6695701125895597</v>
      </c>
      <c r="E430" s="5">
        <f>Table3[[#This Row],[minwage]]*Table3[[#This Row],[CPI Adjustment]]</f>
        <v>8.9430598771750258</v>
      </c>
      <c r="F430" s="5">
        <f>INDEX(poverty[Threshold],MATCH(YEAR(Table3[[#This Row],[Date]]),poverty[Year],0))</f>
        <v>9783</v>
      </c>
      <c r="G430" s="8">
        <f>Table3[[#This Row],[poverty threshold abs]]*Table3[[#This Row],[CPI Adjustment]]</f>
        <v>26116.404411463664</v>
      </c>
      <c r="H430" s="8">
        <f>Table3[[#This Row],[poverty threshold adj]]/2/250/8</f>
        <v>6.5291011028659156</v>
      </c>
      <c r="I430" s="8">
        <f>$I$854*$D$854/Table3[[#This Row],[CPI Adjustment]]</f>
        <v>6.3375265256253623</v>
      </c>
      <c r="J430" s="8">
        <f>Table3[[#This Row],[Living Wage Nominal]]*Table3[[#This Row],[CPI Adjustment]]</f>
        <v>16.91847140055302</v>
      </c>
    </row>
    <row r="431" spans="1:10" x14ac:dyDescent="0.35">
      <c r="A431" s="6">
        <v>30225</v>
      </c>
      <c r="B431">
        <f>INDEX(CPI[CPIAUCSL],MATCH(Table3[[#This Row],[Date]],CPI[observation_date],0))</f>
        <v>98.1</v>
      </c>
      <c r="C431">
        <f>INDEX(minwage[FEDMINNFRWG],MATCH(Table3[[#This Row],[Date]],minwage[observation_date],0))</f>
        <v>3.35</v>
      </c>
      <c r="D431" s="4">
        <f>$B$888/Table3[[#This Row],[CPI]]</f>
        <v>2.6586850152905201</v>
      </c>
      <c r="E431" s="5">
        <f>Table3[[#This Row],[minwage]]*Table3[[#This Row],[CPI Adjustment]]</f>
        <v>8.9065948012232425</v>
      </c>
      <c r="F431" s="5">
        <f>INDEX(poverty[Threshold],MATCH(YEAR(Table3[[#This Row],[Date]]),poverty[Year],0))</f>
        <v>9783</v>
      </c>
      <c r="G431" s="8">
        <f>Table3[[#This Row],[poverty threshold abs]]*Table3[[#This Row],[CPI Adjustment]]</f>
        <v>26009.915504587159</v>
      </c>
      <c r="H431" s="8">
        <f>Table3[[#This Row],[poverty threshold adj]]/2/250/8</f>
        <v>6.5024788761467898</v>
      </c>
      <c r="I431" s="8">
        <f>$I$854*$D$854/Table3[[#This Row],[CPI Adjustment]]</f>
        <v>6.3634734100700916</v>
      </c>
      <c r="J431" s="8">
        <f>Table3[[#This Row],[Living Wage Nominal]]*Table3[[#This Row],[CPI Adjustment]]</f>
        <v>16.91847140055302</v>
      </c>
    </row>
    <row r="432" spans="1:10" x14ac:dyDescent="0.35">
      <c r="A432" s="6">
        <v>30256</v>
      </c>
      <c r="B432">
        <f>INDEX(CPI[CPIAUCSL],MATCH(Table3[[#This Row],[Date]],CPI[observation_date],0))</f>
        <v>98</v>
      </c>
      <c r="C432">
        <f>INDEX(minwage[FEDMINNFRWG],MATCH(Table3[[#This Row],[Date]],minwage[observation_date],0))</f>
        <v>3.35</v>
      </c>
      <c r="D432" s="4">
        <f>$B$888/Table3[[#This Row],[CPI]]</f>
        <v>2.6613979591836734</v>
      </c>
      <c r="E432" s="5">
        <f>Table3[[#This Row],[minwage]]*Table3[[#This Row],[CPI Adjustment]]</f>
        <v>8.9156831632653066</v>
      </c>
      <c r="F432" s="5">
        <f>INDEX(poverty[Threshold],MATCH(YEAR(Table3[[#This Row],[Date]]),poverty[Year],0))</f>
        <v>9783</v>
      </c>
      <c r="G432" s="8">
        <f>Table3[[#This Row],[poverty threshold abs]]*Table3[[#This Row],[CPI Adjustment]]</f>
        <v>26036.456234693876</v>
      </c>
      <c r="H432" s="8">
        <f>Table3[[#This Row],[poverty threshold adj]]/2/250/8</f>
        <v>6.509114058673469</v>
      </c>
      <c r="I432" s="8">
        <f>$I$854*$D$854/Table3[[#This Row],[CPI Adjustment]]</f>
        <v>6.3569866889589104</v>
      </c>
      <c r="J432" s="8">
        <f>Table3[[#This Row],[Living Wage Nominal]]*Table3[[#This Row],[CPI Adjustment]]</f>
        <v>16.91847140055302</v>
      </c>
    </row>
    <row r="433" spans="1:10" x14ac:dyDescent="0.35">
      <c r="A433" s="6">
        <v>30286</v>
      </c>
      <c r="B433">
        <f>INDEX(CPI[CPIAUCSL],MATCH(Table3[[#This Row],[Date]],CPI[observation_date],0))</f>
        <v>97.7</v>
      </c>
      <c r="C433">
        <f>INDEX(minwage[FEDMINNFRWG],MATCH(Table3[[#This Row],[Date]],minwage[observation_date],0))</f>
        <v>3.35</v>
      </c>
      <c r="D433" s="4">
        <f>$B$888/Table3[[#This Row],[CPI]]</f>
        <v>2.6695701125895597</v>
      </c>
      <c r="E433" s="5">
        <f>Table3[[#This Row],[minwage]]*Table3[[#This Row],[CPI Adjustment]]</f>
        <v>8.9430598771750258</v>
      </c>
      <c r="F433" s="5">
        <f>INDEX(poverty[Threshold],MATCH(YEAR(Table3[[#This Row],[Date]]),poverty[Year],0))</f>
        <v>9783</v>
      </c>
      <c r="G433" s="8">
        <f>Table3[[#This Row],[poverty threshold abs]]*Table3[[#This Row],[CPI Adjustment]]</f>
        <v>26116.404411463664</v>
      </c>
      <c r="H433" s="8">
        <f>Table3[[#This Row],[poverty threshold adj]]/2/250/8</f>
        <v>6.5291011028659156</v>
      </c>
      <c r="I433" s="8">
        <f>$I$854*$D$854/Table3[[#This Row],[CPI Adjustment]]</f>
        <v>6.3375265256253623</v>
      </c>
      <c r="J433" s="8">
        <f>Table3[[#This Row],[Living Wage Nominal]]*Table3[[#This Row],[CPI Adjustment]]</f>
        <v>16.91847140055302</v>
      </c>
    </row>
    <row r="434" spans="1:10" x14ac:dyDescent="0.35">
      <c r="A434" s="6">
        <v>30317</v>
      </c>
      <c r="B434">
        <f>INDEX(CPI[CPIAUCSL],MATCH(Table3[[#This Row],[Date]],CPI[observation_date],0))</f>
        <v>97.9</v>
      </c>
      <c r="C434">
        <f>INDEX(minwage[FEDMINNFRWG],MATCH(Table3[[#This Row],[Date]],minwage[observation_date],0))</f>
        <v>3.35</v>
      </c>
      <c r="D434" s="4">
        <f>$B$888/Table3[[#This Row],[CPI]]</f>
        <v>2.6641164453524002</v>
      </c>
      <c r="E434" s="5">
        <f>Table3[[#This Row],[minwage]]*Table3[[#This Row],[CPI Adjustment]]</f>
        <v>8.9247900919305412</v>
      </c>
      <c r="F434" s="5">
        <f>INDEX(poverty[Threshold],MATCH(YEAR(Table3[[#This Row],[Date]]),poverty[Year],0))</f>
        <v>10098</v>
      </c>
      <c r="G434" s="8">
        <f>Table3[[#This Row],[poverty threshold abs]]*Table3[[#This Row],[CPI Adjustment]]</f>
        <v>26902.247865168538</v>
      </c>
      <c r="H434" s="8">
        <f>Table3[[#This Row],[poverty threshold adj]]/2/250/8</f>
        <v>6.7255619662921342</v>
      </c>
      <c r="I434" s="8">
        <f>$I$854*$D$854/Table3[[#This Row],[CPI Adjustment]]</f>
        <v>6.3504999678477274</v>
      </c>
      <c r="J434" s="8">
        <f>Table3[[#This Row],[Living Wage Nominal]]*Table3[[#This Row],[CPI Adjustment]]</f>
        <v>16.91847140055302</v>
      </c>
    </row>
    <row r="435" spans="1:10" x14ac:dyDescent="0.35">
      <c r="A435" s="6">
        <v>30348</v>
      </c>
      <c r="B435">
        <f>INDEX(CPI[CPIAUCSL],MATCH(Table3[[#This Row],[Date]],CPI[observation_date],0))</f>
        <v>98</v>
      </c>
      <c r="C435">
        <f>INDEX(minwage[FEDMINNFRWG],MATCH(Table3[[#This Row],[Date]],minwage[observation_date],0))</f>
        <v>3.35</v>
      </c>
      <c r="D435" s="4">
        <f>$B$888/Table3[[#This Row],[CPI]]</f>
        <v>2.6613979591836734</v>
      </c>
      <c r="E435" s="5">
        <f>Table3[[#This Row],[minwage]]*Table3[[#This Row],[CPI Adjustment]]</f>
        <v>8.9156831632653066</v>
      </c>
      <c r="F435" s="5">
        <f>INDEX(poverty[Threshold],MATCH(YEAR(Table3[[#This Row],[Date]]),poverty[Year],0))</f>
        <v>10098</v>
      </c>
      <c r="G435" s="8">
        <f>Table3[[#This Row],[poverty threshold abs]]*Table3[[#This Row],[CPI Adjustment]]</f>
        <v>26874.796591836734</v>
      </c>
      <c r="H435" s="8">
        <f>Table3[[#This Row],[poverty threshold adj]]/2/250/8</f>
        <v>6.7186991479591835</v>
      </c>
      <c r="I435" s="8">
        <f>$I$854*$D$854/Table3[[#This Row],[CPI Adjustment]]</f>
        <v>6.3569866889589104</v>
      </c>
      <c r="J435" s="8">
        <f>Table3[[#This Row],[Living Wage Nominal]]*Table3[[#This Row],[CPI Adjustment]]</f>
        <v>16.91847140055302</v>
      </c>
    </row>
    <row r="436" spans="1:10" x14ac:dyDescent="0.35">
      <c r="A436" s="6">
        <v>30376</v>
      </c>
      <c r="B436">
        <f>INDEX(CPI[CPIAUCSL],MATCH(Table3[[#This Row],[Date]],CPI[observation_date],0))</f>
        <v>98.1</v>
      </c>
      <c r="C436">
        <f>INDEX(minwage[FEDMINNFRWG],MATCH(Table3[[#This Row],[Date]],minwage[observation_date],0))</f>
        <v>3.35</v>
      </c>
      <c r="D436" s="4">
        <f>$B$888/Table3[[#This Row],[CPI]]</f>
        <v>2.6586850152905201</v>
      </c>
      <c r="E436" s="5">
        <f>Table3[[#This Row],[minwage]]*Table3[[#This Row],[CPI Adjustment]]</f>
        <v>8.9065948012232425</v>
      </c>
      <c r="F436" s="5">
        <f>INDEX(poverty[Threshold],MATCH(YEAR(Table3[[#This Row],[Date]]),poverty[Year],0))</f>
        <v>10098</v>
      </c>
      <c r="G436" s="8">
        <f>Table3[[#This Row],[poverty threshold abs]]*Table3[[#This Row],[CPI Adjustment]]</f>
        <v>26847.401284403673</v>
      </c>
      <c r="H436" s="8">
        <f>Table3[[#This Row],[poverty threshold adj]]/2/250/8</f>
        <v>6.7118503211009184</v>
      </c>
      <c r="I436" s="8">
        <f>$I$854*$D$854/Table3[[#This Row],[CPI Adjustment]]</f>
        <v>6.3634734100700916</v>
      </c>
      <c r="J436" s="8">
        <f>Table3[[#This Row],[Living Wage Nominal]]*Table3[[#This Row],[CPI Adjustment]]</f>
        <v>16.91847140055302</v>
      </c>
    </row>
    <row r="437" spans="1:10" x14ac:dyDescent="0.35">
      <c r="A437" s="6">
        <v>30407</v>
      </c>
      <c r="B437">
        <f>INDEX(CPI[CPIAUCSL],MATCH(Table3[[#This Row],[Date]],CPI[observation_date],0))</f>
        <v>98.8</v>
      </c>
      <c r="C437">
        <f>INDEX(minwage[FEDMINNFRWG],MATCH(Table3[[#This Row],[Date]],minwage[observation_date],0))</f>
        <v>3.35</v>
      </c>
      <c r="D437" s="4">
        <f>$B$888/Table3[[#This Row],[CPI]]</f>
        <v>2.6398481781376519</v>
      </c>
      <c r="E437" s="5">
        <f>Table3[[#This Row],[minwage]]*Table3[[#This Row],[CPI Adjustment]]</f>
        <v>8.8434913967611344</v>
      </c>
      <c r="F437" s="5">
        <f>INDEX(poverty[Threshold],MATCH(YEAR(Table3[[#This Row],[Date]]),poverty[Year],0))</f>
        <v>10098</v>
      </c>
      <c r="G437" s="8">
        <f>Table3[[#This Row],[poverty threshold abs]]*Table3[[#This Row],[CPI Adjustment]]</f>
        <v>26657.186902834008</v>
      </c>
      <c r="H437" s="8">
        <f>Table3[[#This Row],[poverty threshold adj]]/2/250/8</f>
        <v>6.6642967257085024</v>
      </c>
      <c r="I437" s="8">
        <f>$I$854*$D$854/Table3[[#This Row],[CPI Adjustment]]</f>
        <v>6.4088804578483698</v>
      </c>
      <c r="J437" s="8">
        <f>Table3[[#This Row],[Living Wage Nominal]]*Table3[[#This Row],[CPI Adjustment]]</f>
        <v>16.91847140055302</v>
      </c>
    </row>
    <row r="438" spans="1:10" x14ac:dyDescent="0.35">
      <c r="A438" s="6">
        <v>30437</v>
      </c>
      <c r="B438">
        <f>INDEX(CPI[CPIAUCSL],MATCH(Table3[[#This Row],[Date]],CPI[observation_date],0))</f>
        <v>99.2</v>
      </c>
      <c r="C438">
        <f>INDEX(minwage[FEDMINNFRWG],MATCH(Table3[[#This Row],[Date]],minwage[observation_date],0))</f>
        <v>3.35</v>
      </c>
      <c r="D438" s="4">
        <f>$B$888/Table3[[#This Row],[CPI]]</f>
        <v>2.6292036290322582</v>
      </c>
      <c r="E438" s="5">
        <f>Table3[[#This Row],[minwage]]*Table3[[#This Row],[CPI Adjustment]]</f>
        <v>8.8078321572580656</v>
      </c>
      <c r="F438" s="5">
        <f>INDEX(poverty[Threshold],MATCH(YEAR(Table3[[#This Row],[Date]]),poverty[Year],0))</f>
        <v>10098</v>
      </c>
      <c r="G438" s="8">
        <f>Table3[[#This Row],[poverty threshold abs]]*Table3[[#This Row],[CPI Adjustment]]</f>
        <v>26549.698245967742</v>
      </c>
      <c r="H438" s="8">
        <f>Table3[[#This Row],[poverty threshold adj]]/2/250/8</f>
        <v>6.6374245614919358</v>
      </c>
      <c r="I438" s="8">
        <f>$I$854*$D$854/Table3[[#This Row],[CPI Adjustment]]</f>
        <v>6.4348273422930999</v>
      </c>
      <c r="J438" s="8">
        <f>Table3[[#This Row],[Living Wage Nominal]]*Table3[[#This Row],[CPI Adjustment]]</f>
        <v>16.91847140055302</v>
      </c>
    </row>
    <row r="439" spans="1:10" x14ac:dyDescent="0.35">
      <c r="A439" s="6">
        <v>30468</v>
      </c>
      <c r="B439">
        <f>INDEX(CPI[CPIAUCSL],MATCH(Table3[[#This Row],[Date]],CPI[observation_date],0))</f>
        <v>99.4</v>
      </c>
      <c r="C439">
        <f>INDEX(minwage[FEDMINNFRWG],MATCH(Table3[[#This Row],[Date]],minwage[observation_date],0))</f>
        <v>3.35</v>
      </c>
      <c r="D439" s="4">
        <f>$B$888/Table3[[#This Row],[CPI]]</f>
        <v>2.623913480885312</v>
      </c>
      <c r="E439" s="5">
        <f>Table3[[#This Row],[minwage]]*Table3[[#This Row],[CPI Adjustment]]</f>
        <v>8.7901101609657957</v>
      </c>
      <c r="F439" s="5">
        <f>INDEX(poverty[Threshold],MATCH(YEAR(Table3[[#This Row],[Date]]),poverty[Year],0))</f>
        <v>10098</v>
      </c>
      <c r="G439" s="8">
        <f>Table3[[#This Row],[poverty threshold abs]]*Table3[[#This Row],[CPI Adjustment]]</f>
        <v>26496.278329979879</v>
      </c>
      <c r="H439" s="8">
        <f>Table3[[#This Row],[poverty threshold adj]]/2/250/8</f>
        <v>6.62406958249497</v>
      </c>
      <c r="I439" s="8">
        <f>$I$854*$D$854/Table3[[#This Row],[CPI Adjustment]]</f>
        <v>6.4478007845154659</v>
      </c>
      <c r="J439" s="8">
        <f>Table3[[#This Row],[Living Wage Nominal]]*Table3[[#This Row],[CPI Adjustment]]</f>
        <v>16.91847140055302</v>
      </c>
    </row>
    <row r="440" spans="1:10" x14ac:dyDescent="0.35">
      <c r="A440" s="6">
        <v>30498</v>
      </c>
      <c r="B440">
        <f>INDEX(CPI[CPIAUCSL],MATCH(Table3[[#This Row],[Date]],CPI[observation_date],0))</f>
        <v>99.8</v>
      </c>
      <c r="C440">
        <f>INDEX(minwage[FEDMINNFRWG],MATCH(Table3[[#This Row],[Date]],minwage[observation_date],0))</f>
        <v>3.35</v>
      </c>
      <c r="D440" s="4">
        <f>$B$888/Table3[[#This Row],[CPI]]</f>
        <v>2.6133967935871745</v>
      </c>
      <c r="E440" s="5">
        <f>Table3[[#This Row],[minwage]]*Table3[[#This Row],[CPI Adjustment]]</f>
        <v>8.7548792585170343</v>
      </c>
      <c r="F440" s="5">
        <f>INDEX(poverty[Threshold],MATCH(YEAR(Table3[[#This Row],[Date]]),poverty[Year],0))</f>
        <v>10098</v>
      </c>
      <c r="G440" s="8">
        <f>Table3[[#This Row],[poverty threshold abs]]*Table3[[#This Row],[CPI Adjustment]]</f>
        <v>26390.080821643289</v>
      </c>
      <c r="H440" s="8">
        <f>Table3[[#This Row],[poverty threshold adj]]/2/250/8</f>
        <v>6.597520205410822</v>
      </c>
      <c r="I440" s="8">
        <f>$I$854*$D$854/Table3[[#This Row],[CPI Adjustment]]</f>
        <v>6.473747668960196</v>
      </c>
      <c r="J440" s="8">
        <f>Table3[[#This Row],[Living Wage Nominal]]*Table3[[#This Row],[CPI Adjustment]]</f>
        <v>16.91847140055302</v>
      </c>
    </row>
    <row r="441" spans="1:10" x14ac:dyDescent="0.35">
      <c r="A441" s="6">
        <v>30529</v>
      </c>
      <c r="B441">
        <f>INDEX(CPI[CPIAUCSL],MATCH(Table3[[#This Row],[Date]],CPI[observation_date],0))</f>
        <v>100.1</v>
      </c>
      <c r="C441">
        <f>INDEX(minwage[FEDMINNFRWG],MATCH(Table3[[#This Row],[Date]],minwage[observation_date],0))</f>
        <v>3.35</v>
      </c>
      <c r="D441" s="4">
        <f>$B$888/Table3[[#This Row],[CPI]]</f>
        <v>2.6055644355644358</v>
      </c>
      <c r="E441" s="5">
        <f>Table3[[#This Row],[minwage]]*Table3[[#This Row],[CPI Adjustment]]</f>
        <v>8.7286408591408602</v>
      </c>
      <c r="F441" s="5">
        <f>INDEX(poverty[Threshold],MATCH(YEAR(Table3[[#This Row],[Date]]),poverty[Year],0))</f>
        <v>10098</v>
      </c>
      <c r="G441" s="8">
        <f>Table3[[#This Row],[poverty threshold abs]]*Table3[[#This Row],[CPI Adjustment]]</f>
        <v>26310.989670329673</v>
      </c>
      <c r="H441" s="8">
        <f>Table3[[#This Row],[poverty threshold adj]]/2/250/8</f>
        <v>6.577747417582418</v>
      </c>
      <c r="I441" s="8">
        <f>$I$854*$D$854/Table3[[#This Row],[CPI Adjustment]]</f>
        <v>6.4932078322937432</v>
      </c>
      <c r="J441" s="8">
        <f>Table3[[#This Row],[Living Wage Nominal]]*Table3[[#This Row],[CPI Adjustment]]</f>
        <v>16.91847140055302</v>
      </c>
    </row>
    <row r="442" spans="1:10" x14ac:dyDescent="0.35">
      <c r="A442" s="6">
        <v>30560</v>
      </c>
      <c r="B442">
        <f>INDEX(CPI[CPIAUCSL],MATCH(Table3[[#This Row],[Date]],CPI[observation_date],0))</f>
        <v>100.4</v>
      </c>
      <c r="C442">
        <f>INDEX(minwage[FEDMINNFRWG],MATCH(Table3[[#This Row],[Date]],minwage[observation_date],0))</f>
        <v>3.35</v>
      </c>
      <c r="D442" s="4">
        <f>$B$888/Table3[[#This Row],[CPI]]</f>
        <v>2.5977788844621514</v>
      </c>
      <c r="E442" s="5">
        <f>Table3[[#This Row],[minwage]]*Table3[[#This Row],[CPI Adjustment]]</f>
        <v>8.702559262948208</v>
      </c>
      <c r="F442" s="5">
        <f>INDEX(poverty[Threshold],MATCH(YEAR(Table3[[#This Row],[Date]]),poverty[Year],0))</f>
        <v>10098</v>
      </c>
      <c r="G442" s="8">
        <f>Table3[[#This Row],[poverty threshold abs]]*Table3[[#This Row],[CPI Adjustment]]</f>
        <v>26232.371175298806</v>
      </c>
      <c r="H442" s="8">
        <f>Table3[[#This Row],[poverty threshold adj]]/2/250/8</f>
        <v>6.5580927938247013</v>
      </c>
      <c r="I442" s="8">
        <f>$I$854*$D$854/Table3[[#This Row],[CPI Adjustment]]</f>
        <v>6.5126679956272913</v>
      </c>
      <c r="J442" s="8">
        <f>Table3[[#This Row],[Living Wage Nominal]]*Table3[[#This Row],[CPI Adjustment]]</f>
        <v>16.91847140055302</v>
      </c>
    </row>
    <row r="443" spans="1:10" x14ac:dyDescent="0.35">
      <c r="A443" s="6">
        <v>30590</v>
      </c>
      <c r="B443">
        <f>INDEX(CPI[CPIAUCSL],MATCH(Table3[[#This Row],[Date]],CPI[observation_date],0))</f>
        <v>100.8</v>
      </c>
      <c r="C443">
        <f>INDEX(minwage[FEDMINNFRWG],MATCH(Table3[[#This Row],[Date]],minwage[observation_date],0))</f>
        <v>3.35</v>
      </c>
      <c r="D443" s="4">
        <f>$B$888/Table3[[#This Row],[CPI]]</f>
        <v>2.5874702380952384</v>
      </c>
      <c r="E443" s="5">
        <f>Table3[[#This Row],[minwage]]*Table3[[#This Row],[CPI Adjustment]]</f>
        <v>8.6680252976190495</v>
      </c>
      <c r="F443" s="5">
        <f>INDEX(poverty[Threshold],MATCH(YEAR(Table3[[#This Row],[Date]]),poverty[Year],0))</f>
        <v>10098</v>
      </c>
      <c r="G443" s="8">
        <f>Table3[[#This Row],[poverty threshold abs]]*Table3[[#This Row],[CPI Adjustment]]</f>
        <v>26128.274464285718</v>
      </c>
      <c r="H443" s="8">
        <f>Table3[[#This Row],[poverty threshold adj]]/2/250/8</f>
        <v>6.5320686160714292</v>
      </c>
      <c r="I443" s="8">
        <f>$I$854*$D$854/Table3[[#This Row],[CPI Adjustment]]</f>
        <v>6.5386148800720205</v>
      </c>
      <c r="J443" s="8">
        <f>Table3[[#This Row],[Living Wage Nominal]]*Table3[[#This Row],[CPI Adjustment]]</f>
        <v>16.91847140055302</v>
      </c>
    </row>
    <row r="444" spans="1:10" x14ac:dyDescent="0.35">
      <c r="A444" s="6">
        <v>30621</v>
      </c>
      <c r="B444">
        <f>INDEX(CPI[CPIAUCSL],MATCH(Table3[[#This Row],[Date]],CPI[observation_date],0))</f>
        <v>101.1</v>
      </c>
      <c r="C444">
        <f>INDEX(minwage[FEDMINNFRWG],MATCH(Table3[[#This Row],[Date]],minwage[observation_date],0))</f>
        <v>3.35</v>
      </c>
      <c r="D444" s="4">
        <f>$B$888/Table3[[#This Row],[CPI]]</f>
        <v>2.5797922848664689</v>
      </c>
      <c r="E444" s="5">
        <f>Table3[[#This Row],[minwage]]*Table3[[#This Row],[CPI Adjustment]]</f>
        <v>8.6423041543026713</v>
      </c>
      <c r="F444" s="5">
        <f>INDEX(poverty[Threshold],MATCH(YEAR(Table3[[#This Row],[Date]]),poverty[Year],0))</f>
        <v>10098</v>
      </c>
      <c r="G444" s="8">
        <f>Table3[[#This Row],[poverty threshold abs]]*Table3[[#This Row],[CPI Adjustment]]</f>
        <v>26050.742492581605</v>
      </c>
      <c r="H444" s="8">
        <f>Table3[[#This Row],[poverty threshold adj]]/2/250/8</f>
        <v>6.5126856231454013</v>
      </c>
      <c r="I444" s="8">
        <f>$I$854*$D$854/Table3[[#This Row],[CPI Adjustment]]</f>
        <v>6.5580750434055686</v>
      </c>
      <c r="J444" s="8">
        <f>Table3[[#This Row],[Living Wage Nominal]]*Table3[[#This Row],[CPI Adjustment]]</f>
        <v>16.91847140055302</v>
      </c>
    </row>
    <row r="445" spans="1:10" x14ac:dyDescent="0.35">
      <c r="A445" s="6">
        <v>30651</v>
      </c>
      <c r="B445">
        <f>INDEX(CPI[CPIAUCSL],MATCH(Table3[[#This Row],[Date]],CPI[observation_date],0))</f>
        <v>101.4</v>
      </c>
      <c r="C445">
        <f>INDEX(minwage[FEDMINNFRWG],MATCH(Table3[[#This Row],[Date]],minwage[observation_date],0))</f>
        <v>3.35</v>
      </c>
      <c r="D445" s="4">
        <f>$B$888/Table3[[#This Row],[CPI]]</f>
        <v>2.5721597633136093</v>
      </c>
      <c r="E445" s="5">
        <f>Table3[[#This Row],[minwage]]*Table3[[#This Row],[CPI Adjustment]]</f>
        <v>8.6167352071005912</v>
      </c>
      <c r="F445" s="5">
        <f>INDEX(poverty[Threshold],MATCH(YEAR(Table3[[#This Row],[Date]]),poverty[Year],0))</f>
        <v>10098</v>
      </c>
      <c r="G445" s="8">
        <f>Table3[[#This Row],[poverty threshold abs]]*Table3[[#This Row],[CPI Adjustment]]</f>
        <v>25973.669289940826</v>
      </c>
      <c r="H445" s="8">
        <f>Table3[[#This Row],[poverty threshold adj]]/2/250/8</f>
        <v>6.4934173224852065</v>
      </c>
      <c r="I445" s="8">
        <f>$I$854*$D$854/Table3[[#This Row],[CPI Adjustment]]</f>
        <v>6.5775352067391175</v>
      </c>
      <c r="J445" s="8">
        <f>Table3[[#This Row],[Living Wage Nominal]]*Table3[[#This Row],[CPI Adjustment]]</f>
        <v>16.91847140055302</v>
      </c>
    </row>
    <row r="446" spans="1:10" x14ac:dyDescent="0.35">
      <c r="A446" s="6">
        <v>30682</v>
      </c>
      <c r="B446">
        <f>INDEX(CPI[CPIAUCSL],MATCH(Table3[[#This Row],[Date]],CPI[observation_date],0))</f>
        <v>102.1</v>
      </c>
      <c r="C446">
        <f>INDEX(minwage[FEDMINNFRWG],MATCH(Table3[[#This Row],[Date]],minwage[observation_date],0))</f>
        <v>3.35</v>
      </c>
      <c r="D446" s="4">
        <f>$B$888/Table3[[#This Row],[CPI]]</f>
        <v>2.5545249755142021</v>
      </c>
      <c r="E446" s="5">
        <f>Table3[[#This Row],[minwage]]*Table3[[#This Row],[CPI Adjustment]]</f>
        <v>8.5576586679725768</v>
      </c>
      <c r="F446" s="5">
        <f>INDEX(poverty[Threshold],MATCH(YEAR(Table3[[#This Row],[Date]]),poverty[Year],0))</f>
        <v>10527</v>
      </c>
      <c r="G446" s="8">
        <f>Table3[[#This Row],[poverty threshold abs]]*Table3[[#This Row],[CPI Adjustment]]</f>
        <v>26891.484417238007</v>
      </c>
      <c r="H446" s="8">
        <f>Table3[[#This Row],[poverty threshold adj]]/2/250/8</f>
        <v>6.722871104309502</v>
      </c>
      <c r="I446" s="8">
        <f>$I$854*$D$854/Table3[[#This Row],[CPI Adjustment]]</f>
        <v>6.6229422545173939</v>
      </c>
      <c r="J446" s="8">
        <f>Table3[[#This Row],[Living Wage Nominal]]*Table3[[#This Row],[CPI Adjustment]]</f>
        <v>16.91847140055302</v>
      </c>
    </row>
    <row r="447" spans="1:10" x14ac:dyDescent="0.35">
      <c r="A447" s="6">
        <v>30713</v>
      </c>
      <c r="B447">
        <f>INDEX(CPI[CPIAUCSL],MATCH(Table3[[#This Row],[Date]],CPI[observation_date],0))</f>
        <v>102.6</v>
      </c>
      <c r="C447">
        <f>INDEX(minwage[FEDMINNFRWG],MATCH(Table3[[#This Row],[Date]],minwage[observation_date],0))</f>
        <v>3.35</v>
      </c>
      <c r="D447" s="4">
        <f>$B$888/Table3[[#This Row],[CPI]]</f>
        <v>2.5420760233918132</v>
      </c>
      <c r="E447" s="5">
        <f>Table3[[#This Row],[minwage]]*Table3[[#This Row],[CPI Adjustment]]</f>
        <v>8.5159546783625739</v>
      </c>
      <c r="F447" s="5">
        <f>INDEX(poverty[Threshold],MATCH(YEAR(Table3[[#This Row],[Date]]),poverty[Year],0))</f>
        <v>10527</v>
      </c>
      <c r="G447" s="8">
        <f>Table3[[#This Row],[poverty threshold abs]]*Table3[[#This Row],[CPI Adjustment]]</f>
        <v>26760.434298245618</v>
      </c>
      <c r="H447" s="8">
        <f>Table3[[#This Row],[poverty threshold adj]]/2/250/8</f>
        <v>6.6901085745614042</v>
      </c>
      <c r="I447" s="8">
        <f>$I$854*$D$854/Table3[[#This Row],[CPI Adjustment]]</f>
        <v>6.6553758600733071</v>
      </c>
      <c r="J447" s="8">
        <f>Table3[[#This Row],[Living Wage Nominal]]*Table3[[#This Row],[CPI Adjustment]]</f>
        <v>16.91847140055302</v>
      </c>
    </row>
    <row r="448" spans="1:10" x14ac:dyDescent="0.35">
      <c r="A448" s="6">
        <v>30742</v>
      </c>
      <c r="B448">
        <f>INDEX(CPI[CPIAUCSL],MATCH(Table3[[#This Row],[Date]],CPI[observation_date],0))</f>
        <v>102.9</v>
      </c>
      <c r="C448">
        <f>INDEX(minwage[FEDMINNFRWG],MATCH(Table3[[#This Row],[Date]],minwage[observation_date],0))</f>
        <v>3.35</v>
      </c>
      <c r="D448" s="4">
        <f>$B$888/Table3[[#This Row],[CPI]]</f>
        <v>2.53466472303207</v>
      </c>
      <c r="E448" s="5">
        <f>Table3[[#This Row],[minwage]]*Table3[[#This Row],[CPI Adjustment]]</f>
        <v>8.491126822157435</v>
      </c>
      <c r="F448" s="5">
        <f>INDEX(poverty[Threshold],MATCH(YEAR(Table3[[#This Row],[Date]]),poverty[Year],0))</f>
        <v>10527</v>
      </c>
      <c r="G448" s="8">
        <f>Table3[[#This Row],[poverty threshold abs]]*Table3[[#This Row],[CPI Adjustment]]</f>
        <v>26682.415539358601</v>
      </c>
      <c r="H448" s="8">
        <f>Table3[[#This Row],[poverty threshold adj]]/2/250/8</f>
        <v>6.6706038848396503</v>
      </c>
      <c r="I448" s="8">
        <f>$I$854*$D$854/Table3[[#This Row],[CPI Adjustment]]</f>
        <v>6.6748360234068551</v>
      </c>
      <c r="J448" s="8">
        <f>Table3[[#This Row],[Living Wage Nominal]]*Table3[[#This Row],[CPI Adjustment]]</f>
        <v>16.91847140055302</v>
      </c>
    </row>
    <row r="449" spans="1:10" x14ac:dyDescent="0.35">
      <c r="A449" s="6">
        <v>30773</v>
      </c>
      <c r="B449">
        <f>INDEX(CPI[CPIAUCSL],MATCH(Table3[[#This Row],[Date]],CPI[observation_date],0))</f>
        <v>103.3</v>
      </c>
      <c r="C449">
        <f>INDEX(minwage[FEDMINNFRWG],MATCH(Table3[[#This Row],[Date]],minwage[observation_date],0))</f>
        <v>3.35</v>
      </c>
      <c r="D449" s="4">
        <f>$B$888/Table3[[#This Row],[CPI]]</f>
        <v>2.5248499515972895</v>
      </c>
      <c r="E449" s="5">
        <f>Table3[[#This Row],[minwage]]*Table3[[#This Row],[CPI Adjustment]]</f>
        <v>8.4582473378509206</v>
      </c>
      <c r="F449" s="5">
        <f>INDEX(poverty[Threshold],MATCH(YEAR(Table3[[#This Row],[Date]]),poverty[Year],0))</f>
        <v>10527</v>
      </c>
      <c r="G449" s="8">
        <f>Table3[[#This Row],[poverty threshold abs]]*Table3[[#This Row],[CPI Adjustment]]</f>
        <v>26579.095440464665</v>
      </c>
      <c r="H449" s="8">
        <f>Table3[[#This Row],[poverty threshold adj]]/2/250/8</f>
        <v>6.6447738601161666</v>
      </c>
      <c r="I449" s="8">
        <f>$I$854*$D$854/Table3[[#This Row],[CPI Adjustment]]</f>
        <v>6.7007829078515853</v>
      </c>
      <c r="J449" s="8">
        <f>Table3[[#This Row],[Living Wage Nominal]]*Table3[[#This Row],[CPI Adjustment]]</f>
        <v>16.91847140055302</v>
      </c>
    </row>
    <row r="450" spans="1:10" x14ac:dyDescent="0.35">
      <c r="A450" s="6">
        <v>30803</v>
      </c>
      <c r="B450">
        <f>INDEX(CPI[CPIAUCSL],MATCH(Table3[[#This Row],[Date]],CPI[observation_date],0))</f>
        <v>103.5</v>
      </c>
      <c r="C450">
        <f>INDEX(minwage[FEDMINNFRWG],MATCH(Table3[[#This Row],[Date]],minwage[observation_date],0))</f>
        <v>3.35</v>
      </c>
      <c r="D450" s="4">
        <f>$B$888/Table3[[#This Row],[CPI]]</f>
        <v>2.5199710144927536</v>
      </c>
      <c r="E450" s="5">
        <f>Table3[[#This Row],[minwage]]*Table3[[#This Row],[CPI Adjustment]]</f>
        <v>8.4419028985507243</v>
      </c>
      <c r="F450" s="5">
        <f>INDEX(poverty[Threshold],MATCH(YEAR(Table3[[#This Row],[Date]]),poverty[Year],0))</f>
        <v>10527</v>
      </c>
      <c r="G450" s="8">
        <f>Table3[[#This Row],[poverty threshold abs]]*Table3[[#This Row],[CPI Adjustment]]</f>
        <v>26527.734869565218</v>
      </c>
      <c r="H450" s="8">
        <f>Table3[[#This Row],[poverty threshold adj]]/2/250/8</f>
        <v>6.6319337173913047</v>
      </c>
      <c r="I450" s="8">
        <f>$I$854*$D$854/Table3[[#This Row],[CPI Adjustment]]</f>
        <v>6.7137563500739503</v>
      </c>
      <c r="J450" s="8">
        <f>Table3[[#This Row],[Living Wage Nominal]]*Table3[[#This Row],[CPI Adjustment]]</f>
        <v>16.91847140055302</v>
      </c>
    </row>
    <row r="451" spans="1:10" x14ac:dyDescent="0.35">
      <c r="A451" s="6">
        <v>30834</v>
      </c>
      <c r="B451">
        <f>INDEX(CPI[CPIAUCSL],MATCH(Table3[[#This Row],[Date]],CPI[observation_date],0))</f>
        <v>103.7</v>
      </c>
      <c r="C451">
        <f>INDEX(minwage[FEDMINNFRWG],MATCH(Table3[[#This Row],[Date]],minwage[observation_date],0))</f>
        <v>3.35</v>
      </c>
      <c r="D451" s="4">
        <f>$B$888/Table3[[#This Row],[CPI]]</f>
        <v>2.5151108968177436</v>
      </c>
      <c r="E451" s="5">
        <f>Table3[[#This Row],[minwage]]*Table3[[#This Row],[CPI Adjustment]]</f>
        <v>8.4256215043394409</v>
      </c>
      <c r="F451" s="5">
        <f>INDEX(poverty[Threshold],MATCH(YEAR(Table3[[#This Row],[Date]]),poverty[Year],0))</f>
        <v>10527</v>
      </c>
      <c r="G451" s="8">
        <f>Table3[[#This Row],[poverty threshold abs]]*Table3[[#This Row],[CPI Adjustment]]</f>
        <v>26476.572410800385</v>
      </c>
      <c r="H451" s="8">
        <f>Table3[[#This Row],[poverty threshold adj]]/2/250/8</f>
        <v>6.6191431027000966</v>
      </c>
      <c r="I451" s="8">
        <f>$I$854*$D$854/Table3[[#This Row],[CPI Adjustment]]</f>
        <v>6.7267297922963154</v>
      </c>
      <c r="J451" s="8">
        <f>Table3[[#This Row],[Living Wage Nominal]]*Table3[[#This Row],[CPI Adjustment]]</f>
        <v>16.91847140055302</v>
      </c>
    </row>
    <row r="452" spans="1:10" x14ac:dyDescent="0.35">
      <c r="A452" s="6">
        <v>30864</v>
      </c>
      <c r="B452">
        <f>INDEX(CPI[CPIAUCSL],MATCH(Table3[[#This Row],[Date]],CPI[observation_date],0))</f>
        <v>104.1</v>
      </c>
      <c r="C452">
        <f>INDEX(minwage[FEDMINNFRWG],MATCH(Table3[[#This Row],[Date]],minwage[observation_date],0))</f>
        <v>3.35</v>
      </c>
      <c r="D452" s="4">
        <f>$B$888/Table3[[#This Row],[CPI]]</f>
        <v>2.5054466858789626</v>
      </c>
      <c r="E452" s="5">
        <f>Table3[[#This Row],[minwage]]*Table3[[#This Row],[CPI Adjustment]]</f>
        <v>8.3932463976945257</v>
      </c>
      <c r="F452" s="5">
        <f>INDEX(poverty[Threshold],MATCH(YEAR(Table3[[#This Row],[Date]]),poverty[Year],0))</f>
        <v>10527</v>
      </c>
      <c r="G452" s="8">
        <f>Table3[[#This Row],[poverty threshold abs]]*Table3[[#This Row],[CPI Adjustment]]</f>
        <v>26374.837262247838</v>
      </c>
      <c r="H452" s="8">
        <f>Table3[[#This Row],[poverty threshold adj]]/2/250/8</f>
        <v>6.5937093155619593</v>
      </c>
      <c r="I452" s="8">
        <f>$I$854*$D$854/Table3[[#This Row],[CPI Adjustment]]</f>
        <v>6.7526766767410455</v>
      </c>
      <c r="J452" s="8">
        <f>Table3[[#This Row],[Living Wage Nominal]]*Table3[[#This Row],[CPI Adjustment]]</f>
        <v>16.91847140055302</v>
      </c>
    </row>
    <row r="453" spans="1:10" x14ac:dyDescent="0.35">
      <c r="A453" s="6">
        <v>30895</v>
      </c>
      <c r="B453">
        <f>INDEX(CPI[CPIAUCSL],MATCH(Table3[[#This Row],[Date]],CPI[observation_date],0))</f>
        <v>104.4</v>
      </c>
      <c r="C453">
        <f>INDEX(minwage[FEDMINNFRWG],MATCH(Table3[[#This Row],[Date]],minwage[observation_date],0))</f>
        <v>3.35</v>
      </c>
      <c r="D453" s="4">
        <f>$B$888/Table3[[#This Row],[CPI]]</f>
        <v>2.4982471264367816</v>
      </c>
      <c r="E453" s="5">
        <f>Table3[[#This Row],[minwage]]*Table3[[#This Row],[CPI Adjustment]]</f>
        <v>8.3691278735632189</v>
      </c>
      <c r="F453" s="5">
        <f>INDEX(poverty[Threshold],MATCH(YEAR(Table3[[#This Row],[Date]]),poverty[Year],0))</f>
        <v>10527</v>
      </c>
      <c r="G453" s="8">
        <f>Table3[[#This Row],[poverty threshold abs]]*Table3[[#This Row],[CPI Adjustment]]</f>
        <v>26299.047500000001</v>
      </c>
      <c r="H453" s="8">
        <f>Table3[[#This Row],[poverty threshold adj]]/2/250/8</f>
        <v>6.5747618750000001</v>
      </c>
      <c r="I453" s="8">
        <f>$I$854*$D$854/Table3[[#This Row],[CPI Adjustment]]</f>
        <v>6.7721368400745936</v>
      </c>
      <c r="J453" s="8">
        <f>Table3[[#This Row],[Living Wage Nominal]]*Table3[[#This Row],[CPI Adjustment]]</f>
        <v>16.91847140055302</v>
      </c>
    </row>
    <row r="454" spans="1:10" x14ac:dyDescent="0.35">
      <c r="A454" s="6">
        <v>30926</v>
      </c>
      <c r="B454">
        <f>INDEX(CPI[CPIAUCSL],MATCH(Table3[[#This Row],[Date]],CPI[observation_date],0))</f>
        <v>104.7</v>
      </c>
      <c r="C454">
        <f>INDEX(minwage[FEDMINNFRWG],MATCH(Table3[[#This Row],[Date]],minwage[observation_date],0))</f>
        <v>3.35</v>
      </c>
      <c r="D454" s="4">
        <f>$B$888/Table3[[#This Row],[CPI]]</f>
        <v>2.4910888252148995</v>
      </c>
      <c r="E454" s="5">
        <f>Table3[[#This Row],[minwage]]*Table3[[#This Row],[CPI Adjustment]]</f>
        <v>8.3451475644699133</v>
      </c>
      <c r="F454" s="5">
        <f>INDEX(poverty[Threshold],MATCH(YEAR(Table3[[#This Row],[Date]]),poverty[Year],0))</f>
        <v>10527</v>
      </c>
      <c r="G454" s="8">
        <f>Table3[[#This Row],[poverty threshold abs]]*Table3[[#This Row],[CPI Adjustment]]</f>
        <v>26223.692063037248</v>
      </c>
      <c r="H454" s="8">
        <f>Table3[[#This Row],[poverty threshold adj]]/2/250/8</f>
        <v>6.555923015759312</v>
      </c>
      <c r="I454" s="8">
        <f>$I$854*$D$854/Table3[[#This Row],[CPI Adjustment]]</f>
        <v>6.7915970034081417</v>
      </c>
      <c r="J454" s="8">
        <f>Table3[[#This Row],[Living Wage Nominal]]*Table3[[#This Row],[CPI Adjustment]]</f>
        <v>16.91847140055302</v>
      </c>
    </row>
    <row r="455" spans="1:10" x14ac:dyDescent="0.35">
      <c r="A455" s="6">
        <v>30956</v>
      </c>
      <c r="B455">
        <f>INDEX(CPI[CPIAUCSL],MATCH(Table3[[#This Row],[Date]],CPI[observation_date],0))</f>
        <v>105.1</v>
      </c>
      <c r="C455">
        <f>INDEX(minwage[FEDMINNFRWG],MATCH(Table3[[#This Row],[Date]],minwage[observation_date],0))</f>
        <v>3.35</v>
      </c>
      <c r="D455" s="4">
        <f>$B$888/Table3[[#This Row],[CPI]]</f>
        <v>2.4816079923882017</v>
      </c>
      <c r="E455" s="5">
        <f>Table3[[#This Row],[minwage]]*Table3[[#This Row],[CPI Adjustment]]</f>
        <v>8.3133867745004757</v>
      </c>
      <c r="F455" s="5">
        <f>INDEX(poverty[Threshold],MATCH(YEAR(Table3[[#This Row],[Date]]),poverty[Year],0))</f>
        <v>10527</v>
      </c>
      <c r="G455" s="8">
        <f>Table3[[#This Row],[poverty threshold abs]]*Table3[[#This Row],[CPI Adjustment]]</f>
        <v>26123.887335870601</v>
      </c>
      <c r="H455" s="8">
        <f>Table3[[#This Row],[poverty threshold adj]]/2/250/8</f>
        <v>6.5309718339676497</v>
      </c>
      <c r="I455" s="8">
        <f>$I$854*$D$854/Table3[[#This Row],[CPI Adjustment]]</f>
        <v>6.8175438878528718</v>
      </c>
      <c r="J455" s="8">
        <f>Table3[[#This Row],[Living Wage Nominal]]*Table3[[#This Row],[CPI Adjustment]]</f>
        <v>16.91847140055302</v>
      </c>
    </row>
    <row r="456" spans="1:10" x14ac:dyDescent="0.35">
      <c r="A456" s="6">
        <v>30987</v>
      </c>
      <c r="B456">
        <f>INDEX(CPI[CPIAUCSL],MATCH(Table3[[#This Row],[Date]],CPI[observation_date],0))</f>
        <v>105.3</v>
      </c>
      <c r="C456">
        <f>INDEX(minwage[FEDMINNFRWG],MATCH(Table3[[#This Row],[Date]],minwage[observation_date],0))</f>
        <v>3.35</v>
      </c>
      <c r="D456" s="4">
        <f>$B$888/Table3[[#This Row],[CPI]]</f>
        <v>2.4768945868945869</v>
      </c>
      <c r="E456" s="5">
        <f>Table3[[#This Row],[minwage]]*Table3[[#This Row],[CPI Adjustment]]</f>
        <v>8.2975968660968658</v>
      </c>
      <c r="F456" s="5">
        <f>INDEX(poverty[Threshold],MATCH(YEAR(Table3[[#This Row],[Date]]),poverty[Year],0))</f>
        <v>10527</v>
      </c>
      <c r="G456" s="8">
        <f>Table3[[#This Row],[poverty threshold abs]]*Table3[[#This Row],[CPI Adjustment]]</f>
        <v>26074.269316239315</v>
      </c>
      <c r="H456" s="8">
        <f>Table3[[#This Row],[poverty threshold adj]]/2/250/8</f>
        <v>6.5185673290598292</v>
      </c>
      <c r="I456" s="8">
        <f>$I$854*$D$854/Table3[[#This Row],[CPI Adjustment]]</f>
        <v>6.8305173300752369</v>
      </c>
      <c r="J456" s="8">
        <f>Table3[[#This Row],[Living Wage Nominal]]*Table3[[#This Row],[CPI Adjustment]]</f>
        <v>16.91847140055302</v>
      </c>
    </row>
    <row r="457" spans="1:10" x14ac:dyDescent="0.35">
      <c r="A457" s="6">
        <v>31017</v>
      </c>
      <c r="B457">
        <f>INDEX(CPI[CPIAUCSL],MATCH(Table3[[#This Row],[Date]],CPI[observation_date],0))</f>
        <v>105.5</v>
      </c>
      <c r="C457">
        <f>INDEX(minwage[FEDMINNFRWG],MATCH(Table3[[#This Row],[Date]],minwage[observation_date],0))</f>
        <v>3.35</v>
      </c>
      <c r="D457" s="4">
        <f>$B$888/Table3[[#This Row],[CPI]]</f>
        <v>2.4721990521327015</v>
      </c>
      <c r="E457" s="5">
        <f>Table3[[#This Row],[minwage]]*Table3[[#This Row],[CPI Adjustment]]</f>
        <v>8.2818668246445508</v>
      </c>
      <c r="F457" s="5">
        <f>INDEX(poverty[Threshold],MATCH(YEAR(Table3[[#This Row],[Date]]),poverty[Year],0))</f>
        <v>10527</v>
      </c>
      <c r="G457" s="8">
        <f>Table3[[#This Row],[poverty threshold abs]]*Table3[[#This Row],[CPI Adjustment]]</f>
        <v>26024.839421800949</v>
      </c>
      <c r="H457" s="8">
        <f>Table3[[#This Row],[poverty threshold adj]]/2/250/8</f>
        <v>6.506209855450237</v>
      </c>
      <c r="I457" s="8">
        <f>$I$854*$D$854/Table3[[#This Row],[CPI Adjustment]]</f>
        <v>6.8434907722976019</v>
      </c>
      <c r="J457" s="8">
        <f>Table3[[#This Row],[Living Wage Nominal]]*Table3[[#This Row],[CPI Adjustment]]</f>
        <v>16.91847140055302</v>
      </c>
    </row>
    <row r="458" spans="1:10" x14ac:dyDescent="0.35">
      <c r="A458" s="6">
        <v>31048</v>
      </c>
      <c r="B458">
        <f>INDEX(CPI[CPIAUCSL],MATCH(Table3[[#This Row],[Date]],CPI[observation_date],0))</f>
        <v>105.7</v>
      </c>
      <c r="C458">
        <f>INDEX(minwage[FEDMINNFRWG],MATCH(Table3[[#This Row],[Date]],minwage[observation_date],0))</f>
        <v>3.35</v>
      </c>
      <c r="D458" s="4">
        <f>$B$888/Table3[[#This Row],[CPI]]</f>
        <v>2.4675212866603595</v>
      </c>
      <c r="E458" s="5">
        <f>Table3[[#This Row],[minwage]]*Table3[[#This Row],[CPI Adjustment]]</f>
        <v>8.2661963103122051</v>
      </c>
      <c r="F458" s="5">
        <f>INDEX(poverty[Threshold],MATCH(YEAR(Table3[[#This Row],[Date]]),poverty[Year],0))</f>
        <v>10903</v>
      </c>
      <c r="G458" s="8">
        <f>Table3[[#This Row],[poverty threshold abs]]*Table3[[#This Row],[CPI Adjustment]]</f>
        <v>26903.384588457899</v>
      </c>
      <c r="H458" s="8">
        <f>Table3[[#This Row],[poverty threshold adj]]/2/250/8</f>
        <v>6.725846147114475</v>
      </c>
      <c r="I458" s="8">
        <f>$I$854*$D$854/Table3[[#This Row],[CPI Adjustment]]</f>
        <v>6.856464214519967</v>
      </c>
      <c r="J458" s="8">
        <f>Table3[[#This Row],[Living Wage Nominal]]*Table3[[#This Row],[CPI Adjustment]]</f>
        <v>16.91847140055302</v>
      </c>
    </row>
    <row r="459" spans="1:10" x14ac:dyDescent="0.35">
      <c r="A459" s="6">
        <v>31079</v>
      </c>
      <c r="B459">
        <f>INDEX(CPI[CPIAUCSL],MATCH(Table3[[#This Row],[Date]],CPI[observation_date],0))</f>
        <v>106.3</v>
      </c>
      <c r="C459">
        <f>INDEX(minwage[FEDMINNFRWG],MATCH(Table3[[#This Row],[Date]],minwage[observation_date],0))</f>
        <v>3.35</v>
      </c>
      <c r="D459" s="4">
        <f>$B$888/Table3[[#This Row],[CPI]]</f>
        <v>2.453593603010348</v>
      </c>
      <c r="E459" s="5">
        <f>Table3[[#This Row],[minwage]]*Table3[[#This Row],[CPI Adjustment]]</f>
        <v>8.2195385700846657</v>
      </c>
      <c r="F459" s="5">
        <f>INDEX(poverty[Threshold],MATCH(YEAR(Table3[[#This Row],[Date]]),poverty[Year],0))</f>
        <v>10903</v>
      </c>
      <c r="G459" s="8">
        <f>Table3[[#This Row],[poverty threshold abs]]*Table3[[#This Row],[CPI Adjustment]]</f>
        <v>26751.531053621824</v>
      </c>
      <c r="H459" s="8">
        <f>Table3[[#This Row],[poverty threshold adj]]/2/250/8</f>
        <v>6.6878827634054563</v>
      </c>
      <c r="I459" s="8">
        <f>$I$854*$D$854/Table3[[#This Row],[CPI Adjustment]]</f>
        <v>6.8953845411870622</v>
      </c>
      <c r="J459" s="8">
        <f>Table3[[#This Row],[Living Wage Nominal]]*Table3[[#This Row],[CPI Adjustment]]</f>
        <v>16.91847140055302</v>
      </c>
    </row>
    <row r="460" spans="1:10" x14ac:dyDescent="0.35">
      <c r="A460" s="6">
        <v>31107</v>
      </c>
      <c r="B460">
        <f>INDEX(CPI[CPIAUCSL],MATCH(Table3[[#This Row],[Date]],CPI[observation_date],0))</f>
        <v>106.8</v>
      </c>
      <c r="C460">
        <f>INDEX(minwage[FEDMINNFRWG],MATCH(Table3[[#This Row],[Date]],minwage[observation_date],0))</f>
        <v>3.35</v>
      </c>
      <c r="D460" s="4">
        <f>$B$888/Table3[[#This Row],[CPI]]</f>
        <v>2.442106741573034</v>
      </c>
      <c r="E460" s="5">
        <f>Table3[[#This Row],[minwage]]*Table3[[#This Row],[CPI Adjustment]]</f>
        <v>8.1810575842696647</v>
      </c>
      <c r="F460" s="5">
        <f>INDEX(poverty[Threshold],MATCH(YEAR(Table3[[#This Row],[Date]]),poverty[Year],0))</f>
        <v>10903</v>
      </c>
      <c r="G460" s="8">
        <f>Table3[[#This Row],[poverty threshold abs]]*Table3[[#This Row],[CPI Adjustment]]</f>
        <v>26626.28980337079</v>
      </c>
      <c r="H460" s="8">
        <f>Table3[[#This Row],[poverty threshold adj]]/2/250/8</f>
        <v>6.6565724508426971</v>
      </c>
      <c r="I460" s="8">
        <f>$I$854*$D$854/Table3[[#This Row],[CPI Adjustment]]</f>
        <v>6.9278181467429745</v>
      </c>
      <c r="J460" s="8">
        <f>Table3[[#This Row],[Living Wage Nominal]]*Table3[[#This Row],[CPI Adjustment]]</f>
        <v>16.91847140055302</v>
      </c>
    </row>
    <row r="461" spans="1:10" x14ac:dyDescent="0.35">
      <c r="A461" s="6">
        <v>31138</v>
      </c>
      <c r="B461">
        <f>INDEX(CPI[CPIAUCSL],MATCH(Table3[[#This Row],[Date]],CPI[observation_date],0))</f>
        <v>107</v>
      </c>
      <c r="C461">
        <f>INDEX(minwage[FEDMINNFRWG],MATCH(Table3[[#This Row],[Date]],minwage[observation_date],0))</f>
        <v>3.35</v>
      </c>
      <c r="D461" s="4">
        <f>$B$888/Table3[[#This Row],[CPI]]</f>
        <v>2.4375420560747663</v>
      </c>
      <c r="E461" s="5">
        <f>Table3[[#This Row],[minwage]]*Table3[[#This Row],[CPI Adjustment]]</f>
        <v>8.1657658878504673</v>
      </c>
      <c r="F461" s="5">
        <f>INDEX(poverty[Threshold],MATCH(YEAR(Table3[[#This Row],[Date]]),poverty[Year],0))</f>
        <v>10903</v>
      </c>
      <c r="G461" s="8">
        <f>Table3[[#This Row],[poverty threshold abs]]*Table3[[#This Row],[CPI Adjustment]]</f>
        <v>26576.521037383176</v>
      </c>
      <c r="H461" s="8">
        <f>Table3[[#This Row],[poverty threshold adj]]/2/250/8</f>
        <v>6.6441302593457943</v>
      </c>
      <c r="I461" s="8">
        <f>$I$854*$D$854/Table3[[#This Row],[CPI Adjustment]]</f>
        <v>6.9407915889653404</v>
      </c>
      <c r="J461" s="8">
        <f>Table3[[#This Row],[Living Wage Nominal]]*Table3[[#This Row],[CPI Adjustment]]</f>
        <v>16.91847140055302</v>
      </c>
    </row>
    <row r="462" spans="1:10" x14ac:dyDescent="0.35">
      <c r="A462" s="6">
        <v>31168</v>
      </c>
      <c r="B462">
        <f>INDEX(CPI[CPIAUCSL],MATCH(Table3[[#This Row],[Date]],CPI[observation_date],0))</f>
        <v>107.2</v>
      </c>
      <c r="C462">
        <f>INDEX(minwage[FEDMINNFRWG],MATCH(Table3[[#This Row],[Date]],minwage[observation_date],0))</f>
        <v>3.35</v>
      </c>
      <c r="D462" s="4">
        <f>$B$888/Table3[[#This Row],[CPI]]</f>
        <v>2.4329944029850745</v>
      </c>
      <c r="E462" s="5">
        <f>Table3[[#This Row],[minwage]]*Table3[[#This Row],[CPI Adjustment]]</f>
        <v>8.1505312500000002</v>
      </c>
      <c r="F462" s="5">
        <f>INDEX(poverty[Threshold],MATCH(YEAR(Table3[[#This Row],[Date]]),poverty[Year],0))</f>
        <v>10903</v>
      </c>
      <c r="G462" s="8">
        <f>Table3[[#This Row],[poverty threshold abs]]*Table3[[#This Row],[CPI Adjustment]]</f>
        <v>26526.937975746267</v>
      </c>
      <c r="H462" s="8">
        <f>Table3[[#This Row],[poverty threshold adj]]/2/250/8</f>
        <v>6.631734493936567</v>
      </c>
      <c r="I462" s="8">
        <f>$I$854*$D$854/Table3[[#This Row],[CPI Adjustment]]</f>
        <v>6.9537650311877055</v>
      </c>
      <c r="J462" s="8">
        <f>Table3[[#This Row],[Living Wage Nominal]]*Table3[[#This Row],[CPI Adjustment]]</f>
        <v>16.91847140055302</v>
      </c>
    </row>
    <row r="463" spans="1:10" x14ac:dyDescent="0.35">
      <c r="A463" s="6">
        <v>31199</v>
      </c>
      <c r="B463">
        <f>INDEX(CPI[CPIAUCSL],MATCH(Table3[[#This Row],[Date]],CPI[observation_date],0))</f>
        <v>107.5</v>
      </c>
      <c r="C463">
        <f>INDEX(minwage[FEDMINNFRWG],MATCH(Table3[[#This Row],[Date]],minwage[observation_date],0))</f>
        <v>3.35</v>
      </c>
      <c r="D463" s="4">
        <f>$B$888/Table3[[#This Row],[CPI]]</f>
        <v>2.4262046511627906</v>
      </c>
      <c r="E463" s="5">
        <f>Table3[[#This Row],[minwage]]*Table3[[#This Row],[CPI Adjustment]]</f>
        <v>8.127785581395349</v>
      </c>
      <c r="F463" s="5">
        <f>INDEX(poverty[Threshold],MATCH(YEAR(Table3[[#This Row],[Date]]),poverty[Year],0))</f>
        <v>10903</v>
      </c>
      <c r="G463" s="8">
        <f>Table3[[#This Row],[poverty threshold abs]]*Table3[[#This Row],[CPI Adjustment]]</f>
        <v>26452.909311627907</v>
      </c>
      <c r="H463" s="8">
        <f>Table3[[#This Row],[poverty threshold adj]]/2/250/8</f>
        <v>6.6132273279069764</v>
      </c>
      <c r="I463" s="8">
        <f>$I$854*$D$854/Table3[[#This Row],[CPI Adjustment]]</f>
        <v>6.9732251945212536</v>
      </c>
      <c r="J463" s="8">
        <f>Table3[[#This Row],[Living Wage Nominal]]*Table3[[#This Row],[CPI Adjustment]]</f>
        <v>16.91847140055302</v>
      </c>
    </row>
    <row r="464" spans="1:10" x14ac:dyDescent="0.35">
      <c r="A464" s="6">
        <v>31229</v>
      </c>
      <c r="B464">
        <f>INDEX(CPI[CPIAUCSL],MATCH(Table3[[#This Row],[Date]],CPI[observation_date],0))</f>
        <v>107.7</v>
      </c>
      <c r="C464">
        <f>INDEX(minwage[FEDMINNFRWG],MATCH(Table3[[#This Row],[Date]],minwage[observation_date],0))</f>
        <v>3.35</v>
      </c>
      <c r="D464" s="4">
        <f>$B$888/Table3[[#This Row],[CPI]]</f>
        <v>2.4216991643454038</v>
      </c>
      <c r="E464" s="5">
        <f>Table3[[#This Row],[minwage]]*Table3[[#This Row],[CPI Adjustment]]</f>
        <v>8.1126922005571025</v>
      </c>
      <c r="F464" s="5">
        <f>INDEX(poverty[Threshold],MATCH(YEAR(Table3[[#This Row],[Date]]),poverty[Year],0))</f>
        <v>10903</v>
      </c>
      <c r="G464" s="8">
        <f>Table3[[#This Row],[poverty threshold abs]]*Table3[[#This Row],[CPI Adjustment]]</f>
        <v>26403.785988857937</v>
      </c>
      <c r="H464" s="8">
        <f>Table3[[#This Row],[poverty threshold adj]]/2/250/8</f>
        <v>6.6009464972144842</v>
      </c>
      <c r="I464" s="8">
        <f>$I$854*$D$854/Table3[[#This Row],[CPI Adjustment]]</f>
        <v>6.9861986367436186</v>
      </c>
      <c r="J464" s="8">
        <f>Table3[[#This Row],[Living Wage Nominal]]*Table3[[#This Row],[CPI Adjustment]]</f>
        <v>16.91847140055302</v>
      </c>
    </row>
    <row r="465" spans="1:10" x14ac:dyDescent="0.35">
      <c r="A465" s="6">
        <v>31260</v>
      </c>
      <c r="B465">
        <f>INDEX(CPI[CPIAUCSL],MATCH(Table3[[#This Row],[Date]],CPI[observation_date],0))</f>
        <v>107.9</v>
      </c>
      <c r="C465">
        <f>INDEX(minwage[FEDMINNFRWG],MATCH(Table3[[#This Row],[Date]],minwage[observation_date],0))</f>
        <v>3.35</v>
      </c>
      <c r="D465" s="4">
        <f>$B$888/Table3[[#This Row],[CPI]]</f>
        <v>2.4172103799814644</v>
      </c>
      <c r="E465" s="5">
        <f>Table3[[#This Row],[minwage]]*Table3[[#This Row],[CPI Adjustment]]</f>
        <v>8.097654772937906</v>
      </c>
      <c r="F465" s="5">
        <f>INDEX(poverty[Threshold],MATCH(YEAR(Table3[[#This Row],[Date]]),poverty[Year],0))</f>
        <v>10903</v>
      </c>
      <c r="G465" s="8">
        <f>Table3[[#This Row],[poverty threshold abs]]*Table3[[#This Row],[CPI Adjustment]]</f>
        <v>26354.844772937908</v>
      </c>
      <c r="H465" s="8">
        <f>Table3[[#This Row],[poverty threshold adj]]/2/250/8</f>
        <v>6.5887111932344773</v>
      </c>
      <c r="I465" s="8">
        <f>$I$854*$D$854/Table3[[#This Row],[CPI Adjustment]]</f>
        <v>6.9991720789659828</v>
      </c>
      <c r="J465" s="8">
        <f>Table3[[#This Row],[Living Wage Nominal]]*Table3[[#This Row],[CPI Adjustment]]</f>
        <v>16.91847140055302</v>
      </c>
    </row>
    <row r="466" spans="1:10" x14ac:dyDescent="0.35">
      <c r="A466" s="6">
        <v>31291</v>
      </c>
      <c r="B466">
        <f>INDEX(CPI[CPIAUCSL],MATCH(Table3[[#This Row],[Date]],CPI[observation_date],0))</f>
        <v>108.1</v>
      </c>
      <c r="C466">
        <f>INDEX(minwage[FEDMINNFRWG],MATCH(Table3[[#This Row],[Date]],minwage[observation_date],0))</f>
        <v>3.35</v>
      </c>
      <c r="D466" s="4">
        <f>$B$888/Table3[[#This Row],[CPI]]</f>
        <v>2.4127382053654025</v>
      </c>
      <c r="E466" s="5">
        <f>Table3[[#This Row],[minwage]]*Table3[[#This Row],[CPI Adjustment]]</f>
        <v>8.0826729879740995</v>
      </c>
      <c r="F466" s="5">
        <f>INDEX(poverty[Threshold],MATCH(YEAR(Table3[[#This Row],[Date]]),poverty[Year],0))</f>
        <v>10903</v>
      </c>
      <c r="G466" s="8">
        <f>Table3[[#This Row],[poverty threshold abs]]*Table3[[#This Row],[CPI Adjustment]]</f>
        <v>26306.084653098984</v>
      </c>
      <c r="H466" s="8">
        <f>Table3[[#This Row],[poverty threshold adj]]/2/250/8</f>
        <v>6.5765211632747462</v>
      </c>
      <c r="I466" s="8">
        <f>$I$854*$D$854/Table3[[#This Row],[CPI Adjustment]]</f>
        <v>7.0121455211883479</v>
      </c>
      <c r="J466" s="8">
        <f>Table3[[#This Row],[Living Wage Nominal]]*Table3[[#This Row],[CPI Adjustment]]</f>
        <v>16.91847140055302</v>
      </c>
    </row>
    <row r="467" spans="1:10" x14ac:dyDescent="0.35">
      <c r="A467" s="6">
        <v>31321</v>
      </c>
      <c r="B467">
        <f>INDEX(CPI[CPIAUCSL],MATCH(Table3[[#This Row],[Date]],CPI[observation_date],0))</f>
        <v>108.5</v>
      </c>
      <c r="C467">
        <f>INDEX(minwage[FEDMINNFRWG],MATCH(Table3[[#This Row],[Date]],minwage[observation_date],0))</f>
        <v>3.35</v>
      </c>
      <c r="D467" s="4">
        <f>$B$888/Table3[[#This Row],[CPI]]</f>
        <v>2.4038433179723504</v>
      </c>
      <c r="E467" s="5">
        <f>Table3[[#This Row],[minwage]]*Table3[[#This Row],[CPI Adjustment]]</f>
        <v>8.0528751152073745</v>
      </c>
      <c r="F467" s="5">
        <f>INDEX(poverty[Threshold],MATCH(YEAR(Table3[[#This Row],[Date]]),poverty[Year],0))</f>
        <v>10903</v>
      </c>
      <c r="G467" s="8">
        <f>Table3[[#This Row],[poverty threshold abs]]*Table3[[#This Row],[CPI Adjustment]]</f>
        <v>26209.103695852536</v>
      </c>
      <c r="H467" s="8">
        <f>Table3[[#This Row],[poverty threshold adj]]/2/250/8</f>
        <v>6.5522759239631343</v>
      </c>
      <c r="I467" s="8">
        <f>$I$854*$D$854/Table3[[#This Row],[CPI Adjustment]]</f>
        <v>7.038092405633078</v>
      </c>
      <c r="J467" s="8">
        <f>Table3[[#This Row],[Living Wage Nominal]]*Table3[[#This Row],[CPI Adjustment]]</f>
        <v>16.91847140055302</v>
      </c>
    </row>
    <row r="468" spans="1:10" x14ac:dyDescent="0.35">
      <c r="A468" s="6">
        <v>31352</v>
      </c>
      <c r="B468">
        <f>INDEX(CPI[CPIAUCSL],MATCH(Table3[[#This Row],[Date]],CPI[observation_date],0))</f>
        <v>109</v>
      </c>
      <c r="C468">
        <f>INDEX(minwage[FEDMINNFRWG],MATCH(Table3[[#This Row],[Date]],minwage[observation_date],0))</f>
        <v>3.35</v>
      </c>
      <c r="D468" s="4">
        <f>$B$888/Table3[[#This Row],[CPI]]</f>
        <v>2.3928165137614679</v>
      </c>
      <c r="E468" s="5">
        <f>Table3[[#This Row],[minwage]]*Table3[[#This Row],[CPI Adjustment]]</f>
        <v>8.0159353211009172</v>
      </c>
      <c r="F468" s="5">
        <f>INDEX(poverty[Threshold],MATCH(YEAR(Table3[[#This Row],[Date]]),poverty[Year],0))</f>
        <v>10903</v>
      </c>
      <c r="G468" s="8">
        <f>Table3[[#This Row],[poverty threshold abs]]*Table3[[#This Row],[CPI Adjustment]]</f>
        <v>26088.878449541284</v>
      </c>
      <c r="H468" s="8">
        <f>Table3[[#This Row],[poverty threshold adj]]/2/250/8</f>
        <v>6.5222196123853209</v>
      </c>
      <c r="I468" s="8">
        <f>$I$854*$D$854/Table3[[#This Row],[CPI Adjustment]]</f>
        <v>7.070526011188992</v>
      </c>
      <c r="J468" s="8">
        <f>Table3[[#This Row],[Living Wage Nominal]]*Table3[[#This Row],[CPI Adjustment]]</f>
        <v>16.91847140055302</v>
      </c>
    </row>
    <row r="469" spans="1:10" x14ac:dyDescent="0.35">
      <c r="A469" s="6">
        <v>31382</v>
      </c>
      <c r="B469">
        <f>INDEX(CPI[CPIAUCSL],MATCH(Table3[[#This Row],[Date]],CPI[observation_date],0))</f>
        <v>109.5</v>
      </c>
      <c r="C469">
        <f>INDEX(minwage[FEDMINNFRWG],MATCH(Table3[[#This Row],[Date]],minwage[observation_date],0))</f>
        <v>3.35</v>
      </c>
      <c r="D469" s="4">
        <f>$B$888/Table3[[#This Row],[CPI]]</f>
        <v>2.3818904109589041</v>
      </c>
      <c r="E469" s="5">
        <f>Table3[[#This Row],[minwage]]*Table3[[#This Row],[CPI Adjustment]]</f>
        <v>7.9793328767123288</v>
      </c>
      <c r="F469" s="5">
        <f>INDEX(poverty[Threshold],MATCH(YEAR(Table3[[#This Row],[Date]]),poverty[Year],0))</f>
        <v>10903</v>
      </c>
      <c r="G469" s="8">
        <f>Table3[[#This Row],[poverty threshold abs]]*Table3[[#This Row],[CPI Adjustment]]</f>
        <v>25969.75115068493</v>
      </c>
      <c r="H469" s="8">
        <f>Table3[[#This Row],[poverty threshold adj]]/2/250/8</f>
        <v>6.492437787671232</v>
      </c>
      <c r="I469" s="8">
        <f>$I$854*$D$854/Table3[[#This Row],[CPI Adjustment]]</f>
        <v>7.1029596167449043</v>
      </c>
      <c r="J469" s="8">
        <f>Table3[[#This Row],[Living Wage Nominal]]*Table3[[#This Row],[CPI Adjustment]]</f>
        <v>16.91847140055302</v>
      </c>
    </row>
    <row r="470" spans="1:10" x14ac:dyDescent="0.35">
      <c r="A470" s="6">
        <v>31413</v>
      </c>
      <c r="B470">
        <f>INDEX(CPI[CPIAUCSL],MATCH(Table3[[#This Row],[Date]],CPI[observation_date],0))</f>
        <v>109.9</v>
      </c>
      <c r="C470">
        <f>INDEX(minwage[FEDMINNFRWG],MATCH(Table3[[#This Row],[Date]],minwage[observation_date],0))</f>
        <v>3.35</v>
      </c>
      <c r="D470" s="4">
        <f>$B$888/Table3[[#This Row],[CPI]]</f>
        <v>2.3732211101000908</v>
      </c>
      <c r="E470" s="5">
        <f>Table3[[#This Row],[minwage]]*Table3[[#This Row],[CPI Adjustment]]</f>
        <v>7.9502907188353049</v>
      </c>
      <c r="F470" s="5">
        <f>INDEX(poverty[Threshold],MATCH(YEAR(Table3[[#This Row],[Date]]),poverty[Year],0))</f>
        <v>11113</v>
      </c>
      <c r="G470" s="8">
        <f>Table3[[#This Row],[poverty threshold abs]]*Table3[[#This Row],[CPI Adjustment]]</f>
        <v>26373.60619654231</v>
      </c>
      <c r="H470" s="8">
        <f>Table3[[#This Row],[poverty threshold adj]]/2/250/8</f>
        <v>6.593401549135578</v>
      </c>
      <c r="I470" s="8">
        <f>$I$854*$D$854/Table3[[#This Row],[CPI Adjustment]]</f>
        <v>7.1289065011896353</v>
      </c>
      <c r="J470" s="8">
        <f>Table3[[#This Row],[Living Wage Nominal]]*Table3[[#This Row],[CPI Adjustment]]</f>
        <v>16.91847140055302</v>
      </c>
    </row>
    <row r="471" spans="1:10" x14ac:dyDescent="0.35">
      <c r="A471" s="6">
        <v>31444</v>
      </c>
      <c r="B471">
        <f>INDEX(CPI[CPIAUCSL],MATCH(Table3[[#This Row],[Date]],CPI[observation_date],0))</f>
        <v>109.7</v>
      </c>
      <c r="C471">
        <f>INDEX(minwage[FEDMINNFRWG],MATCH(Table3[[#This Row],[Date]],minwage[observation_date],0))</f>
        <v>3.35</v>
      </c>
      <c r="D471" s="4">
        <f>$B$888/Table3[[#This Row],[CPI]]</f>
        <v>2.3775478577939837</v>
      </c>
      <c r="E471" s="5">
        <f>Table3[[#This Row],[minwage]]*Table3[[#This Row],[CPI Adjustment]]</f>
        <v>7.9647853236098456</v>
      </c>
      <c r="F471" s="5">
        <f>INDEX(poverty[Threshold],MATCH(YEAR(Table3[[#This Row],[Date]]),poverty[Year],0))</f>
        <v>11113</v>
      </c>
      <c r="G471" s="8">
        <f>Table3[[#This Row],[poverty threshold abs]]*Table3[[#This Row],[CPI Adjustment]]</f>
        <v>26421.689343664541</v>
      </c>
      <c r="H471" s="8">
        <f>Table3[[#This Row],[poverty threshold adj]]/2/250/8</f>
        <v>6.6054223359161348</v>
      </c>
      <c r="I471" s="8">
        <f>$I$854*$D$854/Table3[[#This Row],[CPI Adjustment]]</f>
        <v>7.1159330589672694</v>
      </c>
      <c r="J471" s="8">
        <f>Table3[[#This Row],[Living Wage Nominal]]*Table3[[#This Row],[CPI Adjustment]]</f>
        <v>16.91847140055302</v>
      </c>
    </row>
    <row r="472" spans="1:10" x14ac:dyDescent="0.35">
      <c r="A472" s="6">
        <v>31472</v>
      </c>
      <c r="B472">
        <f>INDEX(CPI[CPIAUCSL],MATCH(Table3[[#This Row],[Date]],CPI[observation_date],0))</f>
        <v>109.1</v>
      </c>
      <c r="C472">
        <f>INDEX(minwage[FEDMINNFRWG],MATCH(Table3[[#This Row],[Date]],minwage[observation_date],0))</f>
        <v>3.35</v>
      </c>
      <c r="D472" s="4">
        <f>$B$888/Table3[[#This Row],[CPI]]</f>
        <v>2.3906232813932173</v>
      </c>
      <c r="E472" s="5">
        <f>Table3[[#This Row],[minwage]]*Table3[[#This Row],[CPI Adjustment]]</f>
        <v>8.0085879926672785</v>
      </c>
      <c r="F472" s="5">
        <f>INDEX(poverty[Threshold],MATCH(YEAR(Table3[[#This Row],[Date]]),poverty[Year],0))</f>
        <v>11113</v>
      </c>
      <c r="G472" s="8">
        <f>Table3[[#This Row],[poverty threshold abs]]*Table3[[#This Row],[CPI Adjustment]]</f>
        <v>26566.996526122824</v>
      </c>
      <c r="H472" s="8">
        <f>Table3[[#This Row],[poverty threshold adj]]/2/250/8</f>
        <v>6.6417491315307062</v>
      </c>
      <c r="I472" s="8">
        <f>$I$854*$D$854/Table3[[#This Row],[CPI Adjustment]]</f>
        <v>7.0770127323001741</v>
      </c>
      <c r="J472" s="8">
        <f>Table3[[#This Row],[Living Wage Nominal]]*Table3[[#This Row],[CPI Adjustment]]</f>
        <v>16.91847140055302</v>
      </c>
    </row>
    <row r="473" spans="1:10" x14ac:dyDescent="0.35">
      <c r="A473" s="6">
        <v>31503</v>
      </c>
      <c r="B473">
        <f>INDEX(CPI[CPIAUCSL],MATCH(Table3[[#This Row],[Date]],CPI[observation_date],0))</f>
        <v>108.7</v>
      </c>
      <c r="C473">
        <f>INDEX(minwage[FEDMINNFRWG],MATCH(Table3[[#This Row],[Date]],minwage[observation_date],0))</f>
        <v>3.35</v>
      </c>
      <c r="D473" s="4">
        <f>$B$888/Table3[[#This Row],[CPI]]</f>
        <v>2.3994204231830727</v>
      </c>
      <c r="E473" s="5">
        <f>Table3[[#This Row],[minwage]]*Table3[[#This Row],[CPI Adjustment]]</f>
        <v>8.0380584176632937</v>
      </c>
      <c r="F473" s="5">
        <f>INDEX(poverty[Threshold],MATCH(YEAR(Table3[[#This Row],[Date]]),poverty[Year],0))</f>
        <v>11113</v>
      </c>
      <c r="G473" s="8">
        <f>Table3[[#This Row],[poverty threshold abs]]*Table3[[#This Row],[CPI Adjustment]]</f>
        <v>26664.759162833489</v>
      </c>
      <c r="H473" s="8">
        <f>Table3[[#This Row],[poverty threshold adj]]/2/250/8</f>
        <v>6.6661897907083718</v>
      </c>
      <c r="I473" s="8">
        <f>$I$854*$D$854/Table3[[#This Row],[CPI Adjustment]]</f>
        <v>7.051065847855444</v>
      </c>
      <c r="J473" s="8">
        <f>Table3[[#This Row],[Living Wage Nominal]]*Table3[[#This Row],[CPI Adjustment]]</f>
        <v>16.91847140055302</v>
      </c>
    </row>
    <row r="474" spans="1:10" x14ac:dyDescent="0.35">
      <c r="A474" s="6">
        <v>31533</v>
      </c>
      <c r="B474">
        <f>INDEX(CPI[CPIAUCSL],MATCH(Table3[[#This Row],[Date]],CPI[observation_date],0))</f>
        <v>109</v>
      </c>
      <c r="C474">
        <f>INDEX(minwage[FEDMINNFRWG],MATCH(Table3[[#This Row],[Date]],minwage[observation_date],0))</f>
        <v>3.35</v>
      </c>
      <c r="D474" s="4">
        <f>$B$888/Table3[[#This Row],[CPI]]</f>
        <v>2.3928165137614679</v>
      </c>
      <c r="E474" s="5">
        <f>Table3[[#This Row],[minwage]]*Table3[[#This Row],[CPI Adjustment]]</f>
        <v>8.0159353211009172</v>
      </c>
      <c r="F474" s="5">
        <f>INDEX(poverty[Threshold],MATCH(YEAR(Table3[[#This Row],[Date]]),poverty[Year],0))</f>
        <v>11113</v>
      </c>
      <c r="G474" s="8">
        <f>Table3[[#This Row],[poverty threshold abs]]*Table3[[#This Row],[CPI Adjustment]]</f>
        <v>26591.369917431191</v>
      </c>
      <c r="H474" s="8">
        <f>Table3[[#This Row],[poverty threshold adj]]/2/250/8</f>
        <v>6.6478424793577977</v>
      </c>
      <c r="I474" s="8">
        <f>$I$854*$D$854/Table3[[#This Row],[CPI Adjustment]]</f>
        <v>7.070526011188992</v>
      </c>
      <c r="J474" s="8">
        <f>Table3[[#This Row],[Living Wage Nominal]]*Table3[[#This Row],[CPI Adjustment]]</f>
        <v>16.91847140055302</v>
      </c>
    </row>
    <row r="475" spans="1:10" x14ac:dyDescent="0.35">
      <c r="A475" s="6">
        <v>31564</v>
      </c>
      <c r="B475">
        <f>INDEX(CPI[CPIAUCSL],MATCH(Table3[[#This Row],[Date]],CPI[observation_date],0))</f>
        <v>109.4</v>
      </c>
      <c r="C475">
        <f>INDEX(minwage[FEDMINNFRWG],MATCH(Table3[[#This Row],[Date]],minwage[observation_date],0))</f>
        <v>3.35</v>
      </c>
      <c r="D475" s="4">
        <f>$B$888/Table3[[#This Row],[CPI]]</f>
        <v>2.3840676416819013</v>
      </c>
      <c r="E475" s="5">
        <f>Table3[[#This Row],[minwage]]*Table3[[#This Row],[CPI Adjustment]]</f>
        <v>7.9866265996343699</v>
      </c>
      <c r="F475" s="5">
        <f>INDEX(poverty[Threshold],MATCH(YEAR(Table3[[#This Row],[Date]]),poverty[Year],0))</f>
        <v>11113</v>
      </c>
      <c r="G475" s="8">
        <f>Table3[[#This Row],[poverty threshold abs]]*Table3[[#This Row],[CPI Adjustment]]</f>
        <v>26494.14370201097</v>
      </c>
      <c r="H475" s="8">
        <f>Table3[[#This Row],[poverty threshold adj]]/2/250/8</f>
        <v>6.6235359255027424</v>
      </c>
      <c r="I475" s="8">
        <f>$I$854*$D$854/Table3[[#This Row],[CPI Adjustment]]</f>
        <v>7.0964728956337213</v>
      </c>
      <c r="J475" s="8">
        <f>Table3[[#This Row],[Living Wage Nominal]]*Table3[[#This Row],[CPI Adjustment]]</f>
        <v>16.91847140055302</v>
      </c>
    </row>
    <row r="476" spans="1:10" x14ac:dyDescent="0.35">
      <c r="A476" s="6">
        <v>31594</v>
      </c>
      <c r="B476">
        <f>INDEX(CPI[CPIAUCSL],MATCH(Table3[[#This Row],[Date]],CPI[observation_date],0))</f>
        <v>109.5</v>
      </c>
      <c r="C476">
        <f>INDEX(minwage[FEDMINNFRWG],MATCH(Table3[[#This Row],[Date]],minwage[observation_date],0))</f>
        <v>3.35</v>
      </c>
      <c r="D476" s="4">
        <f>$B$888/Table3[[#This Row],[CPI]]</f>
        <v>2.3818904109589041</v>
      </c>
      <c r="E476" s="5">
        <f>Table3[[#This Row],[minwage]]*Table3[[#This Row],[CPI Adjustment]]</f>
        <v>7.9793328767123288</v>
      </c>
      <c r="F476" s="5">
        <f>INDEX(poverty[Threshold],MATCH(YEAR(Table3[[#This Row],[Date]]),poverty[Year],0))</f>
        <v>11113</v>
      </c>
      <c r="G476" s="8">
        <f>Table3[[#This Row],[poverty threshold abs]]*Table3[[#This Row],[CPI Adjustment]]</f>
        <v>26469.948136986302</v>
      </c>
      <c r="H476" s="8">
        <f>Table3[[#This Row],[poverty threshold adj]]/2/250/8</f>
        <v>6.6174870342465759</v>
      </c>
      <c r="I476" s="8">
        <f>$I$854*$D$854/Table3[[#This Row],[CPI Adjustment]]</f>
        <v>7.1029596167449043</v>
      </c>
      <c r="J476" s="8">
        <f>Table3[[#This Row],[Living Wage Nominal]]*Table3[[#This Row],[CPI Adjustment]]</f>
        <v>16.91847140055302</v>
      </c>
    </row>
    <row r="477" spans="1:10" x14ac:dyDescent="0.35">
      <c r="A477" s="6">
        <v>31625</v>
      </c>
      <c r="B477">
        <f>INDEX(CPI[CPIAUCSL],MATCH(Table3[[#This Row],[Date]],CPI[observation_date],0))</f>
        <v>109.6</v>
      </c>
      <c r="C477">
        <f>INDEX(minwage[FEDMINNFRWG],MATCH(Table3[[#This Row],[Date]],minwage[observation_date],0))</f>
        <v>3.35</v>
      </c>
      <c r="D477" s="4">
        <f>$B$888/Table3[[#This Row],[CPI]]</f>
        <v>2.3797171532846719</v>
      </c>
      <c r="E477" s="5">
        <f>Table3[[#This Row],[minwage]]*Table3[[#This Row],[CPI Adjustment]]</f>
        <v>7.9720524635036512</v>
      </c>
      <c r="F477" s="5">
        <f>INDEX(poverty[Threshold],MATCH(YEAR(Table3[[#This Row],[Date]]),poverty[Year],0))</f>
        <v>11113</v>
      </c>
      <c r="G477" s="8">
        <f>Table3[[#This Row],[poverty threshold abs]]*Table3[[#This Row],[CPI Adjustment]]</f>
        <v>26445.796724452561</v>
      </c>
      <c r="H477" s="8">
        <f>Table3[[#This Row],[poverty threshold adj]]/2/250/8</f>
        <v>6.61144918111314</v>
      </c>
      <c r="I477" s="8">
        <f>$I$854*$D$854/Table3[[#This Row],[CPI Adjustment]]</f>
        <v>7.1094463378560855</v>
      </c>
      <c r="J477" s="8">
        <f>Table3[[#This Row],[Living Wage Nominal]]*Table3[[#This Row],[CPI Adjustment]]</f>
        <v>16.91847140055302</v>
      </c>
    </row>
    <row r="478" spans="1:10" x14ac:dyDescent="0.35">
      <c r="A478" s="6">
        <v>31656</v>
      </c>
      <c r="B478">
        <f>INDEX(CPI[CPIAUCSL],MATCH(Table3[[#This Row],[Date]],CPI[observation_date],0))</f>
        <v>110</v>
      </c>
      <c r="C478">
        <f>INDEX(minwage[FEDMINNFRWG],MATCH(Table3[[#This Row],[Date]],minwage[observation_date],0))</f>
        <v>3.35</v>
      </c>
      <c r="D478" s="4">
        <f>$B$888/Table3[[#This Row],[CPI]]</f>
        <v>2.3710636363636364</v>
      </c>
      <c r="E478" s="5">
        <f>Table3[[#This Row],[minwage]]*Table3[[#This Row],[CPI Adjustment]]</f>
        <v>7.9430631818181823</v>
      </c>
      <c r="F478" s="5">
        <f>INDEX(poverty[Threshold],MATCH(YEAR(Table3[[#This Row],[Date]]),poverty[Year],0))</f>
        <v>11113</v>
      </c>
      <c r="G478" s="8">
        <f>Table3[[#This Row],[poverty threshold abs]]*Table3[[#This Row],[CPI Adjustment]]</f>
        <v>26349.630190909091</v>
      </c>
      <c r="H478" s="8">
        <f>Table3[[#This Row],[poverty threshold adj]]/2/250/8</f>
        <v>6.5874075477272731</v>
      </c>
      <c r="I478" s="8">
        <f>$I$854*$D$854/Table3[[#This Row],[CPI Adjustment]]</f>
        <v>7.1353932223008174</v>
      </c>
      <c r="J478" s="8">
        <f>Table3[[#This Row],[Living Wage Nominal]]*Table3[[#This Row],[CPI Adjustment]]</f>
        <v>16.91847140055302</v>
      </c>
    </row>
    <row r="479" spans="1:10" x14ac:dyDescent="0.35">
      <c r="A479" s="6">
        <v>31686</v>
      </c>
      <c r="B479">
        <f>INDEX(CPI[CPIAUCSL],MATCH(Table3[[#This Row],[Date]],CPI[observation_date],0))</f>
        <v>110.2</v>
      </c>
      <c r="C479">
        <f>INDEX(minwage[FEDMINNFRWG],MATCH(Table3[[#This Row],[Date]],minwage[observation_date],0))</f>
        <v>3.35</v>
      </c>
      <c r="D479" s="4">
        <f>$B$888/Table3[[#This Row],[CPI]]</f>
        <v>2.3667604355716878</v>
      </c>
      <c r="E479" s="5">
        <f>Table3[[#This Row],[minwage]]*Table3[[#This Row],[CPI Adjustment]]</f>
        <v>7.9286474591651546</v>
      </c>
      <c r="F479" s="5">
        <f>INDEX(poverty[Threshold],MATCH(YEAR(Table3[[#This Row],[Date]]),poverty[Year],0))</f>
        <v>11113</v>
      </c>
      <c r="G479" s="8">
        <f>Table3[[#This Row],[poverty threshold abs]]*Table3[[#This Row],[CPI Adjustment]]</f>
        <v>26301.808720508168</v>
      </c>
      <c r="H479" s="8">
        <f>Table3[[#This Row],[poverty threshold adj]]/2/250/8</f>
        <v>6.5754521801270425</v>
      </c>
      <c r="I479" s="8">
        <f>$I$854*$D$854/Table3[[#This Row],[CPI Adjustment]]</f>
        <v>7.1483666645231825</v>
      </c>
      <c r="J479" s="8">
        <f>Table3[[#This Row],[Living Wage Nominal]]*Table3[[#This Row],[CPI Adjustment]]</f>
        <v>16.91847140055302</v>
      </c>
    </row>
    <row r="480" spans="1:10" x14ac:dyDescent="0.35">
      <c r="A480" s="6">
        <v>31717</v>
      </c>
      <c r="B480">
        <f>INDEX(CPI[CPIAUCSL],MATCH(Table3[[#This Row],[Date]],CPI[observation_date],0))</f>
        <v>110.4</v>
      </c>
      <c r="C480">
        <f>INDEX(minwage[FEDMINNFRWG],MATCH(Table3[[#This Row],[Date]],minwage[observation_date],0))</f>
        <v>3.35</v>
      </c>
      <c r="D480" s="4">
        <f>$B$888/Table3[[#This Row],[CPI]]</f>
        <v>2.3624728260869565</v>
      </c>
      <c r="E480" s="5">
        <f>Table3[[#This Row],[minwage]]*Table3[[#This Row],[CPI Adjustment]]</f>
        <v>7.9142839673913041</v>
      </c>
      <c r="F480" s="5">
        <f>INDEX(poverty[Threshold],MATCH(YEAR(Table3[[#This Row],[Date]]),poverty[Year],0))</f>
        <v>11113</v>
      </c>
      <c r="G480" s="8">
        <f>Table3[[#This Row],[poverty threshold abs]]*Table3[[#This Row],[CPI Adjustment]]</f>
        <v>26254.16051630435</v>
      </c>
      <c r="H480" s="8">
        <f>Table3[[#This Row],[poverty threshold adj]]/2/250/8</f>
        <v>6.5635401290760873</v>
      </c>
      <c r="I480" s="8">
        <f>$I$854*$D$854/Table3[[#This Row],[CPI Adjustment]]</f>
        <v>7.1613401067455476</v>
      </c>
      <c r="J480" s="8">
        <f>Table3[[#This Row],[Living Wage Nominal]]*Table3[[#This Row],[CPI Adjustment]]</f>
        <v>16.91847140055302</v>
      </c>
    </row>
    <row r="481" spans="1:10" x14ac:dyDescent="0.35">
      <c r="A481" s="6">
        <v>31747</v>
      </c>
      <c r="B481">
        <f>INDEX(CPI[CPIAUCSL],MATCH(Table3[[#This Row],[Date]],CPI[observation_date],0))</f>
        <v>110.8</v>
      </c>
      <c r="C481">
        <f>INDEX(minwage[FEDMINNFRWG],MATCH(Table3[[#This Row],[Date]],minwage[observation_date],0))</f>
        <v>3.35</v>
      </c>
      <c r="D481" s="4">
        <f>$B$888/Table3[[#This Row],[CPI]]</f>
        <v>2.3539440433212997</v>
      </c>
      <c r="E481" s="5">
        <f>Table3[[#This Row],[minwage]]*Table3[[#This Row],[CPI Adjustment]]</f>
        <v>7.8857125451263546</v>
      </c>
      <c r="F481" s="5">
        <f>INDEX(poverty[Threshold],MATCH(YEAR(Table3[[#This Row],[Date]]),poverty[Year],0))</f>
        <v>11113</v>
      </c>
      <c r="G481" s="8">
        <f>Table3[[#This Row],[poverty threshold abs]]*Table3[[#This Row],[CPI Adjustment]]</f>
        <v>26159.380153429604</v>
      </c>
      <c r="H481" s="8">
        <f>Table3[[#This Row],[poverty threshold adj]]/2/250/8</f>
        <v>6.5398450383574005</v>
      </c>
      <c r="I481" s="8">
        <f>$I$854*$D$854/Table3[[#This Row],[CPI Adjustment]]</f>
        <v>7.1872869911902777</v>
      </c>
      <c r="J481" s="8">
        <f>Table3[[#This Row],[Living Wage Nominal]]*Table3[[#This Row],[CPI Adjustment]]</f>
        <v>16.91847140055302</v>
      </c>
    </row>
    <row r="482" spans="1:10" x14ac:dyDescent="0.35">
      <c r="A482" s="6">
        <v>31778</v>
      </c>
      <c r="B482">
        <f>INDEX(CPI[CPIAUCSL],MATCH(Table3[[#This Row],[Date]],CPI[observation_date],0))</f>
        <v>111.4</v>
      </c>
      <c r="C482">
        <f>INDEX(minwage[FEDMINNFRWG],MATCH(Table3[[#This Row],[Date]],minwage[observation_date],0))</f>
        <v>3.35</v>
      </c>
      <c r="D482" s="4">
        <f>$B$888/Table3[[#This Row],[CPI]]</f>
        <v>2.3412657091561937</v>
      </c>
      <c r="E482" s="5">
        <f>Table3[[#This Row],[minwage]]*Table3[[#This Row],[CPI Adjustment]]</f>
        <v>7.8432401256732494</v>
      </c>
      <c r="F482" s="5">
        <f>INDEX(poverty[Threshold],MATCH(YEAR(Table3[[#This Row],[Date]]),poverty[Year],0))</f>
        <v>11519</v>
      </c>
      <c r="G482" s="8">
        <f>Table3[[#This Row],[poverty threshold abs]]*Table3[[#This Row],[CPI Adjustment]]</f>
        <v>26969.039703770195</v>
      </c>
      <c r="H482" s="8">
        <f>Table3[[#This Row],[poverty threshold adj]]/2/250/8</f>
        <v>6.7422599259425491</v>
      </c>
      <c r="I482" s="8">
        <f>$I$854*$D$854/Table3[[#This Row],[CPI Adjustment]]</f>
        <v>7.2262073178573738</v>
      </c>
      <c r="J482" s="8">
        <f>Table3[[#This Row],[Living Wage Nominal]]*Table3[[#This Row],[CPI Adjustment]]</f>
        <v>16.91847140055302</v>
      </c>
    </row>
    <row r="483" spans="1:10" x14ac:dyDescent="0.35">
      <c r="A483" s="6">
        <v>31809</v>
      </c>
      <c r="B483">
        <f>INDEX(CPI[CPIAUCSL],MATCH(Table3[[#This Row],[Date]],CPI[observation_date],0))</f>
        <v>111.8</v>
      </c>
      <c r="C483">
        <f>INDEX(minwage[FEDMINNFRWG],MATCH(Table3[[#This Row],[Date]],minwage[observation_date],0))</f>
        <v>3.35</v>
      </c>
      <c r="D483" s="4">
        <f>$B$888/Table3[[#This Row],[CPI]]</f>
        <v>2.3328890876565298</v>
      </c>
      <c r="E483" s="5">
        <f>Table3[[#This Row],[minwage]]*Table3[[#This Row],[CPI Adjustment]]</f>
        <v>7.8151784436493754</v>
      </c>
      <c r="F483" s="5">
        <f>INDEX(poverty[Threshold],MATCH(YEAR(Table3[[#This Row],[Date]]),poverty[Year],0))</f>
        <v>11519</v>
      </c>
      <c r="G483" s="8">
        <f>Table3[[#This Row],[poverty threshold abs]]*Table3[[#This Row],[CPI Adjustment]]</f>
        <v>26872.549400715568</v>
      </c>
      <c r="H483" s="8">
        <f>Table3[[#This Row],[poverty threshold adj]]/2/250/8</f>
        <v>6.7181373501788917</v>
      </c>
      <c r="I483" s="8">
        <f>$I$854*$D$854/Table3[[#This Row],[CPI Adjustment]]</f>
        <v>7.2521542023021022</v>
      </c>
      <c r="J483" s="8">
        <f>Table3[[#This Row],[Living Wage Nominal]]*Table3[[#This Row],[CPI Adjustment]]</f>
        <v>16.91847140055302</v>
      </c>
    </row>
    <row r="484" spans="1:10" x14ac:dyDescent="0.35">
      <c r="A484" s="6">
        <v>31837</v>
      </c>
      <c r="B484">
        <f>INDEX(CPI[CPIAUCSL],MATCH(Table3[[#This Row],[Date]],CPI[observation_date],0))</f>
        <v>112.2</v>
      </c>
      <c r="C484">
        <f>INDEX(minwage[FEDMINNFRWG],MATCH(Table3[[#This Row],[Date]],minwage[observation_date],0))</f>
        <v>3.35</v>
      </c>
      <c r="D484" s="4">
        <f>$B$888/Table3[[#This Row],[CPI]]</f>
        <v>2.3245721925133691</v>
      </c>
      <c r="E484" s="5">
        <f>Table3[[#This Row],[minwage]]*Table3[[#This Row],[CPI Adjustment]]</f>
        <v>7.7873168449197872</v>
      </c>
      <c r="F484" s="5">
        <f>INDEX(poverty[Threshold],MATCH(YEAR(Table3[[#This Row],[Date]]),poverty[Year],0))</f>
        <v>11519</v>
      </c>
      <c r="G484" s="8">
        <f>Table3[[#This Row],[poverty threshold abs]]*Table3[[#This Row],[CPI Adjustment]]</f>
        <v>26776.747085561499</v>
      </c>
      <c r="H484" s="8">
        <f>Table3[[#This Row],[poverty threshold adj]]/2/250/8</f>
        <v>6.6941867713903749</v>
      </c>
      <c r="I484" s="8">
        <f>$I$854*$D$854/Table3[[#This Row],[CPI Adjustment]]</f>
        <v>7.2781010867468332</v>
      </c>
      <c r="J484" s="8">
        <f>Table3[[#This Row],[Living Wage Nominal]]*Table3[[#This Row],[CPI Adjustment]]</f>
        <v>16.91847140055302</v>
      </c>
    </row>
    <row r="485" spans="1:10" x14ac:dyDescent="0.35">
      <c r="A485" s="6">
        <v>31868</v>
      </c>
      <c r="B485">
        <f>INDEX(CPI[CPIAUCSL],MATCH(Table3[[#This Row],[Date]],CPI[observation_date],0))</f>
        <v>112.7</v>
      </c>
      <c r="C485">
        <f>INDEX(minwage[FEDMINNFRWG],MATCH(Table3[[#This Row],[Date]],minwage[observation_date],0))</f>
        <v>3.35</v>
      </c>
      <c r="D485" s="4">
        <f>$B$888/Table3[[#This Row],[CPI]]</f>
        <v>2.314259094942325</v>
      </c>
      <c r="E485" s="5">
        <f>Table3[[#This Row],[minwage]]*Table3[[#This Row],[CPI Adjustment]]</f>
        <v>7.7527679680567889</v>
      </c>
      <c r="F485" s="5">
        <f>INDEX(poverty[Threshold],MATCH(YEAR(Table3[[#This Row],[Date]]),poverty[Year],0))</f>
        <v>11519</v>
      </c>
      <c r="G485" s="8">
        <f>Table3[[#This Row],[poverty threshold abs]]*Table3[[#This Row],[CPI Adjustment]]</f>
        <v>26657.950514640641</v>
      </c>
      <c r="H485" s="8">
        <f>Table3[[#This Row],[poverty threshold adj]]/2/250/8</f>
        <v>6.6644876286601606</v>
      </c>
      <c r="I485" s="8">
        <f>$I$854*$D$854/Table3[[#This Row],[CPI Adjustment]]</f>
        <v>7.3105346923027454</v>
      </c>
      <c r="J485" s="8">
        <f>Table3[[#This Row],[Living Wage Nominal]]*Table3[[#This Row],[CPI Adjustment]]</f>
        <v>16.91847140055302</v>
      </c>
    </row>
    <row r="486" spans="1:10" x14ac:dyDescent="0.35">
      <c r="A486" s="6">
        <v>31898</v>
      </c>
      <c r="B486">
        <f>INDEX(CPI[CPIAUCSL],MATCH(Table3[[#This Row],[Date]],CPI[observation_date],0))</f>
        <v>113</v>
      </c>
      <c r="C486">
        <f>INDEX(minwage[FEDMINNFRWG],MATCH(Table3[[#This Row],[Date]],minwage[observation_date],0))</f>
        <v>3.35</v>
      </c>
      <c r="D486" s="4">
        <f>$B$888/Table3[[#This Row],[CPI]]</f>
        <v>2.3081150442477876</v>
      </c>
      <c r="E486" s="5">
        <f>Table3[[#This Row],[minwage]]*Table3[[#This Row],[CPI Adjustment]]</f>
        <v>7.7321853982300883</v>
      </c>
      <c r="F486" s="5">
        <f>INDEX(poverty[Threshold],MATCH(YEAR(Table3[[#This Row],[Date]]),poverty[Year],0))</f>
        <v>11519</v>
      </c>
      <c r="G486" s="8">
        <f>Table3[[#This Row],[poverty threshold abs]]*Table3[[#This Row],[CPI Adjustment]]</f>
        <v>26587.177194690266</v>
      </c>
      <c r="H486" s="8">
        <f>Table3[[#This Row],[poverty threshold adj]]/2/250/8</f>
        <v>6.6467942986725665</v>
      </c>
      <c r="I486" s="8">
        <f>$I$854*$D$854/Table3[[#This Row],[CPI Adjustment]]</f>
        <v>7.3299948556362944</v>
      </c>
      <c r="J486" s="8">
        <f>Table3[[#This Row],[Living Wage Nominal]]*Table3[[#This Row],[CPI Adjustment]]</f>
        <v>16.91847140055302</v>
      </c>
    </row>
    <row r="487" spans="1:10" x14ac:dyDescent="0.35">
      <c r="A487" s="6">
        <v>31929</v>
      </c>
      <c r="B487">
        <f>INDEX(CPI[CPIAUCSL],MATCH(Table3[[#This Row],[Date]],CPI[observation_date],0))</f>
        <v>113.5</v>
      </c>
      <c r="C487">
        <f>INDEX(minwage[FEDMINNFRWG],MATCH(Table3[[#This Row],[Date]],minwage[observation_date],0))</f>
        <v>3.35</v>
      </c>
      <c r="D487" s="4">
        <f>$B$888/Table3[[#This Row],[CPI]]</f>
        <v>2.2979471365638768</v>
      </c>
      <c r="E487" s="5">
        <f>Table3[[#This Row],[minwage]]*Table3[[#This Row],[CPI Adjustment]]</f>
        <v>7.6981229074889876</v>
      </c>
      <c r="F487" s="5">
        <f>INDEX(poverty[Threshold],MATCH(YEAR(Table3[[#This Row],[Date]]),poverty[Year],0))</f>
        <v>11519</v>
      </c>
      <c r="G487" s="8">
        <f>Table3[[#This Row],[poverty threshold abs]]*Table3[[#This Row],[CPI Adjustment]]</f>
        <v>26470.053066079297</v>
      </c>
      <c r="H487" s="8">
        <f>Table3[[#This Row],[poverty threshold adj]]/2/250/8</f>
        <v>6.6175132665198246</v>
      </c>
      <c r="I487" s="8">
        <f>$I$854*$D$854/Table3[[#This Row],[CPI Adjustment]]</f>
        <v>7.3624284611922066</v>
      </c>
      <c r="J487" s="8">
        <f>Table3[[#This Row],[Living Wage Nominal]]*Table3[[#This Row],[CPI Adjustment]]</f>
        <v>16.91847140055302</v>
      </c>
    </row>
    <row r="488" spans="1:10" x14ac:dyDescent="0.35">
      <c r="A488" s="6">
        <v>31959</v>
      </c>
      <c r="B488">
        <f>INDEX(CPI[CPIAUCSL],MATCH(Table3[[#This Row],[Date]],CPI[observation_date],0))</f>
        <v>113.8</v>
      </c>
      <c r="C488">
        <f>INDEX(minwage[FEDMINNFRWG],MATCH(Table3[[#This Row],[Date]],minwage[observation_date],0))</f>
        <v>3.35</v>
      </c>
      <c r="D488" s="4">
        <f>$B$888/Table3[[#This Row],[CPI]]</f>
        <v>2.2918892794376098</v>
      </c>
      <c r="E488" s="5">
        <f>Table3[[#This Row],[minwage]]*Table3[[#This Row],[CPI Adjustment]]</f>
        <v>7.6778290861159926</v>
      </c>
      <c r="F488" s="5">
        <f>INDEX(poverty[Threshold],MATCH(YEAR(Table3[[#This Row],[Date]]),poverty[Year],0))</f>
        <v>11519</v>
      </c>
      <c r="G488" s="8">
        <f>Table3[[#This Row],[poverty threshold abs]]*Table3[[#This Row],[CPI Adjustment]]</f>
        <v>26400.272609841828</v>
      </c>
      <c r="H488" s="8">
        <f>Table3[[#This Row],[poverty threshold adj]]/2/250/8</f>
        <v>6.600068152460457</v>
      </c>
      <c r="I488" s="8">
        <f>$I$854*$D$854/Table3[[#This Row],[CPI Adjustment]]</f>
        <v>7.3818886245257547</v>
      </c>
      <c r="J488" s="8">
        <f>Table3[[#This Row],[Living Wage Nominal]]*Table3[[#This Row],[CPI Adjustment]]</f>
        <v>16.91847140055302</v>
      </c>
    </row>
    <row r="489" spans="1:10" x14ac:dyDescent="0.35">
      <c r="A489" s="6">
        <v>31990</v>
      </c>
      <c r="B489">
        <f>INDEX(CPI[CPIAUCSL],MATCH(Table3[[#This Row],[Date]],CPI[observation_date],0))</f>
        <v>114.3</v>
      </c>
      <c r="C489">
        <f>INDEX(minwage[FEDMINNFRWG],MATCH(Table3[[#This Row],[Date]],minwage[observation_date],0))</f>
        <v>3.35</v>
      </c>
      <c r="D489" s="4">
        <f>$B$888/Table3[[#This Row],[CPI]]</f>
        <v>2.2818635170603674</v>
      </c>
      <c r="E489" s="5">
        <f>Table3[[#This Row],[minwage]]*Table3[[#This Row],[CPI Adjustment]]</f>
        <v>7.6442427821522312</v>
      </c>
      <c r="F489" s="5">
        <f>INDEX(poverty[Threshold],MATCH(YEAR(Table3[[#This Row],[Date]]),poverty[Year],0))</f>
        <v>11519</v>
      </c>
      <c r="G489" s="8">
        <f>Table3[[#This Row],[poverty threshold abs]]*Table3[[#This Row],[CPI Adjustment]]</f>
        <v>26284.785853018373</v>
      </c>
      <c r="H489" s="8">
        <f>Table3[[#This Row],[poverty threshold adj]]/2/250/8</f>
        <v>6.5711964632545934</v>
      </c>
      <c r="I489" s="8">
        <f>$I$854*$D$854/Table3[[#This Row],[CPI Adjustment]]</f>
        <v>7.4143222300816678</v>
      </c>
      <c r="J489" s="8">
        <f>Table3[[#This Row],[Living Wage Nominal]]*Table3[[#This Row],[CPI Adjustment]]</f>
        <v>16.91847140055302</v>
      </c>
    </row>
    <row r="490" spans="1:10" x14ac:dyDescent="0.35">
      <c r="A490" s="6">
        <v>32021</v>
      </c>
      <c r="B490">
        <f>INDEX(CPI[CPIAUCSL],MATCH(Table3[[#This Row],[Date]],CPI[observation_date],0))</f>
        <v>114.7</v>
      </c>
      <c r="C490">
        <f>INDEX(minwage[FEDMINNFRWG],MATCH(Table3[[#This Row],[Date]],minwage[observation_date],0))</f>
        <v>3.35</v>
      </c>
      <c r="D490" s="4">
        <f>$B$888/Table3[[#This Row],[CPI]]</f>
        <v>2.2739058413251962</v>
      </c>
      <c r="E490" s="5">
        <f>Table3[[#This Row],[minwage]]*Table3[[#This Row],[CPI Adjustment]]</f>
        <v>7.6175845684394075</v>
      </c>
      <c r="F490" s="5">
        <f>INDEX(poverty[Threshold],MATCH(YEAR(Table3[[#This Row],[Date]]),poverty[Year],0))</f>
        <v>11519</v>
      </c>
      <c r="G490" s="8">
        <f>Table3[[#This Row],[poverty threshold abs]]*Table3[[#This Row],[CPI Adjustment]]</f>
        <v>26193.121386224935</v>
      </c>
      <c r="H490" s="8">
        <f>Table3[[#This Row],[poverty threshold adj]]/2/250/8</f>
        <v>6.5482803465562336</v>
      </c>
      <c r="I490" s="8">
        <f>$I$854*$D$854/Table3[[#This Row],[CPI Adjustment]]</f>
        <v>7.4402691145263971</v>
      </c>
      <c r="J490" s="8">
        <f>Table3[[#This Row],[Living Wage Nominal]]*Table3[[#This Row],[CPI Adjustment]]</f>
        <v>16.91847140055302</v>
      </c>
    </row>
    <row r="491" spans="1:10" x14ac:dyDescent="0.35">
      <c r="A491" s="6">
        <v>32051</v>
      </c>
      <c r="B491">
        <f>INDEX(CPI[CPIAUCSL],MATCH(Table3[[#This Row],[Date]],CPI[observation_date],0))</f>
        <v>115</v>
      </c>
      <c r="C491">
        <f>INDEX(minwage[FEDMINNFRWG],MATCH(Table3[[#This Row],[Date]],minwage[observation_date],0))</f>
        <v>3.35</v>
      </c>
      <c r="D491" s="4">
        <f>$B$888/Table3[[#This Row],[CPI]]</f>
        <v>2.2679739130434782</v>
      </c>
      <c r="E491" s="5">
        <f>Table3[[#This Row],[minwage]]*Table3[[#This Row],[CPI Adjustment]]</f>
        <v>7.5977126086956517</v>
      </c>
      <c r="F491" s="5">
        <f>INDEX(poverty[Threshold],MATCH(YEAR(Table3[[#This Row],[Date]]),poverty[Year],0))</f>
        <v>11519</v>
      </c>
      <c r="G491" s="8">
        <f>Table3[[#This Row],[poverty threshold abs]]*Table3[[#This Row],[CPI Adjustment]]</f>
        <v>26124.791504347824</v>
      </c>
      <c r="H491" s="8">
        <f>Table3[[#This Row],[poverty threshold adj]]/2/250/8</f>
        <v>6.5311978760869565</v>
      </c>
      <c r="I491" s="8">
        <f>$I$854*$D$854/Table3[[#This Row],[CPI Adjustment]]</f>
        <v>7.4597292778599451</v>
      </c>
      <c r="J491" s="8">
        <f>Table3[[#This Row],[Living Wage Nominal]]*Table3[[#This Row],[CPI Adjustment]]</f>
        <v>16.91847140055302</v>
      </c>
    </row>
    <row r="492" spans="1:10" x14ac:dyDescent="0.35">
      <c r="A492" s="6">
        <v>32082</v>
      </c>
      <c r="B492">
        <f>INDEX(CPI[CPIAUCSL],MATCH(Table3[[#This Row],[Date]],CPI[observation_date],0))</f>
        <v>115.4</v>
      </c>
      <c r="C492">
        <f>INDEX(minwage[FEDMINNFRWG],MATCH(Table3[[#This Row],[Date]],minwage[observation_date],0))</f>
        <v>3.35</v>
      </c>
      <c r="D492" s="4">
        <f>$B$888/Table3[[#This Row],[CPI]]</f>
        <v>2.2601126516464469</v>
      </c>
      <c r="E492" s="5">
        <f>Table3[[#This Row],[minwage]]*Table3[[#This Row],[CPI Adjustment]]</f>
        <v>7.571377383015597</v>
      </c>
      <c r="F492" s="5">
        <f>INDEX(poverty[Threshold],MATCH(YEAR(Table3[[#This Row],[Date]]),poverty[Year],0))</f>
        <v>11519</v>
      </c>
      <c r="G492" s="8">
        <f>Table3[[#This Row],[poverty threshold abs]]*Table3[[#This Row],[CPI Adjustment]]</f>
        <v>26034.237634315421</v>
      </c>
      <c r="H492" s="8">
        <f>Table3[[#This Row],[poverty threshold adj]]/2/250/8</f>
        <v>6.5085594085788552</v>
      </c>
      <c r="I492" s="8">
        <f>$I$854*$D$854/Table3[[#This Row],[CPI Adjustment]]</f>
        <v>7.4856761623046761</v>
      </c>
      <c r="J492" s="8">
        <f>Table3[[#This Row],[Living Wage Nominal]]*Table3[[#This Row],[CPI Adjustment]]</f>
        <v>16.91847140055302</v>
      </c>
    </row>
    <row r="493" spans="1:10" x14ac:dyDescent="0.35">
      <c r="A493" s="6">
        <v>32112</v>
      </c>
      <c r="B493">
        <f>INDEX(CPI[CPIAUCSL],MATCH(Table3[[#This Row],[Date]],CPI[observation_date],0))</f>
        <v>115.6</v>
      </c>
      <c r="C493">
        <f>INDEX(minwage[FEDMINNFRWG],MATCH(Table3[[#This Row],[Date]],minwage[observation_date],0))</f>
        <v>3.35</v>
      </c>
      <c r="D493" s="4">
        <f>$B$888/Table3[[#This Row],[CPI]]</f>
        <v>2.256202422145329</v>
      </c>
      <c r="E493" s="5">
        <f>Table3[[#This Row],[minwage]]*Table3[[#This Row],[CPI Adjustment]]</f>
        <v>7.5582781141868525</v>
      </c>
      <c r="F493" s="5">
        <f>INDEX(poverty[Threshold],MATCH(YEAR(Table3[[#This Row],[Date]]),poverty[Year],0))</f>
        <v>11519</v>
      </c>
      <c r="G493" s="8">
        <f>Table3[[#This Row],[poverty threshold abs]]*Table3[[#This Row],[CPI Adjustment]]</f>
        <v>25989.195700692046</v>
      </c>
      <c r="H493" s="8">
        <f>Table3[[#This Row],[poverty threshold adj]]/2/250/8</f>
        <v>6.4972989251730118</v>
      </c>
      <c r="I493" s="8">
        <f>$I$854*$D$854/Table3[[#This Row],[CPI Adjustment]]</f>
        <v>7.4986496045270394</v>
      </c>
      <c r="J493" s="8">
        <f>Table3[[#This Row],[Living Wage Nominal]]*Table3[[#This Row],[CPI Adjustment]]</f>
        <v>16.91847140055302</v>
      </c>
    </row>
    <row r="494" spans="1:10" x14ac:dyDescent="0.35">
      <c r="A494" s="6">
        <v>32143</v>
      </c>
      <c r="B494">
        <f>INDEX(CPI[CPIAUCSL],MATCH(Table3[[#This Row],[Date]],CPI[observation_date],0))</f>
        <v>116</v>
      </c>
      <c r="C494">
        <f>INDEX(minwage[FEDMINNFRWG],MATCH(Table3[[#This Row],[Date]],minwage[observation_date],0))</f>
        <v>3.35</v>
      </c>
      <c r="D494" s="4">
        <f>$B$888/Table3[[#This Row],[CPI]]</f>
        <v>2.2484224137931035</v>
      </c>
      <c r="E494" s="5">
        <f>Table3[[#This Row],[minwage]]*Table3[[#This Row],[CPI Adjustment]]</f>
        <v>7.5322150862068966</v>
      </c>
      <c r="F494" s="5">
        <f>INDEX(poverty[Threshold],MATCH(YEAR(Table3[[#This Row],[Date]]),poverty[Year],0))</f>
        <v>11997</v>
      </c>
      <c r="G494" s="8">
        <f>Table3[[#This Row],[poverty threshold abs]]*Table3[[#This Row],[CPI Adjustment]]</f>
        <v>26974.323698275861</v>
      </c>
      <c r="H494" s="8">
        <f>Table3[[#This Row],[poverty threshold adj]]/2/250/8</f>
        <v>6.7435809245689651</v>
      </c>
      <c r="I494" s="8">
        <f>$I$854*$D$854/Table3[[#This Row],[CPI Adjustment]]</f>
        <v>7.5245964889717705</v>
      </c>
      <c r="J494" s="8">
        <f>Table3[[#This Row],[Living Wage Nominal]]*Table3[[#This Row],[CPI Adjustment]]</f>
        <v>16.91847140055302</v>
      </c>
    </row>
    <row r="495" spans="1:10" x14ac:dyDescent="0.35">
      <c r="A495" s="6">
        <v>32174</v>
      </c>
      <c r="B495">
        <f>INDEX(CPI[CPIAUCSL],MATCH(Table3[[#This Row],[Date]],CPI[observation_date],0))</f>
        <v>116.2</v>
      </c>
      <c r="C495">
        <f>INDEX(minwage[FEDMINNFRWG],MATCH(Table3[[#This Row],[Date]],minwage[observation_date],0))</f>
        <v>3.35</v>
      </c>
      <c r="D495" s="4">
        <f>$B$888/Table3[[#This Row],[CPI]]</f>
        <v>2.2445524956970742</v>
      </c>
      <c r="E495" s="5">
        <f>Table3[[#This Row],[minwage]]*Table3[[#This Row],[CPI Adjustment]]</f>
        <v>7.5192508605851982</v>
      </c>
      <c r="F495" s="5">
        <f>INDEX(poverty[Threshold],MATCH(YEAR(Table3[[#This Row],[Date]]),poverty[Year],0))</f>
        <v>11997</v>
      </c>
      <c r="G495" s="8">
        <f>Table3[[#This Row],[poverty threshold abs]]*Table3[[#This Row],[CPI Adjustment]]</f>
        <v>26927.896290877798</v>
      </c>
      <c r="H495" s="8">
        <f>Table3[[#This Row],[poverty threshold adj]]/2/250/8</f>
        <v>6.7319740727194493</v>
      </c>
      <c r="I495" s="8">
        <f>$I$854*$D$854/Table3[[#This Row],[CPI Adjustment]]</f>
        <v>7.5375699311941355</v>
      </c>
      <c r="J495" s="8">
        <f>Table3[[#This Row],[Living Wage Nominal]]*Table3[[#This Row],[CPI Adjustment]]</f>
        <v>16.91847140055302</v>
      </c>
    </row>
    <row r="496" spans="1:10" x14ac:dyDescent="0.35">
      <c r="A496" s="6">
        <v>32203</v>
      </c>
      <c r="B496">
        <f>INDEX(CPI[CPIAUCSL],MATCH(Table3[[#This Row],[Date]],CPI[observation_date],0))</f>
        <v>116.5</v>
      </c>
      <c r="C496">
        <f>INDEX(minwage[FEDMINNFRWG],MATCH(Table3[[#This Row],[Date]],minwage[observation_date],0))</f>
        <v>3.35</v>
      </c>
      <c r="D496" s="4">
        <f>$B$888/Table3[[#This Row],[CPI]]</f>
        <v>2.2387725321888414</v>
      </c>
      <c r="E496" s="5">
        <f>Table3[[#This Row],[minwage]]*Table3[[#This Row],[CPI Adjustment]]</f>
        <v>7.499887982832619</v>
      </c>
      <c r="F496" s="5">
        <f>INDEX(poverty[Threshold],MATCH(YEAR(Table3[[#This Row],[Date]]),poverty[Year],0))</f>
        <v>11997</v>
      </c>
      <c r="G496" s="8">
        <f>Table3[[#This Row],[poverty threshold abs]]*Table3[[#This Row],[CPI Adjustment]]</f>
        <v>26858.554068669531</v>
      </c>
      <c r="H496" s="8">
        <f>Table3[[#This Row],[poverty threshold adj]]/2/250/8</f>
        <v>6.7146385171673826</v>
      </c>
      <c r="I496" s="8">
        <f>$I$854*$D$854/Table3[[#This Row],[CPI Adjustment]]</f>
        <v>7.5570300945276827</v>
      </c>
      <c r="J496" s="8">
        <f>Table3[[#This Row],[Living Wage Nominal]]*Table3[[#This Row],[CPI Adjustment]]</f>
        <v>16.91847140055302</v>
      </c>
    </row>
    <row r="497" spans="1:10" x14ac:dyDescent="0.35">
      <c r="A497" s="6">
        <v>32234</v>
      </c>
      <c r="B497">
        <f>INDEX(CPI[CPIAUCSL],MATCH(Table3[[#This Row],[Date]],CPI[observation_date],0))</f>
        <v>117.2</v>
      </c>
      <c r="C497">
        <f>INDEX(minwage[FEDMINNFRWG],MATCH(Table3[[#This Row],[Date]],minwage[observation_date],0))</f>
        <v>3.35</v>
      </c>
      <c r="D497" s="4">
        <f>$B$888/Table3[[#This Row],[CPI]]</f>
        <v>2.2254010238907851</v>
      </c>
      <c r="E497" s="5">
        <f>Table3[[#This Row],[minwage]]*Table3[[#This Row],[CPI Adjustment]]</f>
        <v>7.4550934300341298</v>
      </c>
      <c r="F497" s="5">
        <f>INDEX(poverty[Threshold],MATCH(YEAR(Table3[[#This Row],[Date]]),poverty[Year],0))</f>
        <v>11997</v>
      </c>
      <c r="G497" s="8">
        <f>Table3[[#This Row],[poverty threshold abs]]*Table3[[#This Row],[CPI Adjustment]]</f>
        <v>26698.136083617748</v>
      </c>
      <c r="H497" s="8">
        <f>Table3[[#This Row],[poverty threshold adj]]/2/250/8</f>
        <v>6.6745340209044368</v>
      </c>
      <c r="I497" s="8">
        <f>$I$854*$D$854/Table3[[#This Row],[CPI Adjustment]]</f>
        <v>7.6024371423059609</v>
      </c>
      <c r="J497" s="8">
        <f>Table3[[#This Row],[Living Wage Nominal]]*Table3[[#This Row],[CPI Adjustment]]</f>
        <v>16.91847140055302</v>
      </c>
    </row>
    <row r="498" spans="1:10" x14ac:dyDescent="0.35">
      <c r="A498" s="6">
        <v>32264</v>
      </c>
      <c r="B498">
        <f>INDEX(CPI[CPIAUCSL],MATCH(Table3[[#This Row],[Date]],CPI[observation_date],0))</f>
        <v>117.5</v>
      </c>
      <c r="C498">
        <f>INDEX(minwage[FEDMINNFRWG],MATCH(Table3[[#This Row],[Date]],minwage[observation_date],0))</f>
        <v>3.35</v>
      </c>
      <c r="D498" s="4">
        <f>$B$888/Table3[[#This Row],[CPI]]</f>
        <v>2.2197191489361701</v>
      </c>
      <c r="E498" s="5">
        <f>Table3[[#This Row],[minwage]]*Table3[[#This Row],[CPI Adjustment]]</f>
        <v>7.4360591489361703</v>
      </c>
      <c r="F498" s="5">
        <f>INDEX(poverty[Threshold],MATCH(YEAR(Table3[[#This Row],[Date]]),poverty[Year],0))</f>
        <v>11997</v>
      </c>
      <c r="G498" s="8">
        <f>Table3[[#This Row],[poverty threshold abs]]*Table3[[#This Row],[CPI Adjustment]]</f>
        <v>26629.970629787233</v>
      </c>
      <c r="H498" s="8">
        <f>Table3[[#This Row],[poverty threshold adj]]/2/250/8</f>
        <v>6.6574926574468085</v>
      </c>
      <c r="I498" s="8">
        <f>$I$854*$D$854/Table3[[#This Row],[CPI Adjustment]]</f>
        <v>7.6218973056395098</v>
      </c>
      <c r="J498" s="8">
        <f>Table3[[#This Row],[Living Wage Nominal]]*Table3[[#This Row],[CPI Adjustment]]</f>
        <v>16.91847140055302</v>
      </c>
    </row>
    <row r="499" spans="1:10" x14ac:dyDescent="0.35">
      <c r="A499" s="6">
        <v>32295</v>
      </c>
      <c r="B499">
        <f>INDEX(CPI[CPIAUCSL],MATCH(Table3[[#This Row],[Date]],CPI[observation_date],0))</f>
        <v>118</v>
      </c>
      <c r="C499">
        <f>INDEX(minwage[FEDMINNFRWG],MATCH(Table3[[#This Row],[Date]],minwage[observation_date],0))</f>
        <v>3.35</v>
      </c>
      <c r="D499" s="4">
        <f>$B$888/Table3[[#This Row],[CPI]]</f>
        <v>2.2103135593220338</v>
      </c>
      <c r="E499" s="5">
        <f>Table3[[#This Row],[minwage]]*Table3[[#This Row],[CPI Adjustment]]</f>
        <v>7.4045504237288133</v>
      </c>
      <c r="F499" s="5">
        <f>INDEX(poverty[Threshold],MATCH(YEAR(Table3[[#This Row],[Date]]),poverty[Year],0))</f>
        <v>11997</v>
      </c>
      <c r="G499" s="8">
        <f>Table3[[#This Row],[poverty threshold abs]]*Table3[[#This Row],[CPI Adjustment]]</f>
        <v>26517.131771186439</v>
      </c>
      <c r="H499" s="8">
        <f>Table3[[#This Row],[poverty threshold adj]]/2/250/8</f>
        <v>6.6292829427966096</v>
      </c>
      <c r="I499" s="8">
        <f>$I$854*$D$854/Table3[[#This Row],[CPI Adjustment]]</f>
        <v>7.6543309111954221</v>
      </c>
      <c r="J499" s="8">
        <f>Table3[[#This Row],[Living Wage Nominal]]*Table3[[#This Row],[CPI Adjustment]]</f>
        <v>16.91847140055302</v>
      </c>
    </row>
    <row r="500" spans="1:10" x14ac:dyDescent="0.35">
      <c r="A500" s="6">
        <v>32325</v>
      </c>
      <c r="B500">
        <f>INDEX(CPI[CPIAUCSL],MATCH(Table3[[#This Row],[Date]],CPI[observation_date],0))</f>
        <v>118.5</v>
      </c>
      <c r="C500">
        <f>INDEX(minwage[FEDMINNFRWG],MATCH(Table3[[#This Row],[Date]],minwage[observation_date],0))</f>
        <v>3.35</v>
      </c>
      <c r="D500" s="4">
        <f>$B$888/Table3[[#This Row],[CPI]]</f>
        <v>2.2009873417721519</v>
      </c>
      <c r="E500" s="5">
        <f>Table3[[#This Row],[minwage]]*Table3[[#This Row],[CPI Adjustment]]</f>
        <v>7.3733075949367093</v>
      </c>
      <c r="F500" s="5">
        <f>INDEX(poverty[Threshold],MATCH(YEAR(Table3[[#This Row],[Date]]),poverty[Year],0))</f>
        <v>11997</v>
      </c>
      <c r="G500" s="8">
        <f>Table3[[#This Row],[poverty threshold abs]]*Table3[[#This Row],[CPI Adjustment]]</f>
        <v>26405.245139240506</v>
      </c>
      <c r="H500" s="8">
        <f>Table3[[#This Row],[poverty threshold adj]]/2/250/8</f>
        <v>6.6013112848101265</v>
      </c>
      <c r="I500" s="8">
        <f>$I$854*$D$854/Table3[[#This Row],[CPI Adjustment]]</f>
        <v>7.6867645167513343</v>
      </c>
      <c r="J500" s="8">
        <f>Table3[[#This Row],[Living Wage Nominal]]*Table3[[#This Row],[CPI Adjustment]]</f>
        <v>16.91847140055302</v>
      </c>
    </row>
    <row r="501" spans="1:10" x14ac:dyDescent="0.35">
      <c r="A501" s="6">
        <v>32356</v>
      </c>
      <c r="B501">
        <f>INDEX(CPI[CPIAUCSL],MATCH(Table3[[#This Row],[Date]],CPI[observation_date],0))</f>
        <v>119</v>
      </c>
      <c r="C501">
        <f>INDEX(minwage[FEDMINNFRWG],MATCH(Table3[[#This Row],[Date]],minwage[observation_date],0))</f>
        <v>3.35</v>
      </c>
      <c r="D501" s="4">
        <f>$B$888/Table3[[#This Row],[CPI]]</f>
        <v>2.1917394957983194</v>
      </c>
      <c r="E501" s="5">
        <f>Table3[[#This Row],[minwage]]*Table3[[#This Row],[CPI Adjustment]]</f>
        <v>7.3423273109243699</v>
      </c>
      <c r="F501" s="5">
        <f>INDEX(poverty[Threshold],MATCH(YEAR(Table3[[#This Row],[Date]]),poverty[Year],0))</f>
        <v>11997</v>
      </c>
      <c r="G501" s="8">
        <f>Table3[[#This Row],[poverty threshold abs]]*Table3[[#This Row],[CPI Adjustment]]</f>
        <v>26294.298731092436</v>
      </c>
      <c r="H501" s="8">
        <f>Table3[[#This Row],[poverty threshold adj]]/2/250/8</f>
        <v>6.573574682773109</v>
      </c>
      <c r="I501" s="8">
        <f>$I$854*$D$854/Table3[[#This Row],[CPI Adjustment]]</f>
        <v>7.7191981223072474</v>
      </c>
      <c r="J501" s="8">
        <f>Table3[[#This Row],[Living Wage Nominal]]*Table3[[#This Row],[CPI Adjustment]]</f>
        <v>16.91847140055302</v>
      </c>
    </row>
    <row r="502" spans="1:10" x14ac:dyDescent="0.35">
      <c r="A502" s="6">
        <v>32387</v>
      </c>
      <c r="B502">
        <f>INDEX(CPI[CPIAUCSL],MATCH(Table3[[#This Row],[Date]],CPI[observation_date],0))</f>
        <v>119.5</v>
      </c>
      <c r="C502">
        <f>INDEX(minwage[FEDMINNFRWG],MATCH(Table3[[#This Row],[Date]],minwage[observation_date],0))</f>
        <v>3.35</v>
      </c>
      <c r="D502" s="4">
        <f>$B$888/Table3[[#This Row],[CPI]]</f>
        <v>2.1825690376569038</v>
      </c>
      <c r="E502" s="5">
        <f>Table3[[#This Row],[minwage]]*Table3[[#This Row],[CPI Adjustment]]</f>
        <v>7.311606276150628</v>
      </c>
      <c r="F502" s="5">
        <f>INDEX(poverty[Threshold],MATCH(YEAR(Table3[[#This Row],[Date]]),poverty[Year],0))</f>
        <v>11997</v>
      </c>
      <c r="G502" s="8">
        <f>Table3[[#This Row],[poverty threshold abs]]*Table3[[#This Row],[CPI Adjustment]]</f>
        <v>26184.280744769876</v>
      </c>
      <c r="H502" s="8">
        <f>Table3[[#This Row],[poverty threshold adj]]/2/250/8</f>
        <v>6.5460701861924688</v>
      </c>
      <c r="I502" s="8">
        <f>$I$854*$D$854/Table3[[#This Row],[CPI Adjustment]]</f>
        <v>7.7516317278631606</v>
      </c>
      <c r="J502" s="8">
        <f>Table3[[#This Row],[Living Wage Nominal]]*Table3[[#This Row],[CPI Adjustment]]</f>
        <v>16.91847140055302</v>
      </c>
    </row>
    <row r="503" spans="1:10" x14ac:dyDescent="0.35">
      <c r="A503" s="6">
        <v>32417</v>
      </c>
      <c r="B503">
        <f>INDEX(CPI[CPIAUCSL],MATCH(Table3[[#This Row],[Date]],CPI[observation_date],0))</f>
        <v>119.9</v>
      </c>
      <c r="C503">
        <f>INDEX(minwage[FEDMINNFRWG],MATCH(Table3[[#This Row],[Date]],minwage[observation_date],0))</f>
        <v>3.35</v>
      </c>
      <c r="D503" s="4">
        <f>$B$888/Table3[[#This Row],[CPI]]</f>
        <v>2.1752877397831525</v>
      </c>
      <c r="E503" s="5">
        <f>Table3[[#This Row],[minwage]]*Table3[[#This Row],[CPI Adjustment]]</f>
        <v>7.2872139282735606</v>
      </c>
      <c r="F503" s="5">
        <f>INDEX(poverty[Threshold],MATCH(YEAR(Table3[[#This Row],[Date]]),poverty[Year],0))</f>
        <v>11997</v>
      </c>
      <c r="G503" s="8">
        <f>Table3[[#This Row],[poverty threshold abs]]*Table3[[#This Row],[CPI Adjustment]]</f>
        <v>26096.92701417848</v>
      </c>
      <c r="H503" s="8">
        <f>Table3[[#This Row],[poverty threshold adj]]/2/250/8</f>
        <v>6.5242317535446199</v>
      </c>
      <c r="I503" s="8">
        <f>$I$854*$D$854/Table3[[#This Row],[CPI Adjustment]]</f>
        <v>7.7775786123078916</v>
      </c>
      <c r="J503" s="8">
        <f>Table3[[#This Row],[Living Wage Nominal]]*Table3[[#This Row],[CPI Adjustment]]</f>
        <v>16.91847140055302</v>
      </c>
    </row>
    <row r="504" spans="1:10" x14ac:dyDescent="0.35">
      <c r="A504" s="6">
        <v>32448</v>
      </c>
      <c r="B504">
        <f>INDEX(CPI[CPIAUCSL],MATCH(Table3[[#This Row],[Date]],CPI[observation_date],0))</f>
        <v>120.3</v>
      </c>
      <c r="C504">
        <f>INDEX(minwage[FEDMINNFRWG],MATCH(Table3[[#This Row],[Date]],minwage[observation_date],0))</f>
        <v>3.35</v>
      </c>
      <c r="D504" s="4">
        <f>$B$888/Table3[[#This Row],[CPI]]</f>
        <v>2.1680548628428928</v>
      </c>
      <c r="E504" s="5">
        <f>Table3[[#This Row],[minwage]]*Table3[[#This Row],[CPI Adjustment]]</f>
        <v>7.2629837905236911</v>
      </c>
      <c r="F504" s="5">
        <f>INDEX(poverty[Threshold],MATCH(YEAR(Table3[[#This Row],[Date]]),poverty[Year],0))</f>
        <v>11997</v>
      </c>
      <c r="G504" s="8">
        <f>Table3[[#This Row],[poverty threshold abs]]*Table3[[#This Row],[CPI Adjustment]]</f>
        <v>26010.154189526187</v>
      </c>
      <c r="H504" s="8">
        <f>Table3[[#This Row],[poverty threshold adj]]/2/250/8</f>
        <v>6.5025385473815467</v>
      </c>
      <c r="I504" s="8">
        <f>$I$854*$D$854/Table3[[#This Row],[CPI Adjustment]]</f>
        <v>7.8035254967526209</v>
      </c>
      <c r="J504" s="8">
        <f>Table3[[#This Row],[Living Wage Nominal]]*Table3[[#This Row],[CPI Adjustment]]</f>
        <v>16.91847140055302</v>
      </c>
    </row>
    <row r="505" spans="1:10" x14ac:dyDescent="0.35">
      <c r="A505" s="6">
        <v>32478</v>
      </c>
      <c r="B505">
        <f>INDEX(CPI[CPIAUCSL],MATCH(Table3[[#This Row],[Date]],CPI[observation_date],0))</f>
        <v>120.7</v>
      </c>
      <c r="C505">
        <f>INDEX(minwage[FEDMINNFRWG],MATCH(Table3[[#This Row],[Date]],minwage[observation_date],0))</f>
        <v>3.35</v>
      </c>
      <c r="D505" s="4">
        <f>$B$888/Table3[[#This Row],[CPI]]</f>
        <v>2.1608699254349628</v>
      </c>
      <c r="E505" s="5">
        <f>Table3[[#This Row],[minwage]]*Table3[[#This Row],[CPI Adjustment]]</f>
        <v>7.2389142502071255</v>
      </c>
      <c r="F505" s="5">
        <f>INDEX(poverty[Threshold],MATCH(YEAR(Table3[[#This Row],[Date]]),poverty[Year],0))</f>
        <v>11997</v>
      </c>
      <c r="G505" s="8">
        <f>Table3[[#This Row],[poverty threshold abs]]*Table3[[#This Row],[CPI Adjustment]]</f>
        <v>25923.95649544325</v>
      </c>
      <c r="H505" s="8">
        <f>Table3[[#This Row],[poverty threshold adj]]/2/250/8</f>
        <v>6.4809891238608124</v>
      </c>
      <c r="I505" s="8">
        <f>$I$854*$D$854/Table3[[#This Row],[CPI Adjustment]]</f>
        <v>7.829472381197351</v>
      </c>
      <c r="J505" s="8">
        <f>Table3[[#This Row],[Living Wage Nominal]]*Table3[[#This Row],[CPI Adjustment]]</f>
        <v>16.91847140055302</v>
      </c>
    </row>
    <row r="506" spans="1:10" x14ac:dyDescent="0.35">
      <c r="A506" s="6">
        <v>32509</v>
      </c>
      <c r="B506">
        <f>INDEX(CPI[CPIAUCSL],MATCH(Table3[[#This Row],[Date]],CPI[observation_date],0))</f>
        <v>121.2</v>
      </c>
      <c r="C506">
        <f>INDEX(minwage[FEDMINNFRWG],MATCH(Table3[[#This Row],[Date]],minwage[observation_date],0))</f>
        <v>3.35</v>
      </c>
      <c r="D506" s="4">
        <f>$B$888/Table3[[#This Row],[CPI]]</f>
        <v>2.1519554455445546</v>
      </c>
      <c r="E506" s="5">
        <f>Table3[[#This Row],[minwage]]*Table3[[#This Row],[CPI Adjustment]]</f>
        <v>7.2090507425742585</v>
      </c>
      <c r="F506" s="5">
        <f>INDEX(poverty[Threshold],MATCH(YEAR(Table3[[#This Row],[Date]]),poverty[Year],0))</f>
        <v>12575</v>
      </c>
      <c r="G506" s="8">
        <f>Table3[[#This Row],[poverty threshold abs]]*Table3[[#This Row],[CPI Adjustment]]</f>
        <v>27060.839727722774</v>
      </c>
      <c r="H506" s="8">
        <f>Table3[[#This Row],[poverty threshold adj]]/2/250/8</f>
        <v>6.7652099319306931</v>
      </c>
      <c r="I506" s="8">
        <f>$I$854*$D$854/Table3[[#This Row],[CPI Adjustment]]</f>
        <v>7.8619059867532632</v>
      </c>
      <c r="J506" s="8">
        <f>Table3[[#This Row],[Living Wage Nominal]]*Table3[[#This Row],[CPI Adjustment]]</f>
        <v>16.91847140055302</v>
      </c>
    </row>
    <row r="507" spans="1:10" x14ac:dyDescent="0.35">
      <c r="A507" s="6">
        <v>32540</v>
      </c>
      <c r="B507">
        <f>INDEX(CPI[CPIAUCSL],MATCH(Table3[[#This Row],[Date]],CPI[observation_date],0))</f>
        <v>121.6</v>
      </c>
      <c r="C507">
        <f>INDEX(minwage[FEDMINNFRWG],MATCH(Table3[[#This Row],[Date]],minwage[observation_date],0))</f>
        <v>3.35</v>
      </c>
      <c r="D507" s="4">
        <f>$B$888/Table3[[#This Row],[CPI]]</f>
        <v>2.1448766447368421</v>
      </c>
      <c r="E507" s="5">
        <f>Table3[[#This Row],[minwage]]*Table3[[#This Row],[CPI Adjustment]]</f>
        <v>7.185336759868421</v>
      </c>
      <c r="F507" s="5">
        <f>INDEX(poverty[Threshold],MATCH(YEAR(Table3[[#This Row],[Date]]),poverty[Year],0))</f>
        <v>12575</v>
      </c>
      <c r="G507" s="8">
        <f>Table3[[#This Row],[poverty threshold abs]]*Table3[[#This Row],[CPI Adjustment]]</f>
        <v>26971.82380756579</v>
      </c>
      <c r="H507" s="8">
        <f>Table3[[#This Row],[poverty threshold adj]]/2/250/8</f>
        <v>6.7429559518914477</v>
      </c>
      <c r="I507" s="8">
        <f>$I$854*$D$854/Table3[[#This Row],[CPI Adjustment]]</f>
        <v>7.8878528711979943</v>
      </c>
      <c r="J507" s="8">
        <f>Table3[[#This Row],[Living Wage Nominal]]*Table3[[#This Row],[CPI Adjustment]]</f>
        <v>16.91847140055302</v>
      </c>
    </row>
    <row r="508" spans="1:10" x14ac:dyDescent="0.35">
      <c r="A508" s="6">
        <v>32568</v>
      </c>
      <c r="B508">
        <f>INDEX(CPI[CPIAUCSL],MATCH(Table3[[#This Row],[Date]],CPI[observation_date],0))</f>
        <v>122.2</v>
      </c>
      <c r="C508">
        <f>INDEX(minwage[FEDMINNFRWG],MATCH(Table3[[#This Row],[Date]],minwage[observation_date],0))</f>
        <v>3.35</v>
      </c>
      <c r="D508" s="4">
        <f>$B$888/Table3[[#This Row],[CPI]]</f>
        <v>2.1343453355155484</v>
      </c>
      <c r="E508" s="5">
        <f>Table3[[#This Row],[minwage]]*Table3[[#This Row],[CPI Adjustment]]</f>
        <v>7.1500568739770873</v>
      </c>
      <c r="F508" s="5">
        <f>INDEX(poverty[Threshold],MATCH(YEAR(Table3[[#This Row],[Date]]),poverty[Year],0))</f>
        <v>12575</v>
      </c>
      <c r="G508" s="8">
        <f>Table3[[#This Row],[poverty threshold abs]]*Table3[[#This Row],[CPI Adjustment]]</f>
        <v>26839.39259410802</v>
      </c>
      <c r="H508" s="8">
        <f>Table3[[#This Row],[poverty threshold adj]]/2/250/8</f>
        <v>6.709848148527005</v>
      </c>
      <c r="I508" s="8">
        <f>$I$854*$D$854/Table3[[#This Row],[CPI Adjustment]]</f>
        <v>7.9267731978650895</v>
      </c>
      <c r="J508" s="8">
        <f>Table3[[#This Row],[Living Wage Nominal]]*Table3[[#This Row],[CPI Adjustment]]</f>
        <v>16.91847140055302</v>
      </c>
    </row>
    <row r="509" spans="1:10" x14ac:dyDescent="0.35">
      <c r="A509" s="6">
        <v>32599</v>
      </c>
      <c r="B509">
        <f>INDEX(CPI[CPIAUCSL],MATCH(Table3[[#This Row],[Date]],CPI[observation_date],0))</f>
        <v>123.1</v>
      </c>
      <c r="C509">
        <f>INDEX(minwage[FEDMINNFRWG],MATCH(Table3[[#This Row],[Date]],minwage[observation_date],0))</f>
        <v>3.35</v>
      </c>
      <c r="D509" s="4">
        <f>$B$888/Table3[[#This Row],[CPI]]</f>
        <v>2.1187408610885461</v>
      </c>
      <c r="E509" s="5">
        <f>Table3[[#This Row],[minwage]]*Table3[[#This Row],[CPI Adjustment]]</f>
        <v>7.0977818846466292</v>
      </c>
      <c r="F509" s="5">
        <f>INDEX(poverty[Threshold],MATCH(YEAR(Table3[[#This Row],[Date]]),poverty[Year],0))</f>
        <v>12575</v>
      </c>
      <c r="G509" s="8">
        <f>Table3[[#This Row],[poverty threshold abs]]*Table3[[#This Row],[CPI Adjustment]]</f>
        <v>26643.166328188468</v>
      </c>
      <c r="H509" s="8">
        <f>Table3[[#This Row],[poverty threshold adj]]/2/250/8</f>
        <v>6.6607915820471169</v>
      </c>
      <c r="I509" s="8">
        <f>$I$854*$D$854/Table3[[#This Row],[CPI Adjustment]]</f>
        <v>7.9851536878657319</v>
      </c>
      <c r="J509" s="8">
        <f>Table3[[#This Row],[Living Wage Nominal]]*Table3[[#This Row],[CPI Adjustment]]</f>
        <v>16.91847140055302</v>
      </c>
    </row>
    <row r="510" spans="1:10" x14ac:dyDescent="0.35">
      <c r="A510" s="6">
        <v>32629</v>
      </c>
      <c r="B510">
        <f>INDEX(CPI[CPIAUCSL],MATCH(Table3[[#This Row],[Date]],CPI[observation_date],0))</f>
        <v>123.7</v>
      </c>
      <c r="C510">
        <f>INDEX(minwage[FEDMINNFRWG],MATCH(Table3[[#This Row],[Date]],minwage[observation_date],0))</f>
        <v>3.35</v>
      </c>
      <c r="D510" s="4">
        <f>$B$888/Table3[[#This Row],[CPI]]</f>
        <v>2.1084640258690381</v>
      </c>
      <c r="E510" s="5">
        <f>Table3[[#This Row],[minwage]]*Table3[[#This Row],[CPI Adjustment]]</f>
        <v>7.0633544866612779</v>
      </c>
      <c r="F510" s="5">
        <f>INDEX(poverty[Threshold],MATCH(YEAR(Table3[[#This Row],[Date]]),poverty[Year],0))</f>
        <v>12575</v>
      </c>
      <c r="G510" s="8">
        <f>Table3[[#This Row],[poverty threshold abs]]*Table3[[#This Row],[CPI Adjustment]]</f>
        <v>26513.935125303156</v>
      </c>
      <c r="H510" s="8">
        <f>Table3[[#This Row],[poverty threshold adj]]/2/250/8</f>
        <v>6.6284837813257891</v>
      </c>
      <c r="I510" s="8">
        <f>$I$854*$D$854/Table3[[#This Row],[CPI Adjustment]]</f>
        <v>8.0240740145328271</v>
      </c>
      <c r="J510" s="8">
        <f>Table3[[#This Row],[Living Wage Nominal]]*Table3[[#This Row],[CPI Adjustment]]</f>
        <v>16.91847140055302</v>
      </c>
    </row>
    <row r="511" spans="1:10" x14ac:dyDescent="0.35">
      <c r="A511" s="6">
        <v>32660</v>
      </c>
      <c r="B511">
        <f>INDEX(CPI[CPIAUCSL],MATCH(Table3[[#This Row],[Date]],CPI[observation_date],0))</f>
        <v>124.1</v>
      </c>
      <c r="C511">
        <f>INDEX(minwage[FEDMINNFRWG],MATCH(Table3[[#This Row],[Date]],minwage[observation_date],0))</f>
        <v>3.35</v>
      </c>
      <c r="D511" s="4">
        <f>$B$888/Table3[[#This Row],[CPI]]</f>
        <v>2.1016680096696216</v>
      </c>
      <c r="E511" s="5">
        <f>Table3[[#This Row],[minwage]]*Table3[[#This Row],[CPI Adjustment]]</f>
        <v>7.0405878323932329</v>
      </c>
      <c r="F511" s="5">
        <f>INDEX(poverty[Threshold],MATCH(YEAR(Table3[[#This Row],[Date]]),poverty[Year],0))</f>
        <v>12575</v>
      </c>
      <c r="G511" s="8">
        <f>Table3[[#This Row],[poverty threshold abs]]*Table3[[#This Row],[CPI Adjustment]]</f>
        <v>26428.47522159549</v>
      </c>
      <c r="H511" s="8">
        <f>Table3[[#This Row],[poverty threshold adj]]/2/250/8</f>
        <v>6.6071188053988728</v>
      </c>
      <c r="I511" s="8">
        <f>$I$854*$D$854/Table3[[#This Row],[CPI Adjustment]]</f>
        <v>8.0500208989775572</v>
      </c>
      <c r="J511" s="8">
        <f>Table3[[#This Row],[Living Wage Nominal]]*Table3[[#This Row],[CPI Adjustment]]</f>
        <v>16.91847140055302</v>
      </c>
    </row>
    <row r="512" spans="1:10" x14ac:dyDescent="0.35">
      <c r="A512" s="6">
        <v>32690</v>
      </c>
      <c r="B512">
        <f>INDEX(CPI[CPIAUCSL],MATCH(Table3[[#This Row],[Date]],CPI[observation_date],0))</f>
        <v>124.5</v>
      </c>
      <c r="C512">
        <f>INDEX(minwage[FEDMINNFRWG],MATCH(Table3[[#This Row],[Date]],minwage[observation_date],0))</f>
        <v>3.35</v>
      </c>
      <c r="D512" s="4">
        <f>$B$888/Table3[[#This Row],[CPI]]</f>
        <v>2.0949156626506023</v>
      </c>
      <c r="E512" s="5">
        <f>Table3[[#This Row],[minwage]]*Table3[[#This Row],[CPI Adjustment]]</f>
        <v>7.017967469879518</v>
      </c>
      <c r="F512" s="5">
        <f>INDEX(poverty[Threshold],MATCH(YEAR(Table3[[#This Row],[Date]]),poverty[Year],0))</f>
        <v>12575</v>
      </c>
      <c r="G512" s="8">
        <f>Table3[[#This Row],[poverty threshold abs]]*Table3[[#This Row],[CPI Adjustment]]</f>
        <v>26343.564457831322</v>
      </c>
      <c r="H512" s="8">
        <f>Table3[[#This Row],[poverty threshold adj]]/2/250/8</f>
        <v>6.5858911144578309</v>
      </c>
      <c r="I512" s="8">
        <f>$I$854*$D$854/Table3[[#This Row],[CPI Adjustment]]</f>
        <v>8.0759677834222892</v>
      </c>
      <c r="J512" s="8">
        <f>Table3[[#This Row],[Living Wage Nominal]]*Table3[[#This Row],[CPI Adjustment]]</f>
        <v>16.91847140055302</v>
      </c>
    </row>
    <row r="513" spans="1:10" x14ac:dyDescent="0.35">
      <c r="A513" s="6">
        <v>32721</v>
      </c>
      <c r="B513">
        <f>INDEX(CPI[CPIAUCSL],MATCH(Table3[[#This Row],[Date]],CPI[observation_date],0))</f>
        <v>124.5</v>
      </c>
      <c r="C513">
        <f>INDEX(minwage[FEDMINNFRWG],MATCH(Table3[[#This Row],[Date]],minwage[observation_date],0))</f>
        <v>3.35</v>
      </c>
      <c r="D513" s="4">
        <f>$B$888/Table3[[#This Row],[CPI]]</f>
        <v>2.0949156626506023</v>
      </c>
      <c r="E513" s="5">
        <f>Table3[[#This Row],[minwage]]*Table3[[#This Row],[CPI Adjustment]]</f>
        <v>7.017967469879518</v>
      </c>
      <c r="F513" s="5">
        <f>INDEX(poverty[Threshold],MATCH(YEAR(Table3[[#This Row],[Date]]),poverty[Year],0))</f>
        <v>12575</v>
      </c>
      <c r="G513" s="8">
        <f>Table3[[#This Row],[poverty threshold abs]]*Table3[[#This Row],[CPI Adjustment]]</f>
        <v>26343.564457831322</v>
      </c>
      <c r="H513" s="8">
        <f>Table3[[#This Row],[poverty threshold adj]]/2/250/8</f>
        <v>6.5858911144578309</v>
      </c>
      <c r="I513" s="8">
        <f>$I$854*$D$854/Table3[[#This Row],[CPI Adjustment]]</f>
        <v>8.0759677834222892</v>
      </c>
      <c r="J513" s="8">
        <f>Table3[[#This Row],[Living Wage Nominal]]*Table3[[#This Row],[CPI Adjustment]]</f>
        <v>16.91847140055302</v>
      </c>
    </row>
    <row r="514" spans="1:10" x14ac:dyDescent="0.35">
      <c r="A514" s="6">
        <v>32752</v>
      </c>
      <c r="B514">
        <f>INDEX(CPI[CPIAUCSL],MATCH(Table3[[#This Row],[Date]],CPI[observation_date],0))</f>
        <v>124.8</v>
      </c>
      <c r="C514">
        <f>INDEX(minwage[FEDMINNFRWG],MATCH(Table3[[#This Row],[Date]],minwage[observation_date],0))</f>
        <v>3.35</v>
      </c>
      <c r="D514" s="4">
        <f>$B$888/Table3[[#This Row],[CPI]]</f>
        <v>2.089879807692308</v>
      </c>
      <c r="E514" s="5">
        <f>Table3[[#This Row],[minwage]]*Table3[[#This Row],[CPI Adjustment]]</f>
        <v>7.0010973557692315</v>
      </c>
      <c r="F514" s="5">
        <f>INDEX(poverty[Threshold],MATCH(YEAR(Table3[[#This Row],[Date]]),poverty[Year],0))</f>
        <v>12575</v>
      </c>
      <c r="G514" s="8">
        <f>Table3[[#This Row],[poverty threshold abs]]*Table3[[#This Row],[CPI Adjustment]]</f>
        <v>26280.238581730773</v>
      </c>
      <c r="H514" s="8">
        <f>Table3[[#This Row],[poverty threshold adj]]/2/250/8</f>
        <v>6.5700596454326936</v>
      </c>
      <c r="I514" s="8">
        <f>$I$854*$D$854/Table3[[#This Row],[CPI Adjustment]]</f>
        <v>8.0954279467558354</v>
      </c>
      <c r="J514" s="8">
        <f>Table3[[#This Row],[Living Wage Nominal]]*Table3[[#This Row],[CPI Adjustment]]</f>
        <v>16.91847140055302</v>
      </c>
    </row>
    <row r="515" spans="1:10" x14ac:dyDescent="0.35">
      <c r="A515" s="6">
        <v>32782</v>
      </c>
      <c r="B515">
        <f>INDEX(CPI[CPIAUCSL],MATCH(Table3[[#This Row],[Date]],CPI[observation_date],0))</f>
        <v>125.4</v>
      </c>
      <c r="C515">
        <f>INDEX(minwage[FEDMINNFRWG],MATCH(Table3[[#This Row],[Date]],minwage[observation_date],0))</f>
        <v>3.35</v>
      </c>
      <c r="D515" s="4">
        <f>$B$888/Table3[[#This Row],[CPI]]</f>
        <v>2.0798803827751198</v>
      </c>
      <c r="E515" s="5">
        <f>Table3[[#This Row],[minwage]]*Table3[[#This Row],[CPI Adjustment]]</f>
        <v>6.9675992822966517</v>
      </c>
      <c r="F515" s="5">
        <f>INDEX(poverty[Threshold],MATCH(YEAR(Table3[[#This Row],[Date]]),poverty[Year],0))</f>
        <v>12575</v>
      </c>
      <c r="G515" s="8">
        <f>Table3[[#This Row],[poverty threshold abs]]*Table3[[#This Row],[CPI Adjustment]]</f>
        <v>26154.49581339713</v>
      </c>
      <c r="H515" s="8">
        <f>Table3[[#This Row],[poverty threshold adj]]/2/250/8</f>
        <v>6.5386239533492825</v>
      </c>
      <c r="I515" s="8">
        <f>$I$854*$D$854/Table3[[#This Row],[CPI Adjustment]]</f>
        <v>8.1343482734229315</v>
      </c>
      <c r="J515" s="8">
        <f>Table3[[#This Row],[Living Wage Nominal]]*Table3[[#This Row],[CPI Adjustment]]</f>
        <v>16.91847140055302</v>
      </c>
    </row>
    <row r="516" spans="1:10" x14ac:dyDescent="0.35">
      <c r="A516" s="6">
        <v>32813</v>
      </c>
      <c r="B516">
        <f>INDEX(CPI[CPIAUCSL],MATCH(Table3[[#This Row],[Date]],CPI[observation_date],0))</f>
        <v>125.9</v>
      </c>
      <c r="C516">
        <f>INDEX(minwage[FEDMINNFRWG],MATCH(Table3[[#This Row],[Date]],minwage[observation_date],0))</f>
        <v>3.35</v>
      </c>
      <c r="D516" s="4">
        <f>$B$888/Table3[[#This Row],[CPI]]</f>
        <v>2.0716203335980938</v>
      </c>
      <c r="E516" s="5">
        <f>Table3[[#This Row],[minwage]]*Table3[[#This Row],[CPI Adjustment]]</f>
        <v>6.9399281175536149</v>
      </c>
      <c r="F516" s="5">
        <f>INDEX(poverty[Threshold],MATCH(YEAR(Table3[[#This Row],[Date]]),poverty[Year],0))</f>
        <v>12575</v>
      </c>
      <c r="G516" s="8">
        <f>Table3[[#This Row],[poverty threshold abs]]*Table3[[#This Row],[CPI Adjustment]]</f>
        <v>26050.62569499603</v>
      </c>
      <c r="H516" s="8">
        <f>Table3[[#This Row],[poverty threshold adj]]/2/250/8</f>
        <v>6.5126564237490072</v>
      </c>
      <c r="I516" s="8">
        <f>$I$854*$D$854/Table3[[#This Row],[CPI Adjustment]]</f>
        <v>8.1667818789788438</v>
      </c>
      <c r="J516" s="8">
        <f>Table3[[#This Row],[Living Wage Nominal]]*Table3[[#This Row],[CPI Adjustment]]</f>
        <v>16.91847140055302</v>
      </c>
    </row>
    <row r="517" spans="1:10" x14ac:dyDescent="0.35">
      <c r="A517" s="6">
        <v>32843</v>
      </c>
      <c r="B517">
        <f>INDEX(CPI[CPIAUCSL],MATCH(Table3[[#This Row],[Date]],CPI[observation_date],0))</f>
        <v>126.3</v>
      </c>
      <c r="C517">
        <f>INDEX(minwage[FEDMINNFRWG],MATCH(Table3[[#This Row],[Date]],minwage[observation_date],0))</f>
        <v>3.35</v>
      </c>
      <c r="D517" s="4">
        <f>$B$888/Table3[[#This Row],[CPI]]</f>
        <v>2.065059382422803</v>
      </c>
      <c r="E517" s="5">
        <f>Table3[[#This Row],[minwage]]*Table3[[#This Row],[CPI Adjustment]]</f>
        <v>6.9179489311163902</v>
      </c>
      <c r="F517" s="5">
        <f>INDEX(poverty[Threshold],MATCH(YEAR(Table3[[#This Row],[Date]]),poverty[Year],0))</f>
        <v>12575</v>
      </c>
      <c r="G517" s="8">
        <f>Table3[[#This Row],[poverty threshold abs]]*Table3[[#This Row],[CPI Adjustment]]</f>
        <v>25968.121733966746</v>
      </c>
      <c r="H517" s="8">
        <f>Table3[[#This Row],[poverty threshold adj]]/2/250/8</f>
        <v>6.4920304334916867</v>
      </c>
      <c r="I517" s="8">
        <f>$I$854*$D$854/Table3[[#This Row],[CPI Adjustment]]</f>
        <v>8.1927287634235739</v>
      </c>
      <c r="J517" s="8">
        <f>Table3[[#This Row],[Living Wage Nominal]]*Table3[[#This Row],[CPI Adjustment]]</f>
        <v>16.91847140055302</v>
      </c>
    </row>
    <row r="518" spans="1:10" x14ac:dyDescent="0.35">
      <c r="A518" s="6">
        <v>32874</v>
      </c>
      <c r="B518">
        <f>INDEX(CPI[CPIAUCSL],MATCH(Table3[[#This Row],[Date]],CPI[observation_date],0))</f>
        <v>127.5</v>
      </c>
      <c r="C518">
        <f>INDEX(minwage[FEDMINNFRWG],MATCH(Table3[[#This Row],[Date]],minwage[observation_date],0))</f>
        <v>3.35</v>
      </c>
      <c r="D518" s="4">
        <f>$B$888/Table3[[#This Row],[CPI]]</f>
        <v>2.0456235294117646</v>
      </c>
      <c r="E518" s="5">
        <f>Table3[[#This Row],[minwage]]*Table3[[#This Row],[CPI Adjustment]]</f>
        <v>6.852838823529412</v>
      </c>
      <c r="F518" s="5">
        <f>INDEX(poverty[Threshold],MATCH(YEAR(Table3[[#This Row],[Date]]),poverty[Year],0))</f>
        <v>13254</v>
      </c>
      <c r="G518" s="8">
        <f>Table3[[#This Row],[poverty threshold abs]]*Table3[[#This Row],[CPI Adjustment]]</f>
        <v>27112.694258823529</v>
      </c>
      <c r="H518" s="8">
        <f>Table3[[#This Row],[poverty threshold adj]]/2/250/8</f>
        <v>6.7781735647058818</v>
      </c>
      <c r="I518" s="8">
        <f>$I$854*$D$854/Table3[[#This Row],[CPI Adjustment]]</f>
        <v>8.2705694167577661</v>
      </c>
      <c r="J518" s="8">
        <f>Table3[[#This Row],[Living Wage Nominal]]*Table3[[#This Row],[CPI Adjustment]]</f>
        <v>16.91847140055302</v>
      </c>
    </row>
    <row r="519" spans="1:10" x14ac:dyDescent="0.35">
      <c r="A519" s="6">
        <v>32905</v>
      </c>
      <c r="B519">
        <f>INDEX(CPI[CPIAUCSL],MATCH(Table3[[#This Row],[Date]],CPI[observation_date],0))</f>
        <v>128</v>
      </c>
      <c r="C519">
        <f>INDEX(minwage[FEDMINNFRWG],MATCH(Table3[[#This Row],[Date]],minwage[observation_date],0))</f>
        <v>3.35</v>
      </c>
      <c r="D519" s="4">
        <f>$B$888/Table3[[#This Row],[CPI]]</f>
        <v>2.0376328125000001</v>
      </c>
      <c r="E519" s="5">
        <f>Table3[[#This Row],[minwage]]*Table3[[#This Row],[CPI Adjustment]]</f>
        <v>6.8260699218750007</v>
      </c>
      <c r="F519" s="5">
        <f>INDEX(poverty[Threshold],MATCH(YEAR(Table3[[#This Row],[Date]]),poverty[Year],0))</f>
        <v>13254</v>
      </c>
      <c r="G519" s="8">
        <f>Table3[[#This Row],[poverty threshold abs]]*Table3[[#This Row],[CPI Adjustment]]</f>
        <v>27006.785296875001</v>
      </c>
      <c r="H519" s="8">
        <f>Table3[[#This Row],[poverty threshold adj]]/2/250/8</f>
        <v>6.7516963242187504</v>
      </c>
      <c r="I519" s="8">
        <f>$I$854*$D$854/Table3[[#This Row],[CPI Adjustment]]</f>
        <v>8.3030030223136784</v>
      </c>
      <c r="J519" s="8">
        <f>Table3[[#This Row],[Living Wage Nominal]]*Table3[[#This Row],[CPI Adjustment]]</f>
        <v>16.91847140055302</v>
      </c>
    </row>
    <row r="520" spans="1:10" x14ac:dyDescent="0.35">
      <c r="A520" s="6">
        <v>32933</v>
      </c>
      <c r="B520">
        <f>INDEX(CPI[CPIAUCSL],MATCH(Table3[[#This Row],[Date]],CPI[observation_date],0))</f>
        <v>128.6</v>
      </c>
      <c r="C520">
        <f>INDEX(minwage[FEDMINNFRWG],MATCH(Table3[[#This Row],[Date]],minwage[observation_date],0))</f>
        <v>3.35</v>
      </c>
      <c r="D520" s="4">
        <f>$B$888/Table3[[#This Row],[CPI]]</f>
        <v>2.028125972006221</v>
      </c>
      <c r="E520" s="5">
        <f>Table3[[#This Row],[minwage]]*Table3[[#This Row],[CPI Adjustment]]</f>
        <v>6.7942220062208403</v>
      </c>
      <c r="F520" s="5">
        <f>INDEX(poverty[Threshold],MATCH(YEAR(Table3[[#This Row],[Date]]),poverty[Year],0))</f>
        <v>13254</v>
      </c>
      <c r="G520" s="8">
        <f>Table3[[#This Row],[poverty threshold abs]]*Table3[[#This Row],[CPI Adjustment]]</f>
        <v>26880.781632970455</v>
      </c>
      <c r="H520" s="8">
        <f>Table3[[#This Row],[poverty threshold adj]]/2/250/8</f>
        <v>6.7201954082426134</v>
      </c>
      <c r="I520" s="8">
        <f>$I$854*$D$854/Table3[[#This Row],[CPI Adjustment]]</f>
        <v>8.3419233489807727</v>
      </c>
      <c r="J520" s="8">
        <f>Table3[[#This Row],[Living Wage Nominal]]*Table3[[#This Row],[CPI Adjustment]]</f>
        <v>16.91847140055302</v>
      </c>
    </row>
    <row r="521" spans="1:10" x14ac:dyDescent="0.35">
      <c r="A521" s="6">
        <v>32964</v>
      </c>
      <c r="B521">
        <f>INDEX(CPI[CPIAUCSL],MATCH(Table3[[#This Row],[Date]],CPI[observation_date],0))</f>
        <v>128.9</v>
      </c>
      <c r="C521">
        <f>INDEX(minwage[FEDMINNFRWG],MATCH(Table3[[#This Row],[Date]],minwage[observation_date],0))</f>
        <v>3.8</v>
      </c>
      <c r="D521" s="4">
        <f>$B$888/Table3[[#This Row],[CPI]]</f>
        <v>2.0234057408844066</v>
      </c>
      <c r="E521" s="5">
        <f>Table3[[#This Row],[minwage]]*Table3[[#This Row],[CPI Adjustment]]</f>
        <v>7.6889418153607449</v>
      </c>
      <c r="F521" s="5">
        <f>INDEX(poverty[Threshold],MATCH(YEAR(Table3[[#This Row],[Date]]),poverty[Year],0))</f>
        <v>13254</v>
      </c>
      <c r="G521" s="8">
        <f>Table3[[#This Row],[poverty threshold abs]]*Table3[[#This Row],[CPI Adjustment]]</f>
        <v>26818.219689681926</v>
      </c>
      <c r="H521" s="8">
        <f>Table3[[#This Row],[poverty threshold adj]]/2/250/8</f>
        <v>6.7045549224204812</v>
      </c>
      <c r="I521" s="8">
        <f>$I$854*$D$854/Table3[[#This Row],[CPI Adjustment]]</f>
        <v>8.3613835123143208</v>
      </c>
      <c r="J521" s="8">
        <f>Table3[[#This Row],[Living Wage Nominal]]*Table3[[#This Row],[CPI Adjustment]]</f>
        <v>16.91847140055302</v>
      </c>
    </row>
    <row r="522" spans="1:10" x14ac:dyDescent="0.35">
      <c r="A522" s="6">
        <v>32994</v>
      </c>
      <c r="B522">
        <f>INDEX(CPI[CPIAUCSL],MATCH(Table3[[#This Row],[Date]],CPI[observation_date],0))</f>
        <v>129.1</v>
      </c>
      <c r="C522">
        <f>INDEX(minwage[FEDMINNFRWG],MATCH(Table3[[#This Row],[Date]],minwage[observation_date],0))</f>
        <v>3.8</v>
      </c>
      <c r="D522" s="4">
        <f>$B$888/Table3[[#This Row],[CPI]]</f>
        <v>2.0202711076684743</v>
      </c>
      <c r="E522" s="5">
        <f>Table3[[#This Row],[minwage]]*Table3[[#This Row],[CPI Adjustment]]</f>
        <v>7.6770302091402023</v>
      </c>
      <c r="F522" s="5">
        <f>INDEX(poverty[Threshold],MATCH(YEAR(Table3[[#This Row],[Date]]),poverty[Year],0))</f>
        <v>13254</v>
      </c>
      <c r="G522" s="8">
        <f>Table3[[#This Row],[poverty threshold abs]]*Table3[[#This Row],[CPI Adjustment]]</f>
        <v>26776.673261037959</v>
      </c>
      <c r="H522" s="8">
        <f>Table3[[#This Row],[poverty threshold adj]]/2/250/8</f>
        <v>6.69416831525949</v>
      </c>
      <c r="I522" s="8">
        <f>$I$854*$D$854/Table3[[#This Row],[CPI Adjustment]]</f>
        <v>8.3743569545366849</v>
      </c>
      <c r="J522" s="8">
        <f>Table3[[#This Row],[Living Wage Nominal]]*Table3[[#This Row],[CPI Adjustment]]</f>
        <v>16.91847140055302</v>
      </c>
    </row>
    <row r="523" spans="1:10" x14ac:dyDescent="0.35">
      <c r="A523" s="6">
        <v>33025</v>
      </c>
      <c r="B523">
        <f>INDEX(CPI[CPIAUCSL],MATCH(Table3[[#This Row],[Date]],CPI[observation_date],0))</f>
        <v>129.9</v>
      </c>
      <c r="C523">
        <f>INDEX(minwage[FEDMINNFRWG],MATCH(Table3[[#This Row],[Date]],minwage[observation_date],0))</f>
        <v>3.8</v>
      </c>
      <c r="D523" s="4">
        <f>$B$888/Table3[[#This Row],[CPI]]</f>
        <v>2.0078290993071595</v>
      </c>
      <c r="E523" s="5">
        <f>Table3[[#This Row],[minwage]]*Table3[[#This Row],[CPI Adjustment]]</f>
        <v>7.6297505773672052</v>
      </c>
      <c r="F523" s="5">
        <f>INDEX(poverty[Threshold],MATCH(YEAR(Table3[[#This Row],[Date]]),poverty[Year],0))</f>
        <v>13254</v>
      </c>
      <c r="G523" s="8">
        <f>Table3[[#This Row],[poverty threshold abs]]*Table3[[#This Row],[CPI Adjustment]]</f>
        <v>26611.766882217093</v>
      </c>
      <c r="H523" s="8">
        <f>Table3[[#This Row],[poverty threshold adj]]/2/250/8</f>
        <v>6.6529417205542734</v>
      </c>
      <c r="I523" s="8">
        <f>$I$854*$D$854/Table3[[#This Row],[CPI Adjustment]]</f>
        <v>8.426250723426147</v>
      </c>
      <c r="J523" s="8">
        <f>Table3[[#This Row],[Living Wage Nominal]]*Table3[[#This Row],[CPI Adjustment]]</f>
        <v>16.91847140055302</v>
      </c>
    </row>
    <row r="524" spans="1:10" x14ac:dyDescent="0.35">
      <c r="A524" s="6">
        <v>33055</v>
      </c>
      <c r="B524">
        <f>INDEX(CPI[CPIAUCSL],MATCH(Table3[[#This Row],[Date]],CPI[observation_date],0))</f>
        <v>130.5</v>
      </c>
      <c r="C524">
        <f>INDEX(minwage[FEDMINNFRWG],MATCH(Table3[[#This Row],[Date]],minwage[observation_date],0))</f>
        <v>3.8</v>
      </c>
      <c r="D524" s="4">
        <f>$B$888/Table3[[#This Row],[CPI]]</f>
        <v>1.9985977011494254</v>
      </c>
      <c r="E524" s="5">
        <f>Table3[[#This Row],[minwage]]*Table3[[#This Row],[CPI Adjustment]]</f>
        <v>7.5946712643678165</v>
      </c>
      <c r="F524" s="5">
        <f>INDEX(poverty[Threshold],MATCH(YEAR(Table3[[#This Row],[Date]]),poverty[Year],0))</f>
        <v>13254</v>
      </c>
      <c r="G524" s="8">
        <f>Table3[[#This Row],[poverty threshold abs]]*Table3[[#This Row],[CPI Adjustment]]</f>
        <v>26489.413931034484</v>
      </c>
      <c r="H524" s="8">
        <f>Table3[[#This Row],[poverty threshold adj]]/2/250/8</f>
        <v>6.622353482758621</v>
      </c>
      <c r="I524" s="8">
        <f>$I$854*$D$854/Table3[[#This Row],[CPI Adjustment]]</f>
        <v>8.4651710500932413</v>
      </c>
      <c r="J524" s="8">
        <f>Table3[[#This Row],[Living Wage Nominal]]*Table3[[#This Row],[CPI Adjustment]]</f>
        <v>16.91847140055302</v>
      </c>
    </row>
    <row r="525" spans="1:10" x14ac:dyDescent="0.35">
      <c r="A525" s="6">
        <v>33086</v>
      </c>
      <c r="B525">
        <f>INDEX(CPI[CPIAUCSL],MATCH(Table3[[#This Row],[Date]],CPI[observation_date],0))</f>
        <v>131.6</v>
      </c>
      <c r="C525">
        <f>INDEX(minwage[FEDMINNFRWG],MATCH(Table3[[#This Row],[Date]],minwage[observation_date],0))</f>
        <v>3.8</v>
      </c>
      <c r="D525" s="4">
        <f>$B$888/Table3[[#This Row],[CPI]]</f>
        <v>1.9818920972644378</v>
      </c>
      <c r="E525" s="5">
        <f>Table3[[#This Row],[minwage]]*Table3[[#This Row],[CPI Adjustment]]</f>
        <v>7.5311899696048634</v>
      </c>
      <c r="F525" s="5">
        <f>INDEX(poverty[Threshold],MATCH(YEAR(Table3[[#This Row],[Date]]),poverty[Year],0))</f>
        <v>13254</v>
      </c>
      <c r="G525" s="8">
        <f>Table3[[#This Row],[poverty threshold abs]]*Table3[[#This Row],[CPI Adjustment]]</f>
        <v>26267.997857142858</v>
      </c>
      <c r="H525" s="8">
        <f>Table3[[#This Row],[poverty threshold adj]]/2/250/8</f>
        <v>6.5669994642857148</v>
      </c>
      <c r="I525" s="8">
        <f>$I$854*$D$854/Table3[[#This Row],[CPI Adjustment]]</f>
        <v>8.5365249823162497</v>
      </c>
      <c r="J525" s="8">
        <f>Table3[[#This Row],[Living Wage Nominal]]*Table3[[#This Row],[CPI Adjustment]]</f>
        <v>16.91847140055302</v>
      </c>
    </row>
    <row r="526" spans="1:10" x14ac:dyDescent="0.35">
      <c r="A526" s="6">
        <v>33117</v>
      </c>
      <c r="B526">
        <f>INDEX(CPI[CPIAUCSL],MATCH(Table3[[#This Row],[Date]],CPI[observation_date],0))</f>
        <v>132.5</v>
      </c>
      <c r="C526">
        <f>INDEX(minwage[FEDMINNFRWG],MATCH(Table3[[#This Row],[Date]],minwage[observation_date],0))</f>
        <v>3.8</v>
      </c>
      <c r="D526" s="4">
        <f>$B$888/Table3[[#This Row],[CPI]]</f>
        <v>1.9684301886792452</v>
      </c>
      <c r="E526" s="5">
        <f>Table3[[#This Row],[minwage]]*Table3[[#This Row],[CPI Adjustment]]</f>
        <v>7.4800347169811312</v>
      </c>
      <c r="F526" s="5">
        <f>INDEX(poverty[Threshold],MATCH(YEAR(Table3[[#This Row],[Date]]),poverty[Year],0))</f>
        <v>13254</v>
      </c>
      <c r="G526" s="8">
        <f>Table3[[#This Row],[poverty threshold abs]]*Table3[[#This Row],[CPI Adjustment]]</f>
        <v>26089.573720754717</v>
      </c>
      <c r="H526" s="8">
        <f>Table3[[#This Row],[poverty threshold adj]]/2/250/8</f>
        <v>6.5223934301886795</v>
      </c>
      <c r="I526" s="8">
        <f>$I$854*$D$854/Table3[[#This Row],[CPI Adjustment]]</f>
        <v>8.5949054723168938</v>
      </c>
      <c r="J526" s="8">
        <f>Table3[[#This Row],[Living Wage Nominal]]*Table3[[#This Row],[CPI Adjustment]]</f>
        <v>16.91847140055302</v>
      </c>
    </row>
    <row r="527" spans="1:10" x14ac:dyDescent="0.35">
      <c r="A527" s="6">
        <v>33147</v>
      </c>
      <c r="B527">
        <f>INDEX(CPI[CPIAUCSL],MATCH(Table3[[#This Row],[Date]],CPI[observation_date],0))</f>
        <v>133.4</v>
      </c>
      <c r="C527">
        <f>INDEX(minwage[FEDMINNFRWG],MATCH(Table3[[#This Row],[Date]],minwage[observation_date],0))</f>
        <v>3.8</v>
      </c>
      <c r="D527" s="4">
        <f>$B$888/Table3[[#This Row],[CPI]]</f>
        <v>1.9551499250374813</v>
      </c>
      <c r="E527" s="5">
        <f>Table3[[#This Row],[minwage]]*Table3[[#This Row],[CPI Adjustment]]</f>
        <v>7.4295697151424287</v>
      </c>
      <c r="F527" s="5">
        <f>INDEX(poverty[Threshold],MATCH(YEAR(Table3[[#This Row],[Date]]),poverty[Year],0))</f>
        <v>13254</v>
      </c>
      <c r="G527" s="8">
        <f>Table3[[#This Row],[poverty threshold abs]]*Table3[[#This Row],[CPI Adjustment]]</f>
        <v>25913.557106446777</v>
      </c>
      <c r="H527" s="8">
        <f>Table3[[#This Row],[poverty threshold adj]]/2/250/8</f>
        <v>6.4783892766116944</v>
      </c>
      <c r="I527" s="8">
        <f>$I$854*$D$854/Table3[[#This Row],[CPI Adjustment]]</f>
        <v>8.6532859623175362</v>
      </c>
      <c r="J527" s="8">
        <f>Table3[[#This Row],[Living Wage Nominal]]*Table3[[#This Row],[CPI Adjustment]]</f>
        <v>16.91847140055302</v>
      </c>
    </row>
    <row r="528" spans="1:10" x14ac:dyDescent="0.35">
      <c r="A528" s="6">
        <v>33178</v>
      </c>
      <c r="B528">
        <f>INDEX(CPI[CPIAUCSL],MATCH(Table3[[#This Row],[Date]],CPI[observation_date],0))</f>
        <v>133.69999999999999</v>
      </c>
      <c r="C528">
        <f>INDEX(minwage[FEDMINNFRWG],MATCH(Table3[[#This Row],[Date]],minwage[observation_date],0))</f>
        <v>3.8</v>
      </c>
      <c r="D528" s="4">
        <f>$B$888/Table3[[#This Row],[CPI]]</f>
        <v>1.9507629020194468</v>
      </c>
      <c r="E528" s="5">
        <f>Table3[[#This Row],[minwage]]*Table3[[#This Row],[CPI Adjustment]]</f>
        <v>7.4128990276738973</v>
      </c>
      <c r="F528" s="5">
        <f>INDEX(poverty[Threshold],MATCH(YEAR(Table3[[#This Row],[Date]]),poverty[Year],0))</f>
        <v>13254</v>
      </c>
      <c r="G528" s="8">
        <f>Table3[[#This Row],[poverty threshold abs]]*Table3[[#This Row],[CPI Adjustment]]</f>
        <v>25855.411503365747</v>
      </c>
      <c r="H528" s="8">
        <f>Table3[[#This Row],[poverty threshold adj]]/2/250/8</f>
        <v>6.4638528758414369</v>
      </c>
      <c r="I528" s="8">
        <f>$I$854*$D$854/Table3[[#This Row],[CPI Adjustment]]</f>
        <v>8.6727461256510825</v>
      </c>
      <c r="J528" s="8">
        <f>Table3[[#This Row],[Living Wage Nominal]]*Table3[[#This Row],[CPI Adjustment]]</f>
        <v>16.91847140055302</v>
      </c>
    </row>
    <row r="529" spans="1:10" x14ac:dyDescent="0.35">
      <c r="A529" s="6">
        <v>33208</v>
      </c>
      <c r="B529">
        <f>INDEX(CPI[CPIAUCSL],MATCH(Table3[[#This Row],[Date]],CPI[observation_date],0))</f>
        <v>134.19999999999999</v>
      </c>
      <c r="C529">
        <f>INDEX(minwage[FEDMINNFRWG],MATCH(Table3[[#This Row],[Date]],minwage[observation_date],0))</f>
        <v>3.8</v>
      </c>
      <c r="D529" s="4">
        <f>$B$888/Table3[[#This Row],[CPI]]</f>
        <v>1.9434947839046202</v>
      </c>
      <c r="E529" s="5">
        <f>Table3[[#This Row],[minwage]]*Table3[[#This Row],[CPI Adjustment]]</f>
        <v>7.3852801788375562</v>
      </c>
      <c r="F529" s="5">
        <f>INDEX(poverty[Threshold],MATCH(YEAR(Table3[[#This Row],[Date]]),poverty[Year],0))</f>
        <v>13254</v>
      </c>
      <c r="G529" s="8">
        <f>Table3[[#This Row],[poverty threshold abs]]*Table3[[#This Row],[CPI Adjustment]]</f>
        <v>25759.079865871834</v>
      </c>
      <c r="H529" s="8">
        <f>Table3[[#This Row],[poverty threshold adj]]/2/250/8</f>
        <v>6.4397699664679582</v>
      </c>
      <c r="I529" s="8">
        <f>$I$854*$D$854/Table3[[#This Row],[CPI Adjustment]]</f>
        <v>8.7051797312069965</v>
      </c>
      <c r="J529" s="8">
        <f>Table3[[#This Row],[Living Wage Nominal]]*Table3[[#This Row],[CPI Adjustment]]</f>
        <v>16.91847140055302</v>
      </c>
    </row>
    <row r="530" spans="1:10" x14ac:dyDescent="0.35">
      <c r="A530" s="6">
        <v>33239</v>
      </c>
      <c r="B530">
        <f>INDEX(CPI[CPIAUCSL],MATCH(Table3[[#This Row],[Date]],CPI[observation_date],0))</f>
        <v>134.69999999999999</v>
      </c>
      <c r="C530">
        <f>INDEX(minwage[FEDMINNFRWG],MATCH(Table3[[#This Row],[Date]],minwage[observation_date],0))</f>
        <v>3.8</v>
      </c>
      <c r="D530" s="4">
        <f>$B$888/Table3[[#This Row],[CPI]]</f>
        <v>1.9362806236080181</v>
      </c>
      <c r="E530" s="5">
        <f>Table3[[#This Row],[minwage]]*Table3[[#This Row],[CPI Adjustment]]</f>
        <v>7.3578663697104689</v>
      </c>
      <c r="F530" s="5">
        <f>INDEX(poverty[Threshold],MATCH(YEAR(Table3[[#This Row],[Date]]),poverty[Year],0))</f>
        <v>13812</v>
      </c>
      <c r="G530" s="8">
        <f>Table3[[#This Row],[poverty threshold abs]]*Table3[[#This Row],[CPI Adjustment]]</f>
        <v>26743.907973273945</v>
      </c>
      <c r="H530" s="8">
        <f>Table3[[#This Row],[poverty threshold adj]]/2/250/8</f>
        <v>6.6859769933184863</v>
      </c>
      <c r="I530" s="8">
        <f>$I$854*$D$854/Table3[[#This Row],[CPI Adjustment]]</f>
        <v>8.7376133367629087</v>
      </c>
      <c r="J530" s="8">
        <f>Table3[[#This Row],[Living Wage Nominal]]*Table3[[#This Row],[CPI Adjustment]]</f>
        <v>16.91847140055302</v>
      </c>
    </row>
    <row r="531" spans="1:10" x14ac:dyDescent="0.35">
      <c r="A531" s="6">
        <v>33270</v>
      </c>
      <c r="B531">
        <f>INDEX(CPI[CPIAUCSL],MATCH(Table3[[#This Row],[Date]],CPI[observation_date],0))</f>
        <v>134.80000000000001</v>
      </c>
      <c r="C531">
        <f>INDEX(minwage[FEDMINNFRWG],MATCH(Table3[[#This Row],[Date]],minwage[observation_date],0))</f>
        <v>3.8</v>
      </c>
      <c r="D531" s="4">
        <f>$B$888/Table3[[#This Row],[CPI]]</f>
        <v>1.9348442136498516</v>
      </c>
      <c r="E531" s="5">
        <f>Table3[[#This Row],[minwage]]*Table3[[#This Row],[CPI Adjustment]]</f>
        <v>7.3524080118694357</v>
      </c>
      <c r="F531" s="5">
        <f>INDEX(poverty[Threshold],MATCH(YEAR(Table3[[#This Row],[Date]]),poverty[Year],0))</f>
        <v>13812</v>
      </c>
      <c r="G531" s="8">
        <f>Table3[[#This Row],[poverty threshold abs]]*Table3[[#This Row],[CPI Adjustment]]</f>
        <v>26724.068278931751</v>
      </c>
      <c r="H531" s="8">
        <f>Table3[[#This Row],[poverty threshold adj]]/2/250/8</f>
        <v>6.6810170697329374</v>
      </c>
      <c r="I531" s="8">
        <f>$I$854*$D$854/Table3[[#This Row],[CPI Adjustment]]</f>
        <v>8.7441000578740926</v>
      </c>
      <c r="J531" s="8">
        <f>Table3[[#This Row],[Living Wage Nominal]]*Table3[[#This Row],[CPI Adjustment]]</f>
        <v>16.91847140055302</v>
      </c>
    </row>
    <row r="532" spans="1:10" x14ac:dyDescent="0.35">
      <c r="A532" s="6">
        <v>33298</v>
      </c>
      <c r="B532">
        <f>INDEX(CPI[CPIAUCSL],MATCH(Table3[[#This Row],[Date]],CPI[observation_date],0))</f>
        <v>134.80000000000001</v>
      </c>
      <c r="C532">
        <f>INDEX(minwage[FEDMINNFRWG],MATCH(Table3[[#This Row],[Date]],minwage[observation_date],0))</f>
        <v>3.8</v>
      </c>
      <c r="D532" s="4">
        <f>$B$888/Table3[[#This Row],[CPI]]</f>
        <v>1.9348442136498516</v>
      </c>
      <c r="E532" s="5">
        <f>Table3[[#This Row],[minwage]]*Table3[[#This Row],[CPI Adjustment]]</f>
        <v>7.3524080118694357</v>
      </c>
      <c r="F532" s="5">
        <f>INDEX(poverty[Threshold],MATCH(YEAR(Table3[[#This Row],[Date]]),poverty[Year],0))</f>
        <v>13812</v>
      </c>
      <c r="G532" s="8">
        <f>Table3[[#This Row],[poverty threshold abs]]*Table3[[#This Row],[CPI Adjustment]]</f>
        <v>26724.068278931751</v>
      </c>
      <c r="H532" s="8">
        <f>Table3[[#This Row],[poverty threshold adj]]/2/250/8</f>
        <v>6.6810170697329374</v>
      </c>
      <c r="I532" s="8">
        <f>$I$854*$D$854/Table3[[#This Row],[CPI Adjustment]]</f>
        <v>8.7441000578740926</v>
      </c>
      <c r="J532" s="8">
        <f>Table3[[#This Row],[Living Wage Nominal]]*Table3[[#This Row],[CPI Adjustment]]</f>
        <v>16.91847140055302</v>
      </c>
    </row>
    <row r="533" spans="1:10" x14ac:dyDescent="0.35">
      <c r="A533" s="6">
        <v>33329</v>
      </c>
      <c r="B533">
        <f>INDEX(CPI[CPIAUCSL],MATCH(Table3[[#This Row],[Date]],CPI[observation_date],0))</f>
        <v>135.1</v>
      </c>
      <c r="C533">
        <f>INDEX(minwage[FEDMINNFRWG],MATCH(Table3[[#This Row],[Date]],minwage[observation_date],0))</f>
        <v>4.25</v>
      </c>
      <c r="D533" s="4">
        <f>$B$888/Table3[[#This Row],[CPI]]</f>
        <v>1.9305477424130275</v>
      </c>
      <c r="E533" s="5">
        <f>Table3[[#This Row],[minwage]]*Table3[[#This Row],[CPI Adjustment]]</f>
        <v>8.2048279052553674</v>
      </c>
      <c r="F533" s="5">
        <f>INDEX(poverty[Threshold],MATCH(YEAR(Table3[[#This Row],[Date]]),poverty[Year],0))</f>
        <v>13812</v>
      </c>
      <c r="G533" s="8">
        <f>Table3[[#This Row],[poverty threshold abs]]*Table3[[#This Row],[CPI Adjustment]]</f>
        <v>26664.725418208734</v>
      </c>
      <c r="H533" s="8">
        <f>Table3[[#This Row],[poverty threshold adj]]/2/250/8</f>
        <v>6.666181354552184</v>
      </c>
      <c r="I533" s="8">
        <f>$I$854*$D$854/Table3[[#This Row],[CPI Adjustment]]</f>
        <v>8.7635602212076389</v>
      </c>
      <c r="J533" s="8">
        <f>Table3[[#This Row],[Living Wage Nominal]]*Table3[[#This Row],[CPI Adjustment]]</f>
        <v>16.91847140055302</v>
      </c>
    </row>
    <row r="534" spans="1:10" x14ac:dyDescent="0.35">
      <c r="A534" s="6">
        <v>33359</v>
      </c>
      <c r="B534">
        <f>INDEX(CPI[CPIAUCSL],MATCH(Table3[[#This Row],[Date]],CPI[observation_date],0))</f>
        <v>135.6</v>
      </c>
      <c r="C534">
        <f>INDEX(minwage[FEDMINNFRWG],MATCH(Table3[[#This Row],[Date]],minwage[observation_date],0))</f>
        <v>4.25</v>
      </c>
      <c r="D534" s="4">
        <f>$B$888/Table3[[#This Row],[CPI]]</f>
        <v>1.9234292035398231</v>
      </c>
      <c r="E534" s="5">
        <f>Table3[[#This Row],[minwage]]*Table3[[#This Row],[CPI Adjustment]]</f>
        <v>8.1745741150442477</v>
      </c>
      <c r="F534" s="5">
        <f>INDEX(poverty[Threshold],MATCH(YEAR(Table3[[#This Row],[Date]]),poverty[Year],0))</f>
        <v>13812</v>
      </c>
      <c r="G534" s="8">
        <f>Table3[[#This Row],[poverty threshold abs]]*Table3[[#This Row],[CPI Adjustment]]</f>
        <v>26566.404159292037</v>
      </c>
      <c r="H534" s="8">
        <f>Table3[[#This Row],[poverty threshold adj]]/2/250/8</f>
        <v>6.6416010398230094</v>
      </c>
      <c r="I534" s="8">
        <f>$I$854*$D$854/Table3[[#This Row],[CPI Adjustment]]</f>
        <v>8.7959938267635529</v>
      </c>
      <c r="J534" s="8">
        <f>Table3[[#This Row],[Living Wage Nominal]]*Table3[[#This Row],[CPI Adjustment]]</f>
        <v>16.91847140055302</v>
      </c>
    </row>
    <row r="535" spans="1:10" x14ac:dyDescent="0.35">
      <c r="A535" s="6">
        <v>33390</v>
      </c>
      <c r="B535">
        <f>INDEX(CPI[CPIAUCSL],MATCH(Table3[[#This Row],[Date]],CPI[observation_date],0))</f>
        <v>136</v>
      </c>
      <c r="C535">
        <f>INDEX(minwage[FEDMINNFRWG],MATCH(Table3[[#This Row],[Date]],minwage[observation_date],0))</f>
        <v>4.25</v>
      </c>
      <c r="D535" s="4">
        <f>$B$888/Table3[[#This Row],[CPI]]</f>
        <v>1.9177720588235294</v>
      </c>
      <c r="E535" s="5">
        <f>Table3[[#This Row],[minwage]]*Table3[[#This Row],[CPI Adjustment]]</f>
        <v>8.1505312500000002</v>
      </c>
      <c r="F535" s="5">
        <f>INDEX(poverty[Threshold],MATCH(YEAR(Table3[[#This Row],[Date]]),poverty[Year],0))</f>
        <v>13812</v>
      </c>
      <c r="G535" s="8">
        <f>Table3[[#This Row],[poverty threshold abs]]*Table3[[#This Row],[CPI Adjustment]]</f>
        <v>26488.267676470587</v>
      </c>
      <c r="H535" s="8">
        <f>Table3[[#This Row],[poverty threshold adj]]/2/250/8</f>
        <v>6.6220669191176462</v>
      </c>
      <c r="I535" s="8">
        <f>$I$854*$D$854/Table3[[#This Row],[CPI Adjustment]]</f>
        <v>8.821940711208283</v>
      </c>
      <c r="J535" s="8">
        <f>Table3[[#This Row],[Living Wage Nominal]]*Table3[[#This Row],[CPI Adjustment]]</f>
        <v>16.91847140055302</v>
      </c>
    </row>
    <row r="536" spans="1:10" x14ac:dyDescent="0.35">
      <c r="A536" s="6">
        <v>33420</v>
      </c>
      <c r="B536">
        <f>INDEX(CPI[CPIAUCSL],MATCH(Table3[[#This Row],[Date]],CPI[observation_date],0))</f>
        <v>136.19999999999999</v>
      </c>
      <c r="C536">
        <f>INDEX(minwage[FEDMINNFRWG],MATCH(Table3[[#This Row],[Date]],minwage[observation_date],0))</f>
        <v>4.25</v>
      </c>
      <c r="D536" s="4">
        <f>$B$888/Table3[[#This Row],[CPI]]</f>
        <v>1.914955947136564</v>
      </c>
      <c r="E536" s="5">
        <f>Table3[[#This Row],[minwage]]*Table3[[#This Row],[CPI Adjustment]]</f>
        <v>8.1385627753303975</v>
      </c>
      <c r="F536" s="5">
        <f>INDEX(poverty[Threshold],MATCH(YEAR(Table3[[#This Row],[Date]]),poverty[Year],0))</f>
        <v>13812</v>
      </c>
      <c r="G536" s="8">
        <f>Table3[[#This Row],[poverty threshold abs]]*Table3[[#This Row],[CPI Adjustment]]</f>
        <v>26449.371541850222</v>
      </c>
      <c r="H536" s="8">
        <f>Table3[[#This Row],[poverty threshold adj]]/2/250/8</f>
        <v>6.6123428854625557</v>
      </c>
      <c r="I536" s="8">
        <f>$I$854*$D$854/Table3[[#This Row],[CPI Adjustment]]</f>
        <v>8.8349141534306472</v>
      </c>
      <c r="J536" s="8">
        <f>Table3[[#This Row],[Living Wage Nominal]]*Table3[[#This Row],[CPI Adjustment]]</f>
        <v>16.91847140055302</v>
      </c>
    </row>
    <row r="537" spans="1:10" x14ac:dyDescent="0.35">
      <c r="A537" s="6">
        <v>33451</v>
      </c>
      <c r="B537">
        <f>INDEX(CPI[CPIAUCSL],MATCH(Table3[[#This Row],[Date]],CPI[observation_date],0))</f>
        <v>136.6</v>
      </c>
      <c r="C537">
        <f>INDEX(minwage[FEDMINNFRWG],MATCH(Table3[[#This Row],[Date]],minwage[observation_date],0))</f>
        <v>4.25</v>
      </c>
      <c r="D537" s="4">
        <f>$B$888/Table3[[#This Row],[CPI]]</f>
        <v>1.9093484626647146</v>
      </c>
      <c r="E537" s="5">
        <f>Table3[[#This Row],[minwage]]*Table3[[#This Row],[CPI Adjustment]]</f>
        <v>8.1147309663250375</v>
      </c>
      <c r="F537" s="5">
        <f>INDEX(poverty[Threshold],MATCH(YEAR(Table3[[#This Row],[Date]]),poverty[Year],0))</f>
        <v>13812</v>
      </c>
      <c r="G537" s="8">
        <f>Table3[[#This Row],[poverty threshold abs]]*Table3[[#This Row],[CPI Adjustment]]</f>
        <v>26371.920966325037</v>
      </c>
      <c r="H537" s="8">
        <f>Table3[[#This Row],[poverty threshold adj]]/2/250/8</f>
        <v>6.5929802415812588</v>
      </c>
      <c r="I537" s="8">
        <f>$I$854*$D$854/Table3[[#This Row],[CPI Adjustment]]</f>
        <v>8.8608610378753774</v>
      </c>
      <c r="J537" s="8">
        <f>Table3[[#This Row],[Living Wage Nominal]]*Table3[[#This Row],[CPI Adjustment]]</f>
        <v>16.91847140055302</v>
      </c>
    </row>
    <row r="538" spans="1:10" x14ac:dyDescent="0.35">
      <c r="A538" s="6">
        <v>33482</v>
      </c>
      <c r="B538">
        <f>INDEX(CPI[CPIAUCSL],MATCH(Table3[[#This Row],[Date]],CPI[observation_date],0))</f>
        <v>137</v>
      </c>
      <c r="C538">
        <f>INDEX(minwage[FEDMINNFRWG],MATCH(Table3[[#This Row],[Date]],minwage[observation_date],0))</f>
        <v>4.25</v>
      </c>
      <c r="D538" s="4">
        <f>$B$888/Table3[[#This Row],[CPI]]</f>
        <v>1.9037737226277374</v>
      </c>
      <c r="E538" s="5">
        <f>Table3[[#This Row],[minwage]]*Table3[[#This Row],[CPI Adjustment]]</f>
        <v>8.0910383211678845</v>
      </c>
      <c r="F538" s="5">
        <f>INDEX(poverty[Threshold],MATCH(YEAR(Table3[[#This Row],[Date]]),poverty[Year],0))</f>
        <v>13812</v>
      </c>
      <c r="G538" s="8">
        <f>Table3[[#This Row],[poverty threshold abs]]*Table3[[#This Row],[CPI Adjustment]]</f>
        <v>26294.922656934308</v>
      </c>
      <c r="H538" s="8">
        <f>Table3[[#This Row],[poverty threshold adj]]/2/250/8</f>
        <v>6.5737306642335769</v>
      </c>
      <c r="I538" s="8">
        <f>$I$854*$D$854/Table3[[#This Row],[CPI Adjustment]]</f>
        <v>8.8868079223201075</v>
      </c>
      <c r="J538" s="8">
        <f>Table3[[#This Row],[Living Wage Nominal]]*Table3[[#This Row],[CPI Adjustment]]</f>
        <v>16.91847140055302</v>
      </c>
    </row>
    <row r="539" spans="1:10" x14ac:dyDescent="0.35">
      <c r="A539" s="6">
        <v>33512</v>
      </c>
      <c r="B539">
        <f>INDEX(CPI[CPIAUCSL],MATCH(Table3[[#This Row],[Date]],CPI[observation_date],0))</f>
        <v>137.19999999999999</v>
      </c>
      <c r="C539">
        <f>INDEX(minwage[FEDMINNFRWG],MATCH(Table3[[#This Row],[Date]],minwage[observation_date],0))</f>
        <v>4.25</v>
      </c>
      <c r="D539" s="4">
        <f>$B$888/Table3[[#This Row],[CPI]]</f>
        <v>1.9009985422740527</v>
      </c>
      <c r="E539" s="5">
        <f>Table3[[#This Row],[minwage]]*Table3[[#This Row],[CPI Adjustment]]</f>
        <v>8.0792438046647241</v>
      </c>
      <c r="F539" s="5">
        <f>INDEX(poverty[Threshold],MATCH(YEAR(Table3[[#This Row],[Date]]),poverty[Year],0))</f>
        <v>13812</v>
      </c>
      <c r="G539" s="8">
        <f>Table3[[#This Row],[poverty threshold abs]]*Table3[[#This Row],[CPI Adjustment]]</f>
        <v>26256.591865889215</v>
      </c>
      <c r="H539" s="8">
        <f>Table3[[#This Row],[poverty threshold adj]]/2/250/8</f>
        <v>6.5641479664723041</v>
      </c>
      <c r="I539" s="8">
        <f>$I$854*$D$854/Table3[[#This Row],[CPI Adjustment]]</f>
        <v>8.8997813645424717</v>
      </c>
      <c r="J539" s="8">
        <f>Table3[[#This Row],[Living Wage Nominal]]*Table3[[#This Row],[CPI Adjustment]]</f>
        <v>16.91847140055302</v>
      </c>
    </row>
    <row r="540" spans="1:10" x14ac:dyDescent="0.35">
      <c r="A540" s="6">
        <v>33543</v>
      </c>
      <c r="B540">
        <f>INDEX(CPI[CPIAUCSL],MATCH(Table3[[#This Row],[Date]],CPI[observation_date],0))</f>
        <v>137.80000000000001</v>
      </c>
      <c r="C540">
        <f>INDEX(minwage[FEDMINNFRWG],MATCH(Table3[[#This Row],[Date]],minwage[observation_date],0))</f>
        <v>4.25</v>
      </c>
      <c r="D540" s="4">
        <f>$B$888/Table3[[#This Row],[CPI]]</f>
        <v>1.8927213352685051</v>
      </c>
      <c r="E540" s="5">
        <f>Table3[[#This Row],[minwage]]*Table3[[#This Row],[CPI Adjustment]]</f>
        <v>8.0440656748911472</v>
      </c>
      <c r="F540" s="5">
        <f>INDEX(poverty[Threshold],MATCH(YEAR(Table3[[#This Row],[Date]]),poverty[Year],0))</f>
        <v>13812</v>
      </c>
      <c r="G540" s="8">
        <f>Table3[[#This Row],[poverty threshold abs]]*Table3[[#This Row],[CPI Adjustment]]</f>
        <v>26142.267082728591</v>
      </c>
      <c r="H540" s="8">
        <f>Table3[[#This Row],[poverty threshold adj]]/2/250/8</f>
        <v>6.5355667706821476</v>
      </c>
      <c r="I540" s="8">
        <f>$I$854*$D$854/Table3[[#This Row],[CPI Adjustment]]</f>
        <v>8.9387016912095696</v>
      </c>
      <c r="J540" s="8">
        <f>Table3[[#This Row],[Living Wage Nominal]]*Table3[[#This Row],[CPI Adjustment]]</f>
        <v>16.91847140055302</v>
      </c>
    </row>
    <row r="541" spans="1:10" x14ac:dyDescent="0.35">
      <c r="A541" s="6">
        <v>33573</v>
      </c>
      <c r="B541">
        <f>INDEX(CPI[CPIAUCSL],MATCH(Table3[[#This Row],[Date]],CPI[observation_date],0))</f>
        <v>138.19999999999999</v>
      </c>
      <c r="C541">
        <f>INDEX(minwage[FEDMINNFRWG],MATCH(Table3[[#This Row],[Date]],minwage[observation_date],0))</f>
        <v>4.25</v>
      </c>
      <c r="D541" s="4">
        <f>$B$888/Table3[[#This Row],[CPI]]</f>
        <v>1.8872431259044864</v>
      </c>
      <c r="E541" s="5">
        <f>Table3[[#This Row],[minwage]]*Table3[[#This Row],[CPI Adjustment]]</f>
        <v>8.0207832850940672</v>
      </c>
      <c r="F541" s="5">
        <f>INDEX(poverty[Threshold],MATCH(YEAR(Table3[[#This Row],[Date]]),poverty[Year],0))</f>
        <v>13812</v>
      </c>
      <c r="G541" s="8">
        <f>Table3[[#This Row],[poverty threshold abs]]*Table3[[#This Row],[CPI Adjustment]]</f>
        <v>26066.602054992767</v>
      </c>
      <c r="H541" s="8">
        <f>Table3[[#This Row],[poverty threshold adj]]/2/250/8</f>
        <v>6.5166505137481918</v>
      </c>
      <c r="I541" s="8">
        <f>$I$854*$D$854/Table3[[#This Row],[CPI Adjustment]]</f>
        <v>8.964648575654298</v>
      </c>
      <c r="J541" s="8">
        <f>Table3[[#This Row],[Living Wage Nominal]]*Table3[[#This Row],[CPI Adjustment]]</f>
        <v>16.91847140055302</v>
      </c>
    </row>
    <row r="542" spans="1:10" x14ac:dyDescent="0.35">
      <c r="A542" s="6">
        <v>33604</v>
      </c>
      <c r="B542">
        <f>INDEX(CPI[CPIAUCSL],MATCH(Table3[[#This Row],[Date]],CPI[observation_date],0))</f>
        <v>138.30000000000001</v>
      </c>
      <c r="C542">
        <f>INDEX(minwage[FEDMINNFRWG],MATCH(Table3[[#This Row],[Date]],minwage[observation_date],0))</f>
        <v>4.25</v>
      </c>
      <c r="D542" s="4">
        <f>$B$888/Table3[[#This Row],[CPI]]</f>
        <v>1.8858785249457699</v>
      </c>
      <c r="E542" s="5">
        <f>Table3[[#This Row],[minwage]]*Table3[[#This Row],[CPI Adjustment]]</f>
        <v>8.0149837310195213</v>
      </c>
      <c r="F542" s="5">
        <f>INDEX(poverty[Threshold],MATCH(YEAR(Table3[[#This Row],[Date]]),poverty[Year],0))</f>
        <v>14228</v>
      </c>
      <c r="G542" s="8">
        <f>Table3[[#This Row],[poverty threshold abs]]*Table3[[#This Row],[CPI Adjustment]]</f>
        <v>26832.279652928413</v>
      </c>
      <c r="H542" s="8">
        <f>Table3[[#This Row],[poverty threshold adj]]/2/250/8</f>
        <v>6.7080699132321033</v>
      </c>
      <c r="I542" s="8">
        <f>$I$854*$D$854/Table3[[#This Row],[CPI Adjustment]]</f>
        <v>8.9711352967654836</v>
      </c>
      <c r="J542" s="8">
        <f>Table3[[#This Row],[Living Wage Nominal]]*Table3[[#This Row],[CPI Adjustment]]</f>
        <v>16.91847140055302</v>
      </c>
    </row>
    <row r="543" spans="1:10" x14ac:dyDescent="0.35">
      <c r="A543" s="6">
        <v>33635</v>
      </c>
      <c r="B543">
        <f>INDEX(CPI[CPIAUCSL],MATCH(Table3[[#This Row],[Date]],CPI[observation_date],0))</f>
        <v>138.6</v>
      </c>
      <c r="C543">
        <f>INDEX(minwage[FEDMINNFRWG],MATCH(Table3[[#This Row],[Date]],minwage[observation_date],0))</f>
        <v>4.25</v>
      </c>
      <c r="D543" s="4">
        <f>$B$888/Table3[[#This Row],[CPI]]</f>
        <v>1.881796536796537</v>
      </c>
      <c r="E543" s="5">
        <f>Table3[[#This Row],[minwage]]*Table3[[#This Row],[CPI Adjustment]]</f>
        <v>7.997635281385282</v>
      </c>
      <c r="F543" s="5">
        <f>INDEX(poverty[Threshold],MATCH(YEAR(Table3[[#This Row],[Date]]),poverty[Year],0))</f>
        <v>14228</v>
      </c>
      <c r="G543" s="8">
        <f>Table3[[#This Row],[poverty threshold abs]]*Table3[[#This Row],[CPI Adjustment]]</f>
        <v>26774.201125541127</v>
      </c>
      <c r="H543" s="8">
        <f>Table3[[#This Row],[poverty threshold adj]]/2/250/8</f>
        <v>6.6935502813852814</v>
      </c>
      <c r="I543" s="8">
        <f>$I$854*$D$854/Table3[[#This Row],[CPI Adjustment]]</f>
        <v>8.9905954600990281</v>
      </c>
      <c r="J543" s="8">
        <f>Table3[[#This Row],[Living Wage Nominal]]*Table3[[#This Row],[CPI Adjustment]]</f>
        <v>16.91847140055302</v>
      </c>
    </row>
    <row r="544" spans="1:10" x14ac:dyDescent="0.35">
      <c r="A544" s="6">
        <v>33664</v>
      </c>
      <c r="B544">
        <f>INDEX(CPI[CPIAUCSL],MATCH(Table3[[#This Row],[Date]],CPI[observation_date],0))</f>
        <v>139.1</v>
      </c>
      <c r="C544">
        <f>INDEX(minwage[FEDMINNFRWG],MATCH(Table3[[#This Row],[Date]],minwage[observation_date],0))</f>
        <v>4.25</v>
      </c>
      <c r="D544" s="4">
        <f>$B$888/Table3[[#This Row],[CPI]]</f>
        <v>1.8750323508267435</v>
      </c>
      <c r="E544" s="5">
        <f>Table3[[#This Row],[minwage]]*Table3[[#This Row],[CPI Adjustment]]</f>
        <v>7.9688874910136596</v>
      </c>
      <c r="F544" s="5">
        <f>INDEX(poverty[Threshold],MATCH(YEAR(Table3[[#This Row],[Date]]),poverty[Year],0))</f>
        <v>14228</v>
      </c>
      <c r="G544" s="8">
        <f>Table3[[#This Row],[poverty threshold abs]]*Table3[[#This Row],[CPI Adjustment]]</f>
        <v>26677.960287562906</v>
      </c>
      <c r="H544" s="8">
        <f>Table3[[#This Row],[poverty threshold adj]]/2/250/8</f>
        <v>6.6694900718907268</v>
      </c>
      <c r="I544" s="8">
        <f>$I$854*$D$854/Table3[[#This Row],[CPI Adjustment]]</f>
        <v>9.0230290656549421</v>
      </c>
      <c r="J544" s="8">
        <f>Table3[[#This Row],[Living Wage Nominal]]*Table3[[#This Row],[CPI Adjustment]]</f>
        <v>16.91847140055302</v>
      </c>
    </row>
    <row r="545" spans="1:10" x14ac:dyDescent="0.35">
      <c r="A545" s="6">
        <v>33695</v>
      </c>
      <c r="B545">
        <f>INDEX(CPI[CPIAUCSL],MATCH(Table3[[#This Row],[Date]],CPI[observation_date],0))</f>
        <v>139.4</v>
      </c>
      <c r="C545">
        <f>INDEX(minwage[FEDMINNFRWG],MATCH(Table3[[#This Row],[Date]],minwage[observation_date],0))</f>
        <v>4.25</v>
      </c>
      <c r="D545" s="4">
        <f>$B$888/Table3[[#This Row],[CPI]]</f>
        <v>1.8709971305595408</v>
      </c>
      <c r="E545" s="5">
        <f>Table3[[#This Row],[minwage]]*Table3[[#This Row],[CPI Adjustment]]</f>
        <v>7.9517378048780483</v>
      </c>
      <c r="F545" s="5">
        <f>INDEX(poverty[Threshold],MATCH(YEAR(Table3[[#This Row],[Date]]),poverty[Year],0))</f>
        <v>14228</v>
      </c>
      <c r="G545" s="8">
        <f>Table3[[#This Row],[poverty threshold abs]]*Table3[[#This Row],[CPI Adjustment]]</f>
        <v>26620.547173601146</v>
      </c>
      <c r="H545" s="8">
        <f>Table3[[#This Row],[poverty threshold adj]]/2/250/8</f>
        <v>6.6551367934002865</v>
      </c>
      <c r="I545" s="8">
        <f>$I$854*$D$854/Table3[[#This Row],[CPI Adjustment]]</f>
        <v>9.0424892289884902</v>
      </c>
      <c r="J545" s="8">
        <f>Table3[[#This Row],[Living Wage Nominal]]*Table3[[#This Row],[CPI Adjustment]]</f>
        <v>16.91847140055302</v>
      </c>
    </row>
    <row r="546" spans="1:10" x14ac:dyDescent="0.35">
      <c r="A546" s="6">
        <v>33725</v>
      </c>
      <c r="B546">
        <f>INDEX(CPI[CPIAUCSL],MATCH(Table3[[#This Row],[Date]],CPI[observation_date],0))</f>
        <v>139.69999999999999</v>
      </c>
      <c r="C546">
        <f>INDEX(minwage[FEDMINNFRWG],MATCH(Table3[[#This Row],[Date]],minwage[observation_date],0))</f>
        <v>4.25</v>
      </c>
      <c r="D546" s="4">
        <f>$B$888/Table3[[#This Row],[CPI]]</f>
        <v>1.8669792412312098</v>
      </c>
      <c r="E546" s="5">
        <f>Table3[[#This Row],[minwage]]*Table3[[#This Row],[CPI Adjustment]]</f>
        <v>7.9346617752326418</v>
      </c>
      <c r="F546" s="5">
        <f>INDEX(poverty[Threshold],MATCH(YEAR(Table3[[#This Row],[Date]]),poverty[Year],0))</f>
        <v>14228</v>
      </c>
      <c r="G546" s="8">
        <f>Table3[[#This Row],[poverty threshold abs]]*Table3[[#This Row],[CPI Adjustment]]</f>
        <v>26563.380644237655</v>
      </c>
      <c r="H546" s="8">
        <f>Table3[[#This Row],[poverty threshold adj]]/2/250/8</f>
        <v>6.6408451610594135</v>
      </c>
      <c r="I546" s="8">
        <f>$I$854*$D$854/Table3[[#This Row],[CPI Adjustment]]</f>
        <v>9.0619493923220364</v>
      </c>
      <c r="J546" s="8">
        <f>Table3[[#This Row],[Living Wage Nominal]]*Table3[[#This Row],[CPI Adjustment]]</f>
        <v>16.91847140055302</v>
      </c>
    </row>
    <row r="547" spans="1:10" x14ac:dyDescent="0.35">
      <c r="A547" s="6">
        <v>33756</v>
      </c>
      <c r="B547">
        <f>INDEX(CPI[CPIAUCSL],MATCH(Table3[[#This Row],[Date]],CPI[observation_date],0))</f>
        <v>140.1</v>
      </c>
      <c r="C547">
        <f>INDEX(minwage[FEDMINNFRWG],MATCH(Table3[[#This Row],[Date]],minwage[observation_date],0))</f>
        <v>4.25</v>
      </c>
      <c r="D547" s="4">
        <f>$B$888/Table3[[#This Row],[CPI]]</f>
        <v>1.8616488222698073</v>
      </c>
      <c r="E547" s="5">
        <f>Table3[[#This Row],[minwage]]*Table3[[#This Row],[CPI Adjustment]]</f>
        <v>7.912007494646681</v>
      </c>
      <c r="F547" s="5">
        <f>INDEX(poverty[Threshold],MATCH(YEAR(Table3[[#This Row],[Date]]),poverty[Year],0))</f>
        <v>14228</v>
      </c>
      <c r="G547" s="8">
        <f>Table3[[#This Row],[poverty threshold abs]]*Table3[[#This Row],[CPI Adjustment]]</f>
        <v>26487.53944325482</v>
      </c>
      <c r="H547" s="8">
        <f>Table3[[#This Row],[poverty threshold adj]]/2/250/8</f>
        <v>6.6218848608137053</v>
      </c>
      <c r="I547" s="8">
        <f>$I$854*$D$854/Table3[[#This Row],[CPI Adjustment]]</f>
        <v>9.0878962767667684</v>
      </c>
      <c r="J547" s="8">
        <f>Table3[[#This Row],[Living Wage Nominal]]*Table3[[#This Row],[CPI Adjustment]]</f>
        <v>16.91847140055302</v>
      </c>
    </row>
    <row r="548" spans="1:10" x14ac:dyDescent="0.35">
      <c r="A548" s="6">
        <v>33786</v>
      </c>
      <c r="B548">
        <f>INDEX(CPI[CPIAUCSL],MATCH(Table3[[#This Row],[Date]],CPI[observation_date],0))</f>
        <v>140.5</v>
      </c>
      <c r="C548">
        <f>INDEX(minwage[FEDMINNFRWG],MATCH(Table3[[#This Row],[Date]],minwage[observation_date],0))</f>
        <v>4.25</v>
      </c>
      <c r="D548" s="4">
        <f>$B$888/Table3[[#This Row],[CPI]]</f>
        <v>1.8563487544483985</v>
      </c>
      <c r="E548" s="5">
        <f>Table3[[#This Row],[minwage]]*Table3[[#This Row],[CPI Adjustment]]</f>
        <v>7.8894822064056935</v>
      </c>
      <c r="F548" s="5">
        <f>INDEX(poverty[Threshold],MATCH(YEAR(Table3[[#This Row],[Date]]),poverty[Year],0))</f>
        <v>14228</v>
      </c>
      <c r="G548" s="8">
        <f>Table3[[#This Row],[poverty threshold abs]]*Table3[[#This Row],[CPI Adjustment]]</f>
        <v>26412.130078291815</v>
      </c>
      <c r="H548" s="8">
        <f>Table3[[#This Row],[poverty threshold adj]]/2/250/8</f>
        <v>6.6030325195729542</v>
      </c>
      <c r="I548" s="8">
        <f>$I$854*$D$854/Table3[[#This Row],[CPI Adjustment]]</f>
        <v>9.1138431612114985</v>
      </c>
      <c r="J548" s="8">
        <f>Table3[[#This Row],[Living Wage Nominal]]*Table3[[#This Row],[CPI Adjustment]]</f>
        <v>16.91847140055302</v>
      </c>
    </row>
    <row r="549" spans="1:10" x14ac:dyDescent="0.35">
      <c r="A549" s="6">
        <v>33817</v>
      </c>
      <c r="B549">
        <f>INDEX(CPI[CPIAUCSL],MATCH(Table3[[#This Row],[Date]],CPI[observation_date],0))</f>
        <v>140.80000000000001</v>
      </c>
      <c r="C549">
        <f>INDEX(minwage[FEDMINNFRWG],MATCH(Table3[[#This Row],[Date]],minwage[observation_date],0))</f>
        <v>4.25</v>
      </c>
      <c r="D549" s="4">
        <f>$B$888/Table3[[#This Row],[CPI]]</f>
        <v>1.8523934659090908</v>
      </c>
      <c r="E549" s="5">
        <f>Table3[[#This Row],[minwage]]*Table3[[#This Row],[CPI Adjustment]]</f>
        <v>7.8726722301136363</v>
      </c>
      <c r="F549" s="5">
        <f>INDEX(poverty[Threshold],MATCH(YEAR(Table3[[#This Row],[Date]]),poverty[Year],0))</f>
        <v>14228</v>
      </c>
      <c r="G549" s="8">
        <f>Table3[[#This Row],[poverty threshold abs]]*Table3[[#This Row],[CPI Adjustment]]</f>
        <v>26355.854232954545</v>
      </c>
      <c r="H549" s="8">
        <f>Table3[[#This Row],[poverty threshold adj]]/2/250/8</f>
        <v>6.5889635582386363</v>
      </c>
      <c r="I549" s="8">
        <f>$I$854*$D$854/Table3[[#This Row],[CPI Adjustment]]</f>
        <v>9.1333033245450466</v>
      </c>
      <c r="J549" s="8">
        <f>Table3[[#This Row],[Living Wage Nominal]]*Table3[[#This Row],[CPI Adjustment]]</f>
        <v>16.91847140055302</v>
      </c>
    </row>
    <row r="550" spans="1:10" x14ac:dyDescent="0.35">
      <c r="A550" s="6">
        <v>33848</v>
      </c>
      <c r="B550">
        <f>INDEX(CPI[CPIAUCSL],MATCH(Table3[[#This Row],[Date]],CPI[observation_date],0))</f>
        <v>141.1</v>
      </c>
      <c r="C550">
        <f>INDEX(minwage[FEDMINNFRWG],MATCH(Table3[[#This Row],[Date]],minwage[observation_date],0))</f>
        <v>4.25</v>
      </c>
      <c r="D550" s="4">
        <f>$B$888/Table3[[#This Row],[CPI]]</f>
        <v>1.8484549964564141</v>
      </c>
      <c r="E550" s="5">
        <f>Table3[[#This Row],[minwage]]*Table3[[#This Row],[CPI Adjustment]]</f>
        <v>7.85593373493976</v>
      </c>
      <c r="F550" s="5">
        <f>INDEX(poverty[Threshold],MATCH(YEAR(Table3[[#This Row],[Date]]),poverty[Year],0))</f>
        <v>14228</v>
      </c>
      <c r="G550" s="8">
        <f>Table3[[#This Row],[poverty threshold abs]]*Table3[[#This Row],[CPI Adjustment]]</f>
        <v>26299.817689581861</v>
      </c>
      <c r="H550" s="8">
        <f>Table3[[#This Row],[poverty threshold adj]]/2/250/8</f>
        <v>6.5749544223954652</v>
      </c>
      <c r="I550" s="8">
        <f>$I$854*$D$854/Table3[[#This Row],[CPI Adjustment]]</f>
        <v>9.1527634878785928</v>
      </c>
      <c r="J550" s="8">
        <f>Table3[[#This Row],[Living Wage Nominal]]*Table3[[#This Row],[CPI Adjustment]]</f>
        <v>16.91847140055302</v>
      </c>
    </row>
    <row r="551" spans="1:10" x14ac:dyDescent="0.35">
      <c r="A551" s="6">
        <v>33878</v>
      </c>
      <c r="B551">
        <f>INDEX(CPI[CPIAUCSL],MATCH(Table3[[#This Row],[Date]],CPI[observation_date],0))</f>
        <v>141.69999999999999</v>
      </c>
      <c r="C551">
        <f>INDEX(minwage[FEDMINNFRWG],MATCH(Table3[[#This Row],[Date]],minwage[observation_date],0))</f>
        <v>4.25</v>
      </c>
      <c r="D551" s="4">
        <f>$B$888/Table3[[#This Row],[CPI]]</f>
        <v>1.8406280875088217</v>
      </c>
      <c r="E551" s="5">
        <f>Table3[[#This Row],[minwage]]*Table3[[#This Row],[CPI Adjustment]]</f>
        <v>7.8226693719124922</v>
      </c>
      <c r="F551" s="5">
        <f>INDEX(poverty[Threshold],MATCH(YEAR(Table3[[#This Row],[Date]]),poverty[Year],0))</f>
        <v>14228</v>
      </c>
      <c r="G551" s="8">
        <f>Table3[[#This Row],[poverty threshold abs]]*Table3[[#This Row],[CPI Adjustment]]</f>
        <v>26188.456429075515</v>
      </c>
      <c r="H551" s="8">
        <f>Table3[[#This Row],[poverty threshold adj]]/2/250/8</f>
        <v>6.5471141072688788</v>
      </c>
      <c r="I551" s="8">
        <f>$I$854*$D$854/Table3[[#This Row],[CPI Adjustment]]</f>
        <v>9.1916838145456872</v>
      </c>
      <c r="J551" s="8">
        <f>Table3[[#This Row],[Living Wage Nominal]]*Table3[[#This Row],[CPI Adjustment]]</f>
        <v>16.91847140055302</v>
      </c>
    </row>
    <row r="552" spans="1:10" x14ac:dyDescent="0.35">
      <c r="A552" s="6">
        <v>33909</v>
      </c>
      <c r="B552">
        <f>INDEX(CPI[CPIAUCSL],MATCH(Table3[[#This Row],[Date]],CPI[observation_date],0))</f>
        <v>142.1</v>
      </c>
      <c r="C552">
        <f>INDEX(minwage[FEDMINNFRWG],MATCH(Table3[[#This Row],[Date]],minwage[observation_date],0))</f>
        <v>4.25</v>
      </c>
      <c r="D552" s="4">
        <f>$B$888/Table3[[#This Row],[CPI]]</f>
        <v>1.8354468684025336</v>
      </c>
      <c r="E552" s="5">
        <f>Table3[[#This Row],[minwage]]*Table3[[#This Row],[CPI Adjustment]]</f>
        <v>7.800649190710768</v>
      </c>
      <c r="F552" s="5">
        <f>INDEX(poverty[Threshold],MATCH(YEAR(Table3[[#This Row],[Date]]),poverty[Year],0))</f>
        <v>14228</v>
      </c>
      <c r="G552" s="8">
        <f>Table3[[#This Row],[poverty threshold abs]]*Table3[[#This Row],[CPI Adjustment]]</f>
        <v>26114.738043631249</v>
      </c>
      <c r="H552" s="8">
        <f>Table3[[#This Row],[poverty threshold adj]]/2/250/8</f>
        <v>6.5286845109078122</v>
      </c>
      <c r="I552" s="8">
        <f>$I$854*$D$854/Table3[[#This Row],[CPI Adjustment]]</f>
        <v>9.2176306989904191</v>
      </c>
      <c r="J552" s="8">
        <f>Table3[[#This Row],[Living Wage Nominal]]*Table3[[#This Row],[CPI Adjustment]]</f>
        <v>16.91847140055302</v>
      </c>
    </row>
    <row r="553" spans="1:10" x14ac:dyDescent="0.35">
      <c r="A553" s="6">
        <v>33939</v>
      </c>
      <c r="B553">
        <f>INDEX(CPI[CPIAUCSL],MATCH(Table3[[#This Row],[Date]],CPI[observation_date],0))</f>
        <v>142.30000000000001</v>
      </c>
      <c r="C553">
        <f>INDEX(minwage[FEDMINNFRWG],MATCH(Table3[[#This Row],[Date]],minwage[observation_date],0))</f>
        <v>4.25</v>
      </c>
      <c r="D553" s="4">
        <f>$B$888/Table3[[#This Row],[CPI]]</f>
        <v>1.8328671820098383</v>
      </c>
      <c r="E553" s="5">
        <f>Table3[[#This Row],[minwage]]*Table3[[#This Row],[CPI Adjustment]]</f>
        <v>7.789685523541813</v>
      </c>
      <c r="F553" s="5">
        <f>INDEX(poverty[Threshold],MATCH(YEAR(Table3[[#This Row],[Date]]),poverty[Year],0))</f>
        <v>14228</v>
      </c>
      <c r="G553" s="8">
        <f>Table3[[#This Row],[poverty threshold abs]]*Table3[[#This Row],[CPI Adjustment]]</f>
        <v>26078.034265635979</v>
      </c>
      <c r="H553" s="8">
        <f>Table3[[#This Row],[poverty threshold adj]]/2/250/8</f>
        <v>6.5195085664089945</v>
      </c>
      <c r="I553" s="8">
        <f>$I$854*$D$854/Table3[[#This Row],[CPI Adjustment]]</f>
        <v>9.2306041412127851</v>
      </c>
      <c r="J553" s="8">
        <f>Table3[[#This Row],[Living Wage Nominal]]*Table3[[#This Row],[CPI Adjustment]]</f>
        <v>16.91847140055302</v>
      </c>
    </row>
    <row r="554" spans="1:10" x14ac:dyDescent="0.35">
      <c r="A554" s="6">
        <v>33970</v>
      </c>
      <c r="B554">
        <f>INDEX(CPI[CPIAUCSL],MATCH(Table3[[#This Row],[Date]],CPI[observation_date],0))</f>
        <v>142.80000000000001</v>
      </c>
      <c r="C554">
        <f>INDEX(minwage[FEDMINNFRWG],MATCH(Table3[[#This Row],[Date]],minwage[observation_date],0))</f>
        <v>4.25</v>
      </c>
      <c r="D554" s="4">
        <f>$B$888/Table3[[#This Row],[CPI]]</f>
        <v>1.8264495798319327</v>
      </c>
      <c r="E554" s="5">
        <f>Table3[[#This Row],[minwage]]*Table3[[#This Row],[CPI Adjustment]]</f>
        <v>7.7624107142857142</v>
      </c>
      <c r="F554" s="5">
        <f>INDEX(poverty[Threshold],MATCH(YEAR(Table3[[#This Row],[Date]]),poverty[Year],0))</f>
        <v>14654</v>
      </c>
      <c r="G554" s="8">
        <f>Table3[[#This Row],[poverty threshold abs]]*Table3[[#This Row],[CPI Adjustment]]</f>
        <v>26764.792142857143</v>
      </c>
      <c r="H554" s="8">
        <f>Table3[[#This Row],[poverty threshold adj]]/2/250/8</f>
        <v>6.6911980357142857</v>
      </c>
      <c r="I554" s="8">
        <f>$I$854*$D$854/Table3[[#This Row],[CPI Adjustment]]</f>
        <v>9.2630377467686973</v>
      </c>
      <c r="J554" s="8">
        <f>Table3[[#This Row],[Living Wage Nominal]]*Table3[[#This Row],[CPI Adjustment]]</f>
        <v>16.91847140055302</v>
      </c>
    </row>
    <row r="555" spans="1:10" x14ac:dyDescent="0.35">
      <c r="A555" s="6">
        <v>34001</v>
      </c>
      <c r="B555">
        <f>INDEX(CPI[CPIAUCSL],MATCH(Table3[[#This Row],[Date]],CPI[observation_date],0))</f>
        <v>143.1</v>
      </c>
      <c r="C555">
        <f>INDEX(minwage[FEDMINNFRWG],MATCH(Table3[[#This Row],[Date]],minwage[observation_date],0))</f>
        <v>4.25</v>
      </c>
      <c r="D555" s="4">
        <f>$B$888/Table3[[#This Row],[CPI]]</f>
        <v>1.8226205450733755</v>
      </c>
      <c r="E555" s="5">
        <f>Table3[[#This Row],[minwage]]*Table3[[#This Row],[CPI Adjustment]]</f>
        <v>7.7461373165618461</v>
      </c>
      <c r="F555" s="5">
        <f>INDEX(poverty[Threshold],MATCH(YEAR(Table3[[#This Row],[Date]]),poverty[Year],0))</f>
        <v>14654</v>
      </c>
      <c r="G555" s="8">
        <f>Table3[[#This Row],[poverty threshold abs]]*Table3[[#This Row],[CPI Adjustment]]</f>
        <v>26708.681467505245</v>
      </c>
      <c r="H555" s="8">
        <f>Table3[[#This Row],[poverty threshold adj]]/2/250/8</f>
        <v>6.6771703668763109</v>
      </c>
      <c r="I555" s="8">
        <f>$I$854*$D$854/Table3[[#This Row],[CPI Adjustment]]</f>
        <v>9.2824979101022436</v>
      </c>
      <c r="J555" s="8">
        <f>Table3[[#This Row],[Living Wage Nominal]]*Table3[[#This Row],[CPI Adjustment]]</f>
        <v>16.91847140055302</v>
      </c>
    </row>
    <row r="556" spans="1:10" x14ac:dyDescent="0.35">
      <c r="A556" s="6">
        <v>34029</v>
      </c>
      <c r="B556">
        <f>INDEX(CPI[CPIAUCSL],MATCH(Table3[[#This Row],[Date]],CPI[observation_date],0))</f>
        <v>143.30000000000001</v>
      </c>
      <c r="C556">
        <f>INDEX(minwage[FEDMINNFRWG],MATCH(Table3[[#This Row],[Date]],minwage[observation_date],0))</f>
        <v>4.25</v>
      </c>
      <c r="D556" s="4">
        <f>$B$888/Table3[[#This Row],[CPI]]</f>
        <v>1.820076762037683</v>
      </c>
      <c r="E556" s="5">
        <f>Table3[[#This Row],[minwage]]*Table3[[#This Row],[CPI Adjustment]]</f>
        <v>7.7353262386601527</v>
      </c>
      <c r="F556" s="5">
        <f>INDEX(poverty[Threshold],MATCH(YEAR(Table3[[#This Row],[Date]]),poverty[Year],0))</f>
        <v>14654</v>
      </c>
      <c r="G556" s="8">
        <f>Table3[[#This Row],[poverty threshold abs]]*Table3[[#This Row],[CPI Adjustment]]</f>
        <v>26671.404870900205</v>
      </c>
      <c r="H556" s="8">
        <f>Table3[[#This Row],[poverty threshold adj]]/2/250/8</f>
        <v>6.6678512177250511</v>
      </c>
      <c r="I556" s="8">
        <f>$I$854*$D$854/Table3[[#This Row],[CPI Adjustment]]</f>
        <v>9.2954713523246113</v>
      </c>
      <c r="J556" s="8">
        <f>Table3[[#This Row],[Living Wage Nominal]]*Table3[[#This Row],[CPI Adjustment]]</f>
        <v>16.91847140055302</v>
      </c>
    </row>
    <row r="557" spans="1:10" x14ac:dyDescent="0.35">
      <c r="A557" s="6">
        <v>34060</v>
      </c>
      <c r="B557">
        <f>INDEX(CPI[CPIAUCSL],MATCH(Table3[[#This Row],[Date]],CPI[observation_date],0))</f>
        <v>143.80000000000001</v>
      </c>
      <c r="C557">
        <f>INDEX(minwage[FEDMINNFRWG],MATCH(Table3[[#This Row],[Date]],minwage[observation_date],0))</f>
        <v>4.25</v>
      </c>
      <c r="D557" s="4">
        <f>$B$888/Table3[[#This Row],[CPI]]</f>
        <v>1.8137482614742697</v>
      </c>
      <c r="E557" s="5">
        <f>Table3[[#This Row],[minwage]]*Table3[[#This Row],[CPI Adjustment]]</f>
        <v>7.7084301112656464</v>
      </c>
      <c r="F557" s="5">
        <f>INDEX(poverty[Threshold],MATCH(YEAR(Table3[[#This Row],[Date]]),poverty[Year],0))</f>
        <v>14654</v>
      </c>
      <c r="G557" s="8">
        <f>Table3[[#This Row],[poverty threshold abs]]*Table3[[#This Row],[CPI Adjustment]]</f>
        <v>26578.66702364395</v>
      </c>
      <c r="H557" s="8">
        <f>Table3[[#This Row],[poverty threshold adj]]/2/250/8</f>
        <v>6.6446667559109871</v>
      </c>
      <c r="I557" s="8">
        <f>$I$854*$D$854/Table3[[#This Row],[CPI Adjustment]]</f>
        <v>9.3279049578805235</v>
      </c>
      <c r="J557" s="8">
        <f>Table3[[#This Row],[Living Wage Nominal]]*Table3[[#This Row],[CPI Adjustment]]</f>
        <v>16.91847140055302</v>
      </c>
    </row>
    <row r="558" spans="1:10" x14ac:dyDescent="0.35">
      <c r="A558" s="6">
        <v>34090</v>
      </c>
      <c r="B558">
        <f>INDEX(CPI[CPIAUCSL],MATCH(Table3[[#This Row],[Date]],CPI[observation_date],0))</f>
        <v>144.19999999999999</v>
      </c>
      <c r="C558">
        <f>INDEX(minwage[FEDMINNFRWG],MATCH(Table3[[#This Row],[Date]],minwage[observation_date],0))</f>
        <v>4.25</v>
      </c>
      <c r="D558" s="4">
        <f>$B$888/Table3[[#This Row],[CPI]]</f>
        <v>1.80871705963939</v>
      </c>
      <c r="E558" s="5">
        <f>Table3[[#This Row],[minwage]]*Table3[[#This Row],[CPI Adjustment]]</f>
        <v>7.6870475034674079</v>
      </c>
      <c r="F558" s="5">
        <f>INDEX(poverty[Threshold],MATCH(YEAR(Table3[[#This Row],[Date]]),poverty[Year],0))</f>
        <v>14654</v>
      </c>
      <c r="G558" s="8">
        <f>Table3[[#This Row],[poverty threshold abs]]*Table3[[#This Row],[CPI Adjustment]]</f>
        <v>26504.939791955621</v>
      </c>
      <c r="H558" s="8">
        <f>Table3[[#This Row],[poverty threshold adj]]/2/250/8</f>
        <v>6.6262349479889053</v>
      </c>
      <c r="I558" s="8">
        <f>$I$854*$D$854/Table3[[#This Row],[CPI Adjustment]]</f>
        <v>9.3538518423252519</v>
      </c>
      <c r="J558" s="8">
        <f>Table3[[#This Row],[Living Wage Nominal]]*Table3[[#This Row],[CPI Adjustment]]</f>
        <v>16.91847140055302</v>
      </c>
    </row>
    <row r="559" spans="1:10" x14ac:dyDescent="0.35">
      <c r="A559" s="6">
        <v>34121</v>
      </c>
      <c r="B559">
        <f>INDEX(CPI[CPIAUCSL],MATCH(Table3[[#This Row],[Date]],CPI[observation_date],0))</f>
        <v>144.30000000000001</v>
      </c>
      <c r="C559">
        <f>INDEX(minwage[FEDMINNFRWG],MATCH(Table3[[#This Row],[Date]],minwage[observation_date],0))</f>
        <v>4.25</v>
      </c>
      <c r="D559" s="4">
        <f>$B$888/Table3[[#This Row],[CPI]]</f>
        <v>1.8074636174636174</v>
      </c>
      <c r="E559" s="5">
        <f>Table3[[#This Row],[minwage]]*Table3[[#This Row],[CPI Adjustment]]</f>
        <v>7.6817203742203741</v>
      </c>
      <c r="F559" s="5">
        <f>INDEX(poverty[Threshold],MATCH(YEAR(Table3[[#This Row],[Date]]),poverty[Year],0))</f>
        <v>14654</v>
      </c>
      <c r="G559" s="8">
        <f>Table3[[#This Row],[poverty threshold abs]]*Table3[[#This Row],[CPI Adjustment]]</f>
        <v>26486.571850311848</v>
      </c>
      <c r="H559" s="8">
        <f>Table3[[#This Row],[poverty threshold adj]]/2/250/8</f>
        <v>6.6216429625779618</v>
      </c>
      <c r="I559" s="8">
        <f>$I$854*$D$854/Table3[[#This Row],[CPI Adjustment]]</f>
        <v>9.3603385634364358</v>
      </c>
      <c r="J559" s="8">
        <f>Table3[[#This Row],[Living Wage Nominal]]*Table3[[#This Row],[CPI Adjustment]]</f>
        <v>16.91847140055302</v>
      </c>
    </row>
    <row r="560" spans="1:10" x14ac:dyDescent="0.35">
      <c r="A560" s="6">
        <v>34151</v>
      </c>
      <c r="B560">
        <f>INDEX(CPI[CPIAUCSL],MATCH(Table3[[#This Row],[Date]],CPI[observation_date],0))</f>
        <v>144.5</v>
      </c>
      <c r="C560">
        <f>INDEX(minwage[FEDMINNFRWG],MATCH(Table3[[#This Row],[Date]],minwage[observation_date],0))</f>
        <v>4.25</v>
      </c>
      <c r="D560" s="4">
        <f>$B$888/Table3[[#This Row],[CPI]]</f>
        <v>1.8049619377162631</v>
      </c>
      <c r="E560" s="5">
        <f>Table3[[#This Row],[minwage]]*Table3[[#This Row],[CPI Adjustment]]</f>
        <v>7.6710882352941185</v>
      </c>
      <c r="F560" s="5">
        <f>INDEX(poverty[Threshold],MATCH(YEAR(Table3[[#This Row],[Date]]),poverty[Year],0))</f>
        <v>14654</v>
      </c>
      <c r="G560" s="8">
        <f>Table3[[#This Row],[poverty threshold abs]]*Table3[[#This Row],[CPI Adjustment]]</f>
        <v>26449.912235294119</v>
      </c>
      <c r="H560" s="8">
        <f>Table3[[#This Row],[poverty threshold adj]]/2/250/8</f>
        <v>6.6124780588235295</v>
      </c>
      <c r="I560" s="8">
        <f>$I$854*$D$854/Table3[[#This Row],[CPI Adjustment]]</f>
        <v>9.3733120056588</v>
      </c>
      <c r="J560" s="8">
        <f>Table3[[#This Row],[Living Wage Nominal]]*Table3[[#This Row],[CPI Adjustment]]</f>
        <v>16.91847140055302</v>
      </c>
    </row>
    <row r="561" spans="1:10" x14ac:dyDescent="0.35">
      <c r="A561" s="6">
        <v>34182</v>
      </c>
      <c r="B561">
        <f>INDEX(CPI[CPIAUCSL],MATCH(Table3[[#This Row],[Date]],CPI[observation_date],0))</f>
        <v>144.80000000000001</v>
      </c>
      <c r="C561">
        <f>INDEX(minwage[FEDMINNFRWG],MATCH(Table3[[#This Row],[Date]],minwage[observation_date],0))</f>
        <v>4.25</v>
      </c>
      <c r="D561" s="4">
        <f>$B$888/Table3[[#This Row],[CPI]]</f>
        <v>1.8012223756906076</v>
      </c>
      <c r="E561" s="5">
        <f>Table3[[#This Row],[minwage]]*Table3[[#This Row],[CPI Adjustment]]</f>
        <v>7.6551950966850821</v>
      </c>
      <c r="F561" s="5">
        <f>INDEX(poverty[Threshold],MATCH(YEAR(Table3[[#This Row],[Date]]),poverty[Year],0))</f>
        <v>14654</v>
      </c>
      <c r="G561" s="8">
        <f>Table3[[#This Row],[poverty threshold abs]]*Table3[[#This Row],[CPI Adjustment]]</f>
        <v>26395.112693370163</v>
      </c>
      <c r="H561" s="8">
        <f>Table3[[#This Row],[poverty threshold adj]]/2/250/8</f>
        <v>6.5987781733425406</v>
      </c>
      <c r="I561" s="8">
        <f>$I$854*$D$854/Table3[[#This Row],[CPI Adjustment]]</f>
        <v>9.3927721689923498</v>
      </c>
      <c r="J561" s="8">
        <f>Table3[[#This Row],[Living Wage Nominal]]*Table3[[#This Row],[CPI Adjustment]]</f>
        <v>16.91847140055302</v>
      </c>
    </row>
    <row r="562" spans="1:10" x14ac:dyDescent="0.35">
      <c r="A562" s="6">
        <v>34213</v>
      </c>
      <c r="B562">
        <f>INDEX(CPI[CPIAUCSL],MATCH(Table3[[#This Row],[Date]],CPI[observation_date],0))</f>
        <v>145</v>
      </c>
      <c r="C562">
        <f>INDEX(minwage[FEDMINNFRWG],MATCH(Table3[[#This Row],[Date]],minwage[observation_date],0))</f>
        <v>4.25</v>
      </c>
      <c r="D562" s="4">
        <f>$B$888/Table3[[#This Row],[CPI]]</f>
        <v>1.7987379310344829</v>
      </c>
      <c r="E562" s="5">
        <f>Table3[[#This Row],[minwage]]*Table3[[#This Row],[CPI Adjustment]]</f>
        <v>7.6446362068965525</v>
      </c>
      <c r="F562" s="5">
        <f>INDEX(poverty[Threshold],MATCH(YEAR(Table3[[#This Row],[Date]]),poverty[Year],0))</f>
        <v>14654</v>
      </c>
      <c r="G562" s="8">
        <f>Table3[[#This Row],[poverty threshold abs]]*Table3[[#This Row],[CPI Adjustment]]</f>
        <v>26358.705641379311</v>
      </c>
      <c r="H562" s="8">
        <f>Table3[[#This Row],[poverty threshold adj]]/2/250/8</f>
        <v>6.5896764103448273</v>
      </c>
      <c r="I562" s="8">
        <f>$I$854*$D$854/Table3[[#This Row],[CPI Adjustment]]</f>
        <v>9.4057456112147122</v>
      </c>
      <c r="J562" s="8">
        <f>Table3[[#This Row],[Living Wage Nominal]]*Table3[[#This Row],[CPI Adjustment]]</f>
        <v>16.91847140055302</v>
      </c>
    </row>
    <row r="563" spans="1:10" x14ac:dyDescent="0.35">
      <c r="A563" s="6">
        <v>34243</v>
      </c>
      <c r="B563">
        <f>INDEX(CPI[CPIAUCSL],MATCH(Table3[[#This Row],[Date]],CPI[observation_date],0))</f>
        <v>145.6</v>
      </c>
      <c r="C563">
        <f>INDEX(minwage[FEDMINNFRWG],MATCH(Table3[[#This Row],[Date]],minwage[observation_date],0))</f>
        <v>4.25</v>
      </c>
      <c r="D563" s="4">
        <f>$B$888/Table3[[#This Row],[CPI]]</f>
        <v>1.7913255494505496</v>
      </c>
      <c r="E563" s="5">
        <f>Table3[[#This Row],[minwage]]*Table3[[#This Row],[CPI Adjustment]]</f>
        <v>7.6131335851648352</v>
      </c>
      <c r="F563" s="5">
        <f>INDEX(poverty[Threshold],MATCH(YEAR(Table3[[#This Row],[Date]]),poverty[Year],0))</f>
        <v>14654</v>
      </c>
      <c r="G563" s="8">
        <f>Table3[[#This Row],[poverty threshold abs]]*Table3[[#This Row],[CPI Adjustment]]</f>
        <v>26250.084601648352</v>
      </c>
      <c r="H563" s="8">
        <f>Table3[[#This Row],[poverty threshold adj]]/2/250/8</f>
        <v>6.5625211504120884</v>
      </c>
      <c r="I563" s="8">
        <f>$I$854*$D$854/Table3[[#This Row],[CPI Adjustment]]</f>
        <v>9.4446659378818083</v>
      </c>
      <c r="J563" s="8">
        <f>Table3[[#This Row],[Living Wage Nominal]]*Table3[[#This Row],[CPI Adjustment]]</f>
        <v>16.91847140055302</v>
      </c>
    </row>
    <row r="564" spans="1:10" x14ac:dyDescent="0.35">
      <c r="A564" s="6">
        <v>34274</v>
      </c>
      <c r="B564">
        <f>INDEX(CPI[CPIAUCSL],MATCH(Table3[[#This Row],[Date]],CPI[observation_date],0))</f>
        <v>146</v>
      </c>
      <c r="C564">
        <f>INDEX(minwage[FEDMINNFRWG],MATCH(Table3[[#This Row],[Date]],minwage[observation_date],0))</f>
        <v>4.25</v>
      </c>
      <c r="D564" s="4">
        <f>$B$888/Table3[[#This Row],[CPI]]</f>
        <v>1.7864178082191782</v>
      </c>
      <c r="E564" s="5">
        <f>Table3[[#This Row],[minwage]]*Table3[[#This Row],[CPI Adjustment]]</f>
        <v>7.592275684931507</v>
      </c>
      <c r="F564" s="5">
        <f>INDEX(poverty[Threshold],MATCH(YEAR(Table3[[#This Row],[Date]]),poverty[Year],0))</f>
        <v>14654</v>
      </c>
      <c r="G564" s="8">
        <f>Table3[[#This Row],[poverty threshold abs]]*Table3[[#This Row],[CPI Adjustment]]</f>
        <v>26178.166561643837</v>
      </c>
      <c r="H564" s="8">
        <f>Table3[[#This Row],[poverty threshold adj]]/2/250/8</f>
        <v>6.5445416404109595</v>
      </c>
      <c r="I564" s="8">
        <f>$I$854*$D$854/Table3[[#This Row],[CPI Adjustment]]</f>
        <v>9.4706128223265384</v>
      </c>
      <c r="J564" s="8">
        <f>Table3[[#This Row],[Living Wage Nominal]]*Table3[[#This Row],[CPI Adjustment]]</f>
        <v>16.91847140055302</v>
      </c>
    </row>
    <row r="565" spans="1:10" x14ac:dyDescent="0.35">
      <c r="A565" s="6">
        <v>34304</v>
      </c>
      <c r="B565">
        <f>INDEX(CPI[CPIAUCSL],MATCH(Table3[[#This Row],[Date]],CPI[observation_date],0))</f>
        <v>146.30000000000001</v>
      </c>
      <c r="C565">
        <f>INDEX(minwage[FEDMINNFRWG],MATCH(Table3[[#This Row],[Date]],minwage[observation_date],0))</f>
        <v>4.25</v>
      </c>
      <c r="D565" s="4">
        <f>$B$888/Table3[[#This Row],[CPI]]</f>
        <v>1.7827546138072452</v>
      </c>
      <c r="E565" s="5">
        <f>Table3[[#This Row],[minwage]]*Table3[[#This Row],[CPI Adjustment]]</f>
        <v>7.5767071086807922</v>
      </c>
      <c r="F565" s="5">
        <f>INDEX(poverty[Threshold],MATCH(YEAR(Table3[[#This Row],[Date]]),poverty[Year],0))</f>
        <v>14654</v>
      </c>
      <c r="G565" s="8">
        <f>Table3[[#This Row],[poverty threshold abs]]*Table3[[#This Row],[CPI Adjustment]]</f>
        <v>26124.48611073137</v>
      </c>
      <c r="H565" s="8">
        <f>Table3[[#This Row],[poverty threshold adj]]/2/250/8</f>
        <v>6.5311215276828429</v>
      </c>
      <c r="I565" s="8">
        <f>$I$854*$D$854/Table3[[#This Row],[CPI Adjustment]]</f>
        <v>9.4900729856600883</v>
      </c>
      <c r="J565" s="8">
        <f>Table3[[#This Row],[Living Wage Nominal]]*Table3[[#This Row],[CPI Adjustment]]</f>
        <v>16.91847140055302</v>
      </c>
    </row>
    <row r="566" spans="1:10" x14ac:dyDescent="0.35">
      <c r="A566" s="6">
        <v>34335</v>
      </c>
      <c r="B566">
        <f>INDEX(CPI[CPIAUCSL],MATCH(Table3[[#This Row],[Date]],CPI[observation_date],0))</f>
        <v>146.30000000000001</v>
      </c>
      <c r="C566">
        <f>INDEX(minwage[FEDMINNFRWG],MATCH(Table3[[#This Row],[Date]],minwage[observation_date],0))</f>
        <v>4.25</v>
      </c>
      <c r="D566" s="4">
        <f>$B$888/Table3[[#This Row],[CPI]]</f>
        <v>1.7827546138072452</v>
      </c>
      <c r="E566" s="5">
        <f>Table3[[#This Row],[minwage]]*Table3[[#This Row],[CPI Adjustment]]</f>
        <v>7.5767071086807922</v>
      </c>
      <c r="F566" s="5">
        <f>INDEX(poverty[Threshold],MATCH(YEAR(Table3[[#This Row],[Date]]),poverty[Year],0))</f>
        <v>15029</v>
      </c>
      <c r="G566" s="8">
        <f>Table3[[#This Row],[poverty threshold abs]]*Table3[[#This Row],[CPI Adjustment]]</f>
        <v>26793.019090909089</v>
      </c>
      <c r="H566" s="8">
        <f>Table3[[#This Row],[poverty threshold adj]]/2/250/8</f>
        <v>6.6982547727272719</v>
      </c>
      <c r="I566" s="8">
        <f>$I$854*$D$854/Table3[[#This Row],[CPI Adjustment]]</f>
        <v>9.4900729856600883</v>
      </c>
      <c r="J566" s="8">
        <f>Table3[[#This Row],[Living Wage Nominal]]*Table3[[#This Row],[CPI Adjustment]]</f>
        <v>16.91847140055302</v>
      </c>
    </row>
    <row r="567" spans="1:10" x14ac:dyDescent="0.35">
      <c r="A567" s="6">
        <v>34366</v>
      </c>
      <c r="B567">
        <f>INDEX(CPI[CPIAUCSL],MATCH(Table3[[#This Row],[Date]],CPI[observation_date],0))</f>
        <v>146.69999999999999</v>
      </c>
      <c r="C567">
        <f>INDEX(minwage[FEDMINNFRWG],MATCH(Table3[[#This Row],[Date]],minwage[observation_date],0))</f>
        <v>4.25</v>
      </c>
      <c r="D567" s="4">
        <f>$B$888/Table3[[#This Row],[CPI]]</f>
        <v>1.7778936605316975</v>
      </c>
      <c r="E567" s="5">
        <f>Table3[[#This Row],[minwage]]*Table3[[#This Row],[CPI Adjustment]]</f>
        <v>7.556048057259714</v>
      </c>
      <c r="F567" s="5">
        <f>INDEX(poverty[Threshold],MATCH(YEAR(Table3[[#This Row],[Date]]),poverty[Year],0))</f>
        <v>15029</v>
      </c>
      <c r="G567" s="8">
        <f>Table3[[#This Row],[poverty threshold abs]]*Table3[[#This Row],[CPI Adjustment]]</f>
        <v>26719.963824130882</v>
      </c>
      <c r="H567" s="8">
        <f>Table3[[#This Row],[poverty threshold adj]]/2/250/8</f>
        <v>6.6799909560327206</v>
      </c>
      <c r="I567" s="8">
        <f>$I$854*$D$854/Table3[[#This Row],[CPI Adjustment]]</f>
        <v>9.5160198701048166</v>
      </c>
      <c r="J567" s="8">
        <f>Table3[[#This Row],[Living Wage Nominal]]*Table3[[#This Row],[CPI Adjustment]]</f>
        <v>16.91847140055302</v>
      </c>
    </row>
    <row r="568" spans="1:10" x14ac:dyDescent="0.35">
      <c r="A568" s="6">
        <v>34394</v>
      </c>
      <c r="B568">
        <f>INDEX(CPI[CPIAUCSL],MATCH(Table3[[#This Row],[Date]],CPI[observation_date],0))</f>
        <v>147.1</v>
      </c>
      <c r="C568">
        <f>INDEX(minwage[FEDMINNFRWG],MATCH(Table3[[#This Row],[Date]],minwage[observation_date],0))</f>
        <v>4.25</v>
      </c>
      <c r="D568" s="4">
        <f>$B$888/Table3[[#This Row],[CPI]]</f>
        <v>1.7730591434398371</v>
      </c>
      <c r="E568" s="5">
        <f>Table3[[#This Row],[minwage]]*Table3[[#This Row],[CPI Adjustment]]</f>
        <v>7.5355013596193077</v>
      </c>
      <c r="F568" s="5">
        <f>INDEX(poverty[Threshold],MATCH(YEAR(Table3[[#This Row],[Date]]),poverty[Year],0))</f>
        <v>15029</v>
      </c>
      <c r="G568" s="8">
        <f>Table3[[#This Row],[poverty threshold abs]]*Table3[[#This Row],[CPI Adjustment]]</f>
        <v>26647.30586675731</v>
      </c>
      <c r="H568" s="8">
        <f>Table3[[#This Row],[poverty threshold adj]]/2/250/8</f>
        <v>6.6618264666893277</v>
      </c>
      <c r="I568" s="8">
        <f>$I$854*$D$854/Table3[[#This Row],[CPI Adjustment]]</f>
        <v>9.5419667545495468</v>
      </c>
      <c r="J568" s="8">
        <f>Table3[[#This Row],[Living Wage Nominal]]*Table3[[#This Row],[CPI Adjustment]]</f>
        <v>16.91847140055302</v>
      </c>
    </row>
    <row r="569" spans="1:10" x14ac:dyDescent="0.35">
      <c r="A569" s="6">
        <v>34425</v>
      </c>
      <c r="B569">
        <f>INDEX(CPI[CPIAUCSL],MATCH(Table3[[#This Row],[Date]],CPI[observation_date],0))</f>
        <v>147.19999999999999</v>
      </c>
      <c r="C569">
        <f>INDEX(minwage[FEDMINNFRWG],MATCH(Table3[[#This Row],[Date]],minwage[observation_date],0))</f>
        <v>4.25</v>
      </c>
      <c r="D569" s="4">
        <f>$B$888/Table3[[#This Row],[CPI]]</f>
        <v>1.7718546195652176</v>
      </c>
      <c r="E569" s="5">
        <f>Table3[[#This Row],[minwage]]*Table3[[#This Row],[CPI Adjustment]]</f>
        <v>7.530382133152175</v>
      </c>
      <c r="F569" s="5">
        <f>INDEX(poverty[Threshold],MATCH(YEAR(Table3[[#This Row],[Date]]),poverty[Year],0))</f>
        <v>15029</v>
      </c>
      <c r="G569" s="8">
        <f>Table3[[#This Row],[poverty threshold abs]]*Table3[[#This Row],[CPI Adjustment]]</f>
        <v>26629.203077445654</v>
      </c>
      <c r="H569" s="8">
        <f>Table3[[#This Row],[poverty threshold adj]]/2/250/8</f>
        <v>6.6573007693614139</v>
      </c>
      <c r="I569" s="8">
        <f>$I$854*$D$854/Table3[[#This Row],[CPI Adjustment]]</f>
        <v>9.5484534756607289</v>
      </c>
      <c r="J569" s="8">
        <f>Table3[[#This Row],[Living Wage Nominal]]*Table3[[#This Row],[CPI Adjustment]]</f>
        <v>16.91847140055302</v>
      </c>
    </row>
    <row r="570" spans="1:10" x14ac:dyDescent="0.35">
      <c r="A570" s="6">
        <v>34455</v>
      </c>
      <c r="B570">
        <f>INDEX(CPI[CPIAUCSL],MATCH(Table3[[#This Row],[Date]],CPI[observation_date],0))</f>
        <v>147.5</v>
      </c>
      <c r="C570">
        <f>INDEX(minwage[FEDMINNFRWG],MATCH(Table3[[#This Row],[Date]],minwage[observation_date],0))</f>
        <v>4.25</v>
      </c>
      <c r="D570" s="4">
        <f>$B$888/Table3[[#This Row],[CPI]]</f>
        <v>1.7682508474576271</v>
      </c>
      <c r="E570" s="5">
        <f>Table3[[#This Row],[minwage]]*Table3[[#This Row],[CPI Adjustment]]</f>
        <v>7.5150661016949147</v>
      </c>
      <c r="F570" s="5">
        <f>INDEX(poverty[Threshold],MATCH(YEAR(Table3[[#This Row],[Date]]),poverty[Year],0))</f>
        <v>15029</v>
      </c>
      <c r="G570" s="8">
        <f>Table3[[#This Row],[poverty threshold abs]]*Table3[[#This Row],[CPI Adjustment]]</f>
        <v>26575.041986440676</v>
      </c>
      <c r="H570" s="8">
        <f>Table3[[#This Row],[poverty threshold adj]]/2/250/8</f>
        <v>6.6437604966101693</v>
      </c>
      <c r="I570" s="8">
        <f>$I$854*$D$854/Table3[[#This Row],[CPI Adjustment]]</f>
        <v>9.5679136389942787</v>
      </c>
      <c r="J570" s="8">
        <f>Table3[[#This Row],[Living Wage Nominal]]*Table3[[#This Row],[CPI Adjustment]]</f>
        <v>16.91847140055302</v>
      </c>
    </row>
    <row r="571" spans="1:10" x14ac:dyDescent="0.35">
      <c r="A571" s="6">
        <v>34486</v>
      </c>
      <c r="B571">
        <f>INDEX(CPI[CPIAUCSL],MATCH(Table3[[#This Row],[Date]],CPI[observation_date],0))</f>
        <v>147.9</v>
      </c>
      <c r="C571">
        <f>INDEX(minwage[FEDMINNFRWG],MATCH(Table3[[#This Row],[Date]],minwage[observation_date],0))</f>
        <v>4.25</v>
      </c>
      <c r="D571" s="4">
        <f>$B$888/Table3[[#This Row],[CPI]]</f>
        <v>1.7634685598377282</v>
      </c>
      <c r="E571" s="5">
        <f>Table3[[#This Row],[minwage]]*Table3[[#This Row],[CPI Adjustment]]</f>
        <v>7.4947413793103452</v>
      </c>
      <c r="F571" s="5">
        <f>INDEX(poverty[Threshold],MATCH(YEAR(Table3[[#This Row],[Date]]),poverty[Year],0))</f>
        <v>15029</v>
      </c>
      <c r="G571" s="8">
        <f>Table3[[#This Row],[poverty threshold abs]]*Table3[[#This Row],[CPI Adjustment]]</f>
        <v>26503.168985801218</v>
      </c>
      <c r="H571" s="8">
        <f>Table3[[#This Row],[poverty threshold adj]]/2/250/8</f>
        <v>6.6257922464503043</v>
      </c>
      <c r="I571" s="8">
        <f>$I$854*$D$854/Table3[[#This Row],[CPI Adjustment]]</f>
        <v>9.5938605234390071</v>
      </c>
      <c r="J571" s="8">
        <f>Table3[[#This Row],[Living Wage Nominal]]*Table3[[#This Row],[CPI Adjustment]]</f>
        <v>16.91847140055302</v>
      </c>
    </row>
    <row r="572" spans="1:10" x14ac:dyDescent="0.35">
      <c r="A572" s="6">
        <v>34516</v>
      </c>
      <c r="B572">
        <f>INDEX(CPI[CPIAUCSL],MATCH(Table3[[#This Row],[Date]],CPI[observation_date],0))</f>
        <v>148.4</v>
      </c>
      <c r="C572">
        <f>INDEX(minwage[FEDMINNFRWG],MATCH(Table3[[#This Row],[Date]],minwage[observation_date],0))</f>
        <v>4.25</v>
      </c>
      <c r="D572" s="4">
        <f>$B$888/Table3[[#This Row],[CPI]]</f>
        <v>1.7575269541778975</v>
      </c>
      <c r="E572" s="5">
        <f>Table3[[#This Row],[minwage]]*Table3[[#This Row],[CPI Adjustment]]</f>
        <v>7.4694895552560645</v>
      </c>
      <c r="F572" s="5">
        <f>INDEX(poverty[Threshold],MATCH(YEAR(Table3[[#This Row],[Date]]),poverty[Year],0))</f>
        <v>15029</v>
      </c>
      <c r="G572" s="8">
        <f>Table3[[#This Row],[poverty threshold abs]]*Table3[[#This Row],[CPI Adjustment]]</f>
        <v>26413.87259433962</v>
      </c>
      <c r="H572" s="8">
        <f>Table3[[#This Row],[poverty threshold adj]]/2/250/8</f>
        <v>6.6034681485849047</v>
      </c>
      <c r="I572" s="8">
        <f>$I$854*$D$854/Table3[[#This Row],[CPI Adjustment]]</f>
        <v>9.6262941289949211</v>
      </c>
      <c r="J572" s="8">
        <f>Table3[[#This Row],[Living Wage Nominal]]*Table3[[#This Row],[CPI Adjustment]]</f>
        <v>16.91847140055302</v>
      </c>
    </row>
    <row r="573" spans="1:10" x14ac:dyDescent="0.35">
      <c r="A573" s="6">
        <v>34547</v>
      </c>
      <c r="B573">
        <f>INDEX(CPI[CPIAUCSL],MATCH(Table3[[#This Row],[Date]],CPI[observation_date],0))</f>
        <v>149</v>
      </c>
      <c r="C573">
        <f>INDEX(minwage[FEDMINNFRWG],MATCH(Table3[[#This Row],[Date]],minwage[observation_date],0))</f>
        <v>4.25</v>
      </c>
      <c r="D573" s="4">
        <f>$B$888/Table3[[#This Row],[CPI]]</f>
        <v>1.7504496644295302</v>
      </c>
      <c r="E573" s="5">
        <f>Table3[[#This Row],[minwage]]*Table3[[#This Row],[CPI Adjustment]]</f>
        <v>7.4394110738255037</v>
      </c>
      <c r="F573" s="5">
        <f>INDEX(poverty[Threshold],MATCH(YEAR(Table3[[#This Row],[Date]]),poverty[Year],0))</f>
        <v>15029</v>
      </c>
      <c r="G573" s="8">
        <f>Table3[[#This Row],[poverty threshold abs]]*Table3[[#This Row],[CPI Adjustment]]</f>
        <v>26307.50800671141</v>
      </c>
      <c r="H573" s="8">
        <f>Table3[[#This Row],[poverty threshold adj]]/2/250/8</f>
        <v>6.5768770016778522</v>
      </c>
      <c r="I573" s="8">
        <f>$I$854*$D$854/Table3[[#This Row],[CPI Adjustment]]</f>
        <v>9.6652144556620154</v>
      </c>
      <c r="J573" s="8">
        <f>Table3[[#This Row],[Living Wage Nominal]]*Table3[[#This Row],[CPI Adjustment]]</f>
        <v>16.91847140055302</v>
      </c>
    </row>
    <row r="574" spans="1:10" x14ac:dyDescent="0.35">
      <c r="A574" s="6">
        <v>34578</v>
      </c>
      <c r="B574">
        <f>INDEX(CPI[CPIAUCSL],MATCH(Table3[[#This Row],[Date]],CPI[observation_date],0))</f>
        <v>149.30000000000001</v>
      </c>
      <c r="C574">
        <f>INDEX(minwage[FEDMINNFRWG],MATCH(Table3[[#This Row],[Date]],minwage[observation_date],0))</f>
        <v>4.25</v>
      </c>
      <c r="D574" s="4">
        <f>$B$888/Table3[[#This Row],[CPI]]</f>
        <v>1.7469323509711989</v>
      </c>
      <c r="E574" s="5">
        <f>Table3[[#This Row],[minwage]]*Table3[[#This Row],[CPI Adjustment]]</f>
        <v>7.4244624916275956</v>
      </c>
      <c r="F574" s="5">
        <f>INDEX(poverty[Threshold],MATCH(YEAR(Table3[[#This Row],[Date]]),poverty[Year],0))</f>
        <v>15029</v>
      </c>
      <c r="G574" s="8">
        <f>Table3[[#This Row],[poverty threshold abs]]*Table3[[#This Row],[CPI Adjustment]]</f>
        <v>26254.646302746147</v>
      </c>
      <c r="H574" s="8">
        <f>Table3[[#This Row],[poverty threshold adj]]/2/250/8</f>
        <v>6.5636615756865364</v>
      </c>
      <c r="I574" s="8">
        <f>$I$854*$D$854/Table3[[#This Row],[CPI Adjustment]]</f>
        <v>9.6846746189955635</v>
      </c>
      <c r="J574" s="8">
        <f>Table3[[#This Row],[Living Wage Nominal]]*Table3[[#This Row],[CPI Adjustment]]</f>
        <v>16.91847140055302</v>
      </c>
    </row>
    <row r="575" spans="1:10" x14ac:dyDescent="0.35">
      <c r="A575" s="6">
        <v>34608</v>
      </c>
      <c r="B575">
        <f>INDEX(CPI[CPIAUCSL],MATCH(Table3[[#This Row],[Date]],CPI[observation_date],0))</f>
        <v>149.4</v>
      </c>
      <c r="C575">
        <f>INDEX(minwage[FEDMINNFRWG],MATCH(Table3[[#This Row],[Date]],minwage[observation_date],0))</f>
        <v>4.25</v>
      </c>
      <c r="D575" s="4">
        <f>$B$888/Table3[[#This Row],[CPI]]</f>
        <v>1.7457630522088354</v>
      </c>
      <c r="E575" s="5">
        <f>Table3[[#This Row],[minwage]]*Table3[[#This Row],[CPI Adjustment]]</f>
        <v>7.4194929718875509</v>
      </c>
      <c r="F575" s="5">
        <f>INDEX(poverty[Threshold],MATCH(YEAR(Table3[[#This Row],[Date]]),poverty[Year],0))</f>
        <v>15029</v>
      </c>
      <c r="G575" s="8">
        <f>Table3[[#This Row],[poverty threshold abs]]*Table3[[#This Row],[CPI Adjustment]]</f>
        <v>26237.072911646588</v>
      </c>
      <c r="H575" s="8">
        <f>Table3[[#This Row],[poverty threshold adj]]/2/250/8</f>
        <v>6.5592682279116472</v>
      </c>
      <c r="I575" s="8">
        <f>$I$854*$D$854/Table3[[#This Row],[CPI Adjustment]]</f>
        <v>9.6911613401067456</v>
      </c>
      <c r="J575" s="8">
        <f>Table3[[#This Row],[Living Wage Nominal]]*Table3[[#This Row],[CPI Adjustment]]</f>
        <v>16.91847140055302</v>
      </c>
    </row>
    <row r="576" spans="1:10" x14ac:dyDescent="0.35">
      <c r="A576" s="6">
        <v>34639</v>
      </c>
      <c r="B576">
        <f>INDEX(CPI[CPIAUCSL],MATCH(Table3[[#This Row],[Date]],CPI[observation_date],0))</f>
        <v>149.80000000000001</v>
      </c>
      <c r="C576">
        <f>INDEX(minwage[FEDMINNFRWG],MATCH(Table3[[#This Row],[Date]],minwage[observation_date],0))</f>
        <v>4.25</v>
      </c>
      <c r="D576" s="4">
        <f>$B$888/Table3[[#This Row],[CPI]]</f>
        <v>1.7411014686248329</v>
      </c>
      <c r="E576" s="5">
        <f>Table3[[#This Row],[minwage]]*Table3[[#This Row],[CPI Adjustment]]</f>
        <v>7.3996812416555402</v>
      </c>
      <c r="F576" s="5">
        <f>INDEX(poverty[Threshold],MATCH(YEAR(Table3[[#This Row],[Date]]),poverty[Year],0))</f>
        <v>15029</v>
      </c>
      <c r="G576" s="8">
        <f>Table3[[#This Row],[poverty threshold abs]]*Table3[[#This Row],[CPI Adjustment]]</f>
        <v>26167.013971962613</v>
      </c>
      <c r="H576" s="8">
        <f>Table3[[#This Row],[poverty threshold adj]]/2/250/8</f>
        <v>6.5417534929906536</v>
      </c>
      <c r="I576" s="8">
        <f>$I$854*$D$854/Table3[[#This Row],[CPI Adjustment]]</f>
        <v>9.7171082245514775</v>
      </c>
      <c r="J576" s="8">
        <f>Table3[[#This Row],[Living Wage Nominal]]*Table3[[#This Row],[CPI Adjustment]]</f>
        <v>16.91847140055302</v>
      </c>
    </row>
    <row r="577" spans="1:10" x14ac:dyDescent="0.35">
      <c r="A577" s="6">
        <v>34669</v>
      </c>
      <c r="B577">
        <f>INDEX(CPI[CPIAUCSL],MATCH(Table3[[#This Row],[Date]],CPI[observation_date],0))</f>
        <v>150.1</v>
      </c>
      <c r="C577">
        <f>INDEX(minwage[FEDMINNFRWG],MATCH(Table3[[#This Row],[Date]],minwage[observation_date],0))</f>
        <v>4.25</v>
      </c>
      <c r="D577" s="4">
        <f>$B$888/Table3[[#This Row],[CPI]]</f>
        <v>1.7376215856095938</v>
      </c>
      <c r="E577" s="5">
        <f>Table3[[#This Row],[minwage]]*Table3[[#This Row],[CPI Adjustment]]</f>
        <v>7.384891738840774</v>
      </c>
      <c r="F577" s="5">
        <f>INDEX(poverty[Threshold],MATCH(YEAR(Table3[[#This Row],[Date]]),poverty[Year],0))</f>
        <v>15029</v>
      </c>
      <c r="G577" s="8">
        <f>Table3[[#This Row],[poverty threshold abs]]*Table3[[#This Row],[CPI Adjustment]]</f>
        <v>26114.714810126585</v>
      </c>
      <c r="H577" s="8">
        <f>Table3[[#This Row],[poverty threshold adj]]/2/250/8</f>
        <v>6.5286787025316464</v>
      </c>
      <c r="I577" s="8">
        <f>$I$854*$D$854/Table3[[#This Row],[CPI Adjustment]]</f>
        <v>9.7365683878850238</v>
      </c>
      <c r="J577" s="8">
        <f>Table3[[#This Row],[Living Wage Nominal]]*Table3[[#This Row],[CPI Adjustment]]</f>
        <v>16.91847140055302</v>
      </c>
    </row>
    <row r="578" spans="1:10" x14ac:dyDescent="0.35">
      <c r="A578" s="6">
        <v>34700</v>
      </c>
      <c r="B578">
        <f>INDEX(CPI[CPIAUCSL],MATCH(Table3[[#This Row],[Date]],CPI[observation_date],0))</f>
        <v>150.5</v>
      </c>
      <c r="C578">
        <f>INDEX(minwage[FEDMINNFRWG],MATCH(Table3[[#This Row],[Date]],minwage[observation_date],0))</f>
        <v>4.25</v>
      </c>
      <c r="D578" s="4">
        <f>$B$888/Table3[[#This Row],[CPI]]</f>
        <v>1.7330033222591363</v>
      </c>
      <c r="E578" s="5">
        <f>Table3[[#This Row],[minwage]]*Table3[[#This Row],[CPI Adjustment]]</f>
        <v>7.3652641196013295</v>
      </c>
      <c r="F578" s="5">
        <f>INDEX(poverty[Threshold],MATCH(YEAR(Table3[[#This Row],[Date]]),poverty[Year],0))</f>
        <v>15455</v>
      </c>
      <c r="G578" s="8">
        <f>Table3[[#This Row],[poverty threshold abs]]*Table3[[#This Row],[CPI Adjustment]]</f>
        <v>26783.566345514952</v>
      </c>
      <c r="H578" s="8">
        <f>Table3[[#This Row],[poverty threshold adj]]/2/250/8</f>
        <v>6.695891586378738</v>
      </c>
      <c r="I578" s="8">
        <f>$I$854*$D$854/Table3[[#This Row],[CPI Adjustment]]</f>
        <v>9.7625152723297539</v>
      </c>
      <c r="J578" s="8">
        <f>Table3[[#This Row],[Living Wage Nominal]]*Table3[[#This Row],[CPI Adjustment]]</f>
        <v>16.91847140055302</v>
      </c>
    </row>
    <row r="579" spans="1:10" x14ac:dyDescent="0.35">
      <c r="A579" s="6">
        <v>34731</v>
      </c>
      <c r="B579">
        <f>INDEX(CPI[CPIAUCSL],MATCH(Table3[[#This Row],[Date]],CPI[observation_date],0))</f>
        <v>150.9</v>
      </c>
      <c r="C579">
        <f>INDEX(minwage[FEDMINNFRWG],MATCH(Table3[[#This Row],[Date]],minwage[observation_date],0))</f>
        <v>4.25</v>
      </c>
      <c r="D579" s="4">
        <f>$B$888/Table3[[#This Row],[CPI]]</f>
        <v>1.7284095427435386</v>
      </c>
      <c r="E579" s="5">
        <f>Table3[[#This Row],[minwage]]*Table3[[#This Row],[CPI Adjustment]]</f>
        <v>7.3457405566600391</v>
      </c>
      <c r="F579" s="5">
        <f>INDEX(poverty[Threshold],MATCH(YEAR(Table3[[#This Row],[Date]]),poverty[Year],0))</f>
        <v>15455</v>
      </c>
      <c r="G579" s="8">
        <f>Table3[[#This Row],[poverty threshold abs]]*Table3[[#This Row],[CPI Adjustment]]</f>
        <v>26712.56948310139</v>
      </c>
      <c r="H579" s="8">
        <f>Table3[[#This Row],[poverty threshold adj]]/2/250/8</f>
        <v>6.6781423707753476</v>
      </c>
      <c r="I579" s="8">
        <f>$I$854*$D$854/Table3[[#This Row],[CPI Adjustment]]</f>
        <v>9.7884621567744858</v>
      </c>
      <c r="J579" s="8">
        <f>Table3[[#This Row],[Living Wage Nominal]]*Table3[[#This Row],[CPI Adjustment]]</f>
        <v>16.91847140055302</v>
      </c>
    </row>
    <row r="580" spans="1:10" x14ac:dyDescent="0.35">
      <c r="A580" s="6">
        <v>34759</v>
      </c>
      <c r="B580">
        <f>INDEX(CPI[CPIAUCSL],MATCH(Table3[[#This Row],[Date]],CPI[observation_date],0))</f>
        <v>151.19999999999999</v>
      </c>
      <c r="C580">
        <f>INDEX(minwage[FEDMINNFRWG],MATCH(Table3[[#This Row],[Date]],minwage[observation_date],0))</f>
        <v>4.25</v>
      </c>
      <c r="D580" s="4">
        <f>$B$888/Table3[[#This Row],[CPI]]</f>
        <v>1.724980158730159</v>
      </c>
      <c r="E580" s="5">
        <f>Table3[[#This Row],[minwage]]*Table3[[#This Row],[CPI Adjustment]]</f>
        <v>7.3311656746031755</v>
      </c>
      <c r="F580" s="5">
        <f>INDEX(poverty[Threshold],MATCH(YEAR(Table3[[#This Row],[Date]]),poverty[Year],0))</f>
        <v>15455</v>
      </c>
      <c r="G580" s="8">
        <f>Table3[[#This Row],[poverty threshold abs]]*Table3[[#This Row],[CPI Adjustment]]</f>
        <v>26659.568353174607</v>
      </c>
      <c r="H580" s="8">
        <f>Table3[[#This Row],[poverty threshold adj]]/2/250/8</f>
        <v>6.6648920882936515</v>
      </c>
      <c r="I580" s="8">
        <f>$I$854*$D$854/Table3[[#This Row],[CPI Adjustment]]</f>
        <v>9.8079223201080303</v>
      </c>
      <c r="J580" s="8">
        <f>Table3[[#This Row],[Living Wage Nominal]]*Table3[[#This Row],[CPI Adjustment]]</f>
        <v>16.91847140055302</v>
      </c>
    </row>
    <row r="581" spans="1:10" x14ac:dyDescent="0.35">
      <c r="A581" s="6">
        <v>34790</v>
      </c>
      <c r="B581">
        <f>INDEX(CPI[CPIAUCSL],MATCH(Table3[[#This Row],[Date]],CPI[observation_date],0))</f>
        <v>151.80000000000001</v>
      </c>
      <c r="C581">
        <f>INDEX(minwage[FEDMINNFRWG],MATCH(Table3[[#This Row],[Date]],minwage[observation_date],0))</f>
        <v>4.25</v>
      </c>
      <c r="D581" s="4">
        <f>$B$888/Table3[[#This Row],[CPI]]</f>
        <v>1.7181620553359682</v>
      </c>
      <c r="E581" s="5">
        <f>Table3[[#This Row],[minwage]]*Table3[[#This Row],[CPI Adjustment]]</f>
        <v>7.3021887351778645</v>
      </c>
      <c r="F581" s="5">
        <f>INDEX(poverty[Threshold],MATCH(YEAR(Table3[[#This Row],[Date]]),poverty[Year],0))</f>
        <v>15455</v>
      </c>
      <c r="G581" s="8">
        <f>Table3[[#This Row],[poverty threshold abs]]*Table3[[#This Row],[CPI Adjustment]]</f>
        <v>26554.194565217389</v>
      </c>
      <c r="H581" s="8">
        <f>Table3[[#This Row],[poverty threshold adj]]/2/250/8</f>
        <v>6.6385486413043475</v>
      </c>
      <c r="I581" s="8">
        <f>$I$854*$D$854/Table3[[#This Row],[CPI Adjustment]]</f>
        <v>9.8468426467751282</v>
      </c>
      <c r="J581" s="8">
        <f>Table3[[#This Row],[Living Wage Nominal]]*Table3[[#This Row],[CPI Adjustment]]</f>
        <v>16.91847140055302</v>
      </c>
    </row>
    <row r="582" spans="1:10" x14ac:dyDescent="0.35">
      <c r="A582" s="6">
        <v>34820</v>
      </c>
      <c r="B582">
        <f>INDEX(CPI[CPIAUCSL],MATCH(Table3[[#This Row],[Date]],CPI[observation_date],0))</f>
        <v>152.1</v>
      </c>
      <c r="C582">
        <f>INDEX(minwage[FEDMINNFRWG],MATCH(Table3[[#This Row],[Date]],minwage[observation_date],0))</f>
        <v>4.25</v>
      </c>
      <c r="D582" s="4">
        <f>$B$888/Table3[[#This Row],[CPI]]</f>
        <v>1.7147731755424065</v>
      </c>
      <c r="E582" s="5">
        <f>Table3[[#This Row],[minwage]]*Table3[[#This Row],[CPI Adjustment]]</f>
        <v>7.2877859960552271</v>
      </c>
      <c r="F582" s="5">
        <f>INDEX(poverty[Threshold],MATCH(YEAR(Table3[[#This Row],[Date]]),poverty[Year],0))</f>
        <v>15455</v>
      </c>
      <c r="G582" s="8">
        <f>Table3[[#This Row],[poverty threshold abs]]*Table3[[#This Row],[CPI Adjustment]]</f>
        <v>26501.819428007893</v>
      </c>
      <c r="H582" s="8">
        <f>Table3[[#This Row],[poverty threshold adj]]/2/250/8</f>
        <v>6.6254548570019729</v>
      </c>
      <c r="I582" s="8">
        <f>$I$854*$D$854/Table3[[#This Row],[CPI Adjustment]]</f>
        <v>9.8663028101086745</v>
      </c>
      <c r="J582" s="8">
        <f>Table3[[#This Row],[Living Wage Nominal]]*Table3[[#This Row],[CPI Adjustment]]</f>
        <v>16.91847140055302</v>
      </c>
    </row>
    <row r="583" spans="1:10" x14ac:dyDescent="0.35">
      <c r="A583" s="6">
        <v>34851</v>
      </c>
      <c r="B583">
        <f>INDEX(CPI[CPIAUCSL],MATCH(Table3[[#This Row],[Date]],CPI[observation_date],0))</f>
        <v>152.4</v>
      </c>
      <c r="C583">
        <f>INDEX(minwage[FEDMINNFRWG],MATCH(Table3[[#This Row],[Date]],minwage[observation_date],0))</f>
        <v>4.25</v>
      </c>
      <c r="D583" s="4">
        <f>$B$888/Table3[[#This Row],[CPI]]</f>
        <v>1.7113976377952755</v>
      </c>
      <c r="E583" s="5">
        <f>Table3[[#This Row],[minwage]]*Table3[[#This Row],[CPI Adjustment]]</f>
        <v>7.2734399606299212</v>
      </c>
      <c r="F583" s="5">
        <f>INDEX(poverty[Threshold],MATCH(YEAR(Table3[[#This Row],[Date]]),poverty[Year],0))</f>
        <v>15455</v>
      </c>
      <c r="G583" s="8">
        <f>Table3[[#This Row],[poverty threshold abs]]*Table3[[#This Row],[CPI Adjustment]]</f>
        <v>26449.650492125984</v>
      </c>
      <c r="H583" s="8">
        <f>Table3[[#This Row],[poverty threshold adj]]/2/250/8</f>
        <v>6.6124126230314957</v>
      </c>
      <c r="I583" s="8">
        <f>$I$854*$D$854/Table3[[#This Row],[CPI Adjustment]]</f>
        <v>9.8857629734422225</v>
      </c>
      <c r="J583" s="8">
        <f>Table3[[#This Row],[Living Wage Nominal]]*Table3[[#This Row],[CPI Adjustment]]</f>
        <v>16.91847140055302</v>
      </c>
    </row>
    <row r="584" spans="1:10" x14ac:dyDescent="0.35">
      <c r="A584" s="6">
        <v>34881</v>
      </c>
      <c r="B584">
        <f>INDEX(CPI[CPIAUCSL],MATCH(Table3[[#This Row],[Date]],CPI[observation_date],0))</f>
        <v>152.6</v>
      </c>
      <c r="C584">
        <f>INDEX(minwage[FEDMINNFRWG],MATCH(Table3[[#This Row],[Date]],minwage[observation_date],0))</f>
        <v>4.25</v>
      </c>
      <c r="D584" s="4">
        <f>$B$888/Table3[[#This Row],[CPI]]</f>
        <v>1.7091546526867629</v>
      </c>
      <c r="E584" s="5">
        <f>Table3[[#This Row],[minwage]]*Table3[[#This Row],[CPI Adjustment]]</f>
        <v>7.2639072739187425</v>
      </c>
      <c r="F584" s="5">
        <f>INDEX(poverty[Threshold],MATCH(YEAR(Table3[[#This Row],[Date]]),poverty[Year],0))</f>
        <v>15455</v>
      </c>
      <c r="G584" s="8">
        <f>Table3[[#This Row],[poverty threshold abs]]*Table3[[#This Row],[CPI Adjustment]]</f>
        <v>26414.985157273921</v>
      </c>
      <c r="H584" s="8">
        <f>Table3[[#This Row],[poverty threshold adj]]/2/250/8</f>
        <v>6.6037462893184804</v>
      </c>
      <c r="I584" s="8">
        <f>$I$854*$D$854/Table3[[#This Row],[CPI Adjustment]]</f>
        <v>9.8987364156645867</v>
      </c>
      <c r="J584" s="8">
        <f>Table3[[#This Row],[Living Wage Nominal]]*Table3[[#This Row],[CPI Adjustment]]</f>
        <v>16.91847140055302</v>
      </c>
    </row>
    <row r="585" spans="1:10" x14ac:dyDescent="0.35">
      <c r="A585" s="6">
        <v>34912</v>
      </c>
      <c r="B585">
        <f>INDEX(CPI[CPIAUCSL],MATCH(Table3[[#This Row],[Date]],CPI[observation_date],0))</f>
        <v>152.9</v>
      </c>
      <c r="C585">
        <f>INDEX(minwage[FEDMINNFRWG],MATCH(Table3[[#This Row],[Date]],minwage[observation_date],0))</f>
        <v>4.25</v>
      </c>
      <c r="D585" s="4">
        <f>$B$888/Table3[[#This Row],[CPI]]</f>
        <v>1.7058011772400261</v>
      </c>
      <c r="E585" s="5">
        <f>Table3[[#This Row],[minwage]]*Table3[[#This Row],[CPI Adjustment]]</f>
        <v>7.249655003270111</v>
      </c>
      <c r="F585" s="5">
        <f>INDEX(poverty[Threshold],MATCH(YEAR(Table3[[#This Row],[Date]]),poverty[Year],0))</f>
        <v>15455</v>
      </c>
      <c r="G585" s="8">
        <f>Table3[[#This Row],[poverty threshold abs]]*Table3[[#This Row],[CPI Adjustment]]</f>
        <v>26363.157194244603</v>
      </c>
      <c r="H585" s="8">
        <f>Table3[[#This Row],[poverty threshold adj]]/2/250/8</f>
        <v>6.5907892985611509</v>
      </c>
      <c r="I585" s="8">
        <f>$I$854*$D$854/Table3[[#This Row],[CPI Adjustment]]</f>
        <v>9.9181965789981366</v>
      </c>
      <c r="J585" s="8">
        <f>Table3[[#This Row],[Living Wage Nominal]]*Table3[[#This Row],[CPI Adjustment]]</f>
        <v>16.91847140055302</v>
      </c>
    </row>
    <row r="586" spans="1:10" x14ac:dyDescent="0.35">
      <c r="A586" s="6">
        <v>34943</v>
      </c>
      <c r="B586">
        <f>INDEX(CPI[CPIAUCSL],MATCH(Table3[[#This Row],[Date]],CPI[observation_date],0))</f>
        <v>153.1</v>
      </c>
      <c r="C586">
        <f>INDEX(minwage[FEDMINNFRWG],MATCH(Table3[[#This Row],[Date]],minwage[observation_date],0))</f>
        <v>4.25</v>
      </c>
      <c r="D586" s="4">
        <f>$B$888/Table3[[#This Row],[CPI]]</f>
        <v>1.7035728282168519</v>
      </c>
      <c r="E586" s="5">
        <f>Table3[[#This Row],[minwage]]*Table3[[#This Row],[CPI Adjustment]]</f>
        <v>7.2401845199216206</v>
      </c>
      <c r="F586" s="5">
        <f>INDEX(poverty[Threshold],MATCH(YEAR(Table3[[#This Row],[Date]]),poverty[Year],0))</f>
        <v>15455</v>
      </c>
      <c r="G586" s="8">
        <f>Table3[[#This Row],[poverty threshold abs]]*Table3[[#This Row],[CPI Adjustment]]</f>
        <v>26328.718060091447</v>
      </c>
      <c r="H586" s="8">
        <f>Table3[[#This Row],[poverty threshold adj]]/2/250/8</f>
        <v>6.5821795150228617</v>
      </c>
      <c r="I586" s="8">
        <f>$I$854*$D$854/Table3[[#This Row],[CPI Adjustment]]</f>
        <v>9.9311700212205007</v>
      </c>
      <c r="J586" s="8">
        <f>Table3[[#This Row],[Living Wage Nominal]]*Table3[[#This Row],[CPI Adjustment]]</f>
        <v>16.91847140055302</v>
      </c>
    </row>
    <row r="587" spans="1:10" x14ac:dyDescent="0.35">
      <c r="A587" s="6">
        <v>34973</v>
      </c>
      <c r="B587">
        <f>INDEX(CPI[CPIAUCSL],MATCH(Table3[[#This Row],[Date]],CPI[observation_date],0))</f>
        <v>153.5</v>
      </c>
      <c r="C587">
        <f>INDEX(minwage[FEDMINNFRWG],MATCH(Table3[[#This Row],[Date]],minwage[observation_date],0))</f>
        <v>4.25</v>
      </c>
      <c r="D587" s="4">
        <f>$B$888/Table3[[#This Row],[CPI]]</f>
        <v>1.6991335504885994</v>
      </c>
      <c r="E587" s="5">
        <f>Table3[[#This Row],[minwage]]*Table3[[#This Row],[CPI Adjustment]]</f>
        <v>7.2213175895765476</v>
      </c>
      <c r="F587" s="5">
        <f>INDEX(poverty[Threshold],MATCH(YEAR(Table3[[#This Row],[Date]]),poverty[Year],0))</f>
        <v>15455</v>
      </c>
      <c r="G587" s="8">
        <f>Table3[[#This Row],[poverty threshold abs]]*Table3[[#This Row],[CPI Adjustment]]</f>
        <v>26260.109022801302</v>
      </c>
      <c r="H587" s="8">
        <f>Table3[[#This Row],[poverty threshold adj]]/2/250/8</f>
        <v>6.5650272557003255</v>
      </c>
      <c r="I587" s="8">
        <f>$I$854*$D$854/Table3[[#This Row],[CPI Adjustment]]</f>
        <v>9.9571169056652309</v>
      </c>
      <c r="J587" s="8">
        <f>Table3[[#This Row],[Living Wage Nominal]]*Table3[[#This Row],[CPI Adjustment]]</f>
        <v>16.91847140055302</v>
      </c>
    </row>
    <row r="588" spans="1:10" x14ac:dyDescent="0.35">
      <c r="A588" s="6">
        <v>35004</v>
      </c>
      <c r="B588">
        <f>INDEX(CPI[CPIAUCSL],MATCH(Table3[[#This Row],[Date]],CPI[observation_date],0))</f>
        <v>153.69999999999999</v>
      </c>
      <c r="C588">
        <f>INDEX(minwage[FEDMINNFRWG],MATCH(Table3[[#This Row],[Date]],minwage[observation_date],0))</f>
        <v>4.25</v>
      </c>
      <c r="D588" s="4">
        <f>$B$888/Table3[[#This Row],[CPI]]</f>
        <v>1.6969225764476255</v>
      </c>
      <c r="E588" s="5">
        <f>Table3[[#This Row],[minwage]]*Table3[[#This Row],[CPI Adjustment]]</f>
        <v>7.2119209499024084</v>
      </c>
      <c r="F588" s="5">
        <f>INDEX(poverty[Threshold],MATCH(YEAR(Table3[[#This Row],[Date]]),poverty[Year],0))</f>
        <v>15455</v>
      </c>
      <c r="G588" s="8">
        <f>Table3[[#This Row],[poverty threshold abs]]*Table3[[#This Row],[CPI Adjustment]]</f>
        <v>26225.938418998052</v>
      </c>
      <c r="H588" s="8">
        <f>Table3[[#This Row],[poverty threshold adj]]/2/250/8</f>
        <v>6.5564846047495129</v>
      </c>
      <c r="I588" s="8">
        <f>$I$854*$D$854/Table3[[#This Row],[CPI Adjustment]]</f>
        <v>9.9700903478875951</v>
      </c>
      <c r="J588" s="8">
        <f>Table3[[#This Row],[Living Wage Nominal]]*Table3[[#This Row],[CPI Adjustment]]</f>
        <v>16.91847140055302</v>
      </c>
    </row>
    <row r="589" spans="1:10" x14ac:dyDescent="0.35">
      <c r="A589" s="6">
        <v>35034</v>
      </c>
      <c r="B589">
        <f>INDEX(CPI[CPIAUCSL],MATCH(Table3[[#This Row],[Date]],CPI[observation_date],0))</f>
        <v>153.9</v>
      </c>
      <c r="C589">
        <f>INDEX(minwage[FEDMINNFRWG],MATCH(Table3[[#This Row],[Date]],minwage[observation_date],0))</f>
        <v>4.25</v>
      </c>
      <c r="D589" s="4">
        <f>$B$888/Table3[[#This Row],[CPI]]</f>
        <v>1.6947173489278753</v>
      </c>
      <c r="E589" s="5">
        <f>Table3[[#This Row],[minwage]]*Table3[[#This Row],[CPI Adjustment]]</f>
        <v>7.2025487329434696</v>
      </c>
      <c r="F589" s="5">
        <f>INDEX(poverty[Threshold],MATCH(YEAR(Table3[[#This Row],[Date]]),poverty[Year],0))</f>
        <v>15455</v>
      </c>
      <c r="G589" s="8">
        <f>Table3[[#This Row],[poverty threshold abs]]*Table3[[#This Row],[CPI Adjustment]]</f>
        <v>26191.856627680314</v>
      </c>
      <c r="H589" s="8">
        <f>Table3[[#This Row],[poverty threshold adj]]/2/250/8</f>
        <v>6.5479641569200782</v>
      </c>
      <c r="I589" s="8">
        <f>$I$854*$D$854/Table3[[#This Row],[CPI Adjustment]]</f>
        <v>9.983063790109961</v>
      </c>
      <c r="J589" s="8">
        <f>Table3[[#This Row],[Living Wage Nominal]]*Table3[[#This Row],[CPI Adjustment]]</f>
        <v>16.91847140055302</v>
      </c>
    </row>
    <row r="590" spans="1:10" x14ac:dyDescent="0.35">
      <c r="A590" s="6">
        <v>35065</v>
      </c>
      <c r="B590">
        <f>INDEX(CPI[CPIAUCSL],MATCH(Table3[[#This Row],[Date]],CPI[observation_date],0))</f>
        <v>154.69999999999999</v>
      </c>
      <c r="C590">
        <f>INDEX(minwage[FEDMINNFRWG],MATCH(Table3[[#This Row],[Date]],minwage[observation_date],0))</f>
        <v>4.25</v>
      </c>
      <c r="D590" s="4">
        <f>$B$888/Table3[[#This Row],[CPI]]</f>
        <v>1.6859534583063998</v>
      </c>
      <c r="E590" s="5">
        <f>Table3[[#This Row],[minwage]]*Table3[[#This Row],[CPI Adjustment]]</f>
        <v>7.1653021978021991</v>
      </c>
      <c r="F590" s="5">
        <f>INDEX(poverty[Threshold],MATCH(YEAR(Table3[[#This Row],[Date]]),poverty[Year],0))</f>
        <v>15911</v>
      </c>
      <c r="G590" s="8">
        <f>Table3[[#This Row],[poverty threshold abs]]*Table3[[#This Row],[CPI Adjustment]]</f>
        <v>26825.205475113125</v>
      </c>
      <c r="H590" s="8">
        <f>Table3[[#This Row],[poverty threshold adj]]/2/250/8</f>
        <v>6.7063013687782815</v>
      </c>
      <c r="I590" s="8">
        <f>$I$854*$D$854/Table3[[#This Row],[CPI Adjustment]]</f>
        <v>10.03495755899942</v>
      </c>
      <c r="J590" s="8">
        <f>Table3[[#This Row],[Living Wage Nominal]]*Table3[[#This Row],[CPI Adjustment]]</f>
        <v>16.91847140055302</v>
      </c>
    </row>
    <row r="591" spans="1:10" x14ac:dyDescent="0.35">
      <c r="A591" s="6">
        <v>35096</v>
      </c>
      <c r="B591">
        <f>INDEX(CPI[CPIAUCSL],MATCH(Table3[[#This Row],[Date]],CPI[observation_date],0))</f>
        <v>155</v>
      </c>
      <c r="C591">
        <f>INDEX(minwage[FEDMINNFRWG],MATCH(Table3[[#This Row],[Date]],minwage[observation_date],0))</f>
        <v>4.25</v>
      </c>
      <c r="D591" s="4">
        <f>$B$888/Table3[[#This Row],[CPI]]</f>
        <v>1.6826903225806451</v>
      </c>
      <c r="E591" s="5">
        <f>Table3[[#This Row],[minwage]]*Table3[[#This Row],[CPI Adjustment]]</f>
        <v>7.1514338709677414</v>
      </c>
      <c r="F591" s="5">
        <f>INDEX(poverty[Threshold],MATCH(YEAR(Table3[[#This Row],[Date]]),poverty[Year],0))</f>
        <v>15911</v>
      </c>
      <c r="G591" s="8">
        <f>Table3[[#This Row],[poverty threshold abs]]*Table3[[#This Row],[CPI Adjustment]]</f>
        <v>26773.285722580644</v>
      </c>
      <c r="H591" s="8">
        <f>Table3[[#This Row],[poverty threshold adj]]/2/250/8</f>
        <v>6.6933214306451614</v>
      </c>
      <c r="I591" s="8">
        <f>$I$854*$D$854/Table3[[#This Row],[CPI Adjustment]]</f>
        <v>10.054417722332969</v>
      </c>
      <c r="J591" s="8">
        <f>Table3[[#This Row],[Living Wage Nominal]]*Table3[[#This Row],[CPI Adjustment]]</f>
        <v>16.91847140055302</v>
      </c>
    </row>
    <row r="592" spans="1:10" x14ac:dyDescent="0.35">
      <c r="A592" s="6">
        <v>35125</v>
      </c>
      <c r="B592">
        <f>INDEX(CPI[CPIAUCSL],MATCH(Table3[[#This Row],[Date]],CPI[observation_date],0))</f>
        <v>155.5</v>
      </c>
      <c r="C592">
        <f>INDEX(minwage[FEDMINNFRWG],MATCH(Table3[[#This Row],[Date]],minwage[observation_date],0))</f>
        <v>4.25</v>
      </c>
      <c r="D592" s="4">
        <f>$B$888/Table3[[#This Row],[CPI]]</f>
        <v>1.6772797427652733</v>
      </c>
      <c r="E592" s="5">
        <f>Table3[[#This Row],[minwage]]*Table3[[#This Row],[CPI Adjustment]]</f>
        <v>7.128438906752411</v>
      </c>
      <c r="F592" s="5">
        <f>INDEX(poverty[Threshold],MATCH(YEAR(Table3[[#This Row],[Date]]),poverty[Year],0))</f>
        <v>15911</v>
      </c>
      <c r="G592" s="8">
        <f>Table3[[#This Row],[poverty threshold abs]]*Table3[[#This Row],[CPI Adjustment]]</f>
        <v>26687.197987138261</v>
      </c>
      <c r="H592" s="8">
        <f>Table3[[#This Row],[poverty threshold adj]]/2/250/8</f>
        <v>6.6717994967845655</v>
      </c>
      <c r="I592" s="8">
        <f>$I$854*$D$854/Table3[[#This Row],[CPI Adjustment]]</f>
        <v>10.086851327888883</v>
      </c>
      <c r="J592" s="8">
        <f>Table3[[#This Row],[Living Wage Nominal]]*Table3[[#This Row],[CPI Adjustment]]</f>
        <v>16.91847140055302</v>
      </c>
    </row>
    <row r="593" spans="1:10" x14ac:dyDescent="0.35">
      <c r="A593" s="6">
        <v>35156</v>
      </c>
      <c r="B593">
        <f>INDEX(CPI[CPIAUCSL],MATCH(Table3[[#This Row],[Date]],CPI[observation_date],0))</f>
        <v>156.1</v>
      </c>
      <c r="C593">
        <f>INDEX(minwage[FEDMINNFRWG],MATCH(Table3[[#This Row],[Date]],minwage[observation_date],0))</f>
        <v>4.25</v>
      </c>
      <c r="D593" s="4">
        <f>$B$888/Table3[[#This Row],[CPI]]</f>
        <v>1.6708327994875081</v>
      </c>
      <c r="E593" s="5">
        <f>Table3[[#This Row],[minwage]]*Table3[[#This Row],[CPI Adjustment]]</f>
        <v>7.1010393978219088</v>
      </c>
      <c r="F593" s="5">
        <f>INDEX(poverty[Threshold],MATCH(YEAR(Table3[[#This Row],[Date]]),poverty[Year],0))</f>
        <v>15911</v>
      </c>
      <c r="G593" s="8">
        <f>Table3[[#This Row],[poverty threshold abs]]*Table3[[#This Row],[CPI Adjustment]]</f>
        <v>26584.620672645742</v>
      </c>
      <c r="H593" s="8">
        <f>Table3[[#This Row],[poverty threshold adj]]/2/250/8</f>
        <v>6.6461551681614353</v>
      </c>
      <c r="I593" s="8">
        <f>$I$854*$D$854/Table3[[#This Row],[CPI Adjustment]]</f>
        <v>10.125771654555978</v>
      </c>
      <c r="J593" s="8">
        <f>Table3[[#This Row],[Living Wage Nominal]]*Table3[[#This Row],[CPI Adjustment]]</f>
        <v>16.91847140055302</v>
      </c>
    </row>
    <row r="594" spans="1:10" x14ac:dyDescent="0.35">
      <c r="A594" s="6">
        <v>35186</v>
      </c>
      <c r="B594">
        <f>INDEX(CPI[CPIAUCSL],MATCH(Table3[[#This Row],[Date]],CPI[observation_date],0))</f>
        <v>156.4</v>
      </c>
      <c r="C594">
        <f>INDEX(minwage[FEDMINNFRWG],MATCH(Table3[[#This Row],[Date]],minwage[observation_date],0))</f>
        <v>4.25</v>
      </c>
      <c r="D594" s="4">
        <f>$B$888/Table3[[#This Row],[CPI]]</f>
        <v>1.6676278772378517</v>
      </c>
      <c r="E594" s="5">
        <f>Table3[[#This Row],[minwage]]*Table3[[#This Row],[CPI Adjustment]]</f>
        <v>7.0874184782608696</v>
      </c>
      <c r="F594" s="5">
        <f>INDEX(poverty[Threshold],MATCH(YEAR(Table3[[#This Row],[Date]]),poverty[Year],0))</f>
        <v>15911</v>
      </c>
      <c r="G594" s="8">
        <f>Table3[[#This Row],[poverty threshold abs]]*Table3[[#This Row],[CPI Adjustment]]</f>
        <v>26533.627154731457</v>
      </c>
      <c r="H594" s="8">
        <f>Table3[[#This Row],[poverty threshold adj]]/2/250/8</f>
        <v>6.6334067886828647</v>
      </c>
      <c r="I594" s="8">
        <f>$I$854*$D$854/Table3[[#This Row],[CPI Adjustment]]</f>
        <v>10.145231817889526</v>
      </c>
      <c r="J594" s="8">
        <f>Table3[[#This Row],[Living Wage Nominal]]*Table3[[#This Row],[CPI Adjustment]]</f>
        <v>16.91847140055302</v>
      </c>
    </row>
    <row r="595" spans="1:10" x14ac:dyDescent="0.35">
      <c r="A595" s="6">
        <v>35217</v>
      </c>
      <c r="B595">
        <f>INDEX(CPI[CPIAUCSL],MATCH(Table3[[#This Row],[Date]],CPI[observation_date],0))</f>
        <v>156.69999999999999</v>
      </c>
      <c r="C595">
        <f>INDEX(minwage[FEDMINNFRWG],MATCH(Table3[[#This Row],[Date]],minwage[observation_date],0))</f>
        <v>4.25</v>
      </c>
      <c r="D595" s="4">
        <f>$B$888/Table3[[#This Row],[CPI]]</f>
        <v>1.6644352265475433</v>
      </c>
      <c r="E595" s="5">
        <f>Table3[[#This Row],[minwage]]*Table3[[#This Row],[CPI Adjustment]]</f>
        <v>7.0738497128270588</v>
      </c>
      <c r="F595" s="5">
        <f>INDEX(poverty[Threshold],MATCH(YEAR(Table3[[#This Row],[Date]]),poverty[Year],0))</f>
        <v>15911</v>
      </c>
      <c r="G595" s="8">
        <f>Table3[[#This Row],[poverty threshold abs]]*Table3[[#This Row],[CPI Adjustment]]</f>
        <v>26482.82888959796</v>
      </c>
      <c r="H595" s="8">
        <f>Table3[[#This Row],[poverty threshold adj]]/2/250/8</f>
        <v>6.6207072223994903</v>
      </c>
      <c r="I595" s="8">
        <f>$I$854*$D$854/Table3[[#This Row],[CPI Adjustment]]</f>
        <v>10.164691981223072</v>
      </c>
      <c r="J595" s="8">
        <f>Table3[[#This Row],[Living Wage Nominal]]*Table3[[#This Row],[CPI Adjustment]]</f>
        <v>16.91847140055302</v>
      </c>
    </row>
    <row r="596" spans="1:10" x14ac:dyDescent="0.35">
      <c r="A596" s="6">
        <v>35247</v>
      </c>
      <c r="B596">
        <f>INDEX(CPI[CPIAUCSL],MATCH(Table3[[#This Row],[Date]],CPI[observation_date],0))</f>
        <v>157</v>
      </c>
      <c r="C596">
        <f>INDEX(minwage[FEDMINNFRWG],MATCH(Table3[[#This Row],[Date]],minwage[observation_date],0))</f>
        <v>4.25</v>
      </c>
      <c r="D596" s="4">
        <f>$B$888/Table3[[#This Row],[CPI]]</f>
        <v>1.6612547770700636</v>
      </c>
      <c r="E596" s="5">
        <f>Table3[[#This Row],[minwage]]*Table3[[#This Row],[CPI Adjustment]]</f>
        <v>7.0603328025477703</v>
      </c>
      <c r="F596" s="5">
        <f>INDEX(poverty[Threshold],MATCH(YEAR(Table3[[#This Row],[Date]]),poverty[Year],0))</f>
        <v>15911</v>
      </c>
      <c r="G596" s="8">
        <f>Table3[[#This Row],[poverty threshold abs]]*Table3[[#This Row],[CPI Adjustment]]</f>
        <v>26432.224757961783</v>
      </c>
      <c r="H596" s="8">
        <f>Table3[[#This Row],[poverty threshold adj]]/2/250/8</f>
        <v>6.6080561894904459</v>
      </c>
      <c r="I596" s="8">
        <f>$I$854*$D$854/Table3[[#This Row],[CPI Adjustment]]</f>
        <v>10.184152144556622</v>
      </c>
      <c r="J596" s="8">
        <f>Table3[[#This Row],[Living Wage Nominal]]*Table3[[#This Row],[CPI Adjustment]]</f>
        <v>16.91847140055302</v>
      </c>
    </row>
    <row r="597" spans="1:10" x14ac:dyDescent="0.35">
      <c r="A597" s="6">
        <v>35278</v>
      </c>
      <c r="B597">
        <f>INDEX(CPI[CPIAUCSL],MATCH(Table3[[#This Row],[Date]],CPI[observation_date],0))</f>
        <v>157.19999999999999</v>
      </c>
      <c r="C597">
        <f>INDEX(minwage[FEDMINNFRWG],MATCH(Table3[[#This Row],[Date]],minwage[observation_date],0))</f>
        <v>4.25</v>
      </c>
      <c r="D597" s="4">
        <f>$B$888/Table3[[#This Row],[CPI]]</f>
        <v>1.659141221374046</v>
      </c>
      <c r="E597" s="5">
        <f>Table3[[#This Row],[minwage]]*Table3[[#This Row],[CPI Adjustment]]</f>
        <v>7.0513501908396954</v>
      </c>
      <c r="F597" s="5">
        <f>INDEX(poverty[Threshold],MATCH(YEAR(Table3[[#This Row],[Date]]),poverty[Year],0))</f>
        <v>15911</v>
      </c>
      <c r="G597" s="8">
        <f>Table3[[#This Row],[poverty threshold abs]]*Table3[[#This Row],[CPI Adjustment]]</f>
        <v>26398.595973282445</v>
      </c>
      <c r="H597" s="8">
        <f>Table3[[#This Row],[poverty threshold adj]]/2/250/8</f>
        <v>6.5996489933206108</v>
      </c>
      <c r="I597" s="8">
        <f>$I$854*$D$854/Table3[[#This Row],[CPI Adjustment]]</f>
        <v>10.197125586778984</v>
      </c>
      <c r="J597" s="8">
        <f>Table3[[#This Row],[Living Wage Nominal]]*Table3[[#This Row],[CPI Adjustment]]</f>
        <v>16.91847140055302</v>
      </c>
    </row>
    <row r="598" spans="1:10" x14ac:dyDescent="0.35">
      <c r="A598" s="6">
        <v>35309</v>
      </c>
      <c r="B598">
        <f>INDEX(CPI[CPIAUCSL],MATCH(Table3[[#This Row],[Date]],CPI[observation_date],0))</f>
        <v>157.69999999999999</v>
      </c>
      <c r="C598">
        <f>INDEX(minwage[FEDMINNFRWG],MATCH(Table3[[#This Row],[Date]],minwage[observation_date],0))</f>
        <v>4.25</v>
      </c>
      <c r="D598" s="4">
        <f>$B$888/Table3[[#This Row],[CPI]]</f>
        <v>1.6538807863031073</v>
      </c>
      <c r="E598" s="5">
        <f>Table3[[#This Row],[minwage]]*Table3[[#This Row],[CPI Adjustment]]</f>
        <v>7.0289933417882065</v>
      </c>
      <c r="F598" s="5">
        <f>INDEX(poverty[Threshold],MATCH(YEAR(Table3[[#This Row],[Date]]),poverty[Year],0))</f>
        <v>15911</v>
      </c>
      <c r="G598" s="8">
        <f>Table3[[#This Row],[poverty threshold abs]]*Table3[[#This Row],[CPI Adjustment]]</f>
        <v>26314.897190868742</v>
      </c>
      <c r="H598" s="8">
        <f>Table3[[#This Row],[poverty threshold adj]]/2/250/8</f>
        <v>6.5787242977171854</v>
      </c>
      <c r="I598" s="8">
        <f>$I$854*$D$854/Table3[[#This Row],[CPI Adjustment]]</f>
        <v>10.229559192334898</v>
      </c>
      <c r="J598" s="8">
        <f>Table3[[#This Row],[Living Wage Nominal]]*Table3[[#This Row],[CPI Adjustment]]</f>
        <v>16.91847140055302</v>
      </c>
    </row>
    <row r="599" spans="1:10" x14ac:dyDescent="0.35">
      <c r="A599" s="6">
        <v>35339</v>
      </c>
      <c r="B599">
        <f>INDEX(CPI[CPIAUCSL],MATCH(Table3[[#This Row],[Date]],CPI[observation_date],0))</f>
        <v>158.19999999999999</v>
      </c>
      <c r="C599">
        <f>INDEX(minwage[FEDMINNFRWG],MATCH(Table3[[#This Row],[Date]],minwage[observation_date],0))</f>
        <v>4.75</v>
      </c>
      <c r="D599" s="4">
        <f>$B$888/Table3[[#This Row],[CPI]]</f>
        <v>1.6486536030341341</v>
      </c>
      <c r="E599" s="5">
        <f>Table3[[#This Row],[minwage]]*Table3[[#This Row],[CPI Adjustment]]</f>
        <v>7.831104614412137</v>
      </c>
      <c r="F599" s="5">
        <f>INDEX(poverty[Threshold],MATCH(YEAR(Table3[[#This Row],[Date]]),poverty[Year],0))</f>
        <v>15911</v>
      </c>
      <c r="G599" s="8">
        <f>Table3[[#This Row],[poverty threshold abs]]*Table3[[#This Row],[CPI Adjustment]]</f>
        <v>26231.727477876109</v>
      </c>
      <c r="H599" s="8">
        <f>Table3[[#This Row],[poverty threshold adj]]/2/250/8</f>
        <v>6.5579318694690274</v>
      </c>
      <c r="I599" s="8">
        <f>$I$854*$D$854/Table3[[#This Row],[CPI Adjustment]]</f>
        <v>10.261992797890811</v>
      </c>
      <c r="J599" s="8">
        <f>Table3[[#This Row],[Living Wage Nominal]]*Table3[[#This Row],[CPI Adjustment]]</f>
        <v>16.91847140055302</v>
      </c>
    </row>
    <row r="600" spans="1:10" x14ac:dyDescent="0.35">
      <c r="A600" s="6">
        <v>35370</v>
      </c>
      <c r="B600">
        <f>INDEX(CPI[CPIAUCSL],MATCH(Table3[[#This Row],[Date]],CPI[observation_date],0))</f>
        <v>158.69999999999999</v>
      </c>
      <c r="C600">
        <f>INDEX(minwage[FEDMINNFRWG],MATCH(Table3[[#This Row],[Date]],minwage[observation_date],0))</f>
        <v>4.75</v>
      </c>
      <c r="D600" s="4">
        <f>$B$888/Table3[[#This Row],[CPI]]</f>
        <v>1.6434593572778831</v>
      </c>
      <c r="E600" s="5">
        <f>Table3[[#This Row],[minwage]]*Table3[[#This Row],[CPI Adjustment]]</f>
        <v>7.8064319470699441</v>
      </c>
      <c r="F600" s="5">
        <f>INDEX(poverty[Threshold],MATCH(YEAR(Table3[[#This Row],[Date]]),poverty[Year],0))</f>
        <v>15911</v>
      </c>
      <c r="G600" s="8">
        <f>Table3[[#This Row],[poverty threshold abs]]*Table3[[#This Row],[CPI Adjustment]]</f>
        <v>26149.081833648397</v>
      </c>
      <c r="H600" s="8">
        <f>Table3[[#This Row],[poverty threshold adj]]/2/250/8</f>
        <v>6.5372704584120989</v>
      </c>
      <c r="I600" s="8">
        <f>$I$854*$D$854/Table3[[#This Row],[CPI Adjustment]]</f>
        <v>10.294426403446723</v>
      </c>
      <c r="J600" s="8">
        <f>Table3[[#This Row],[Living Wage Nominal]]*Table3[[#This Row],[CPI Adjustment]]</f>
        <v>16.91847140055302</v>
      </c>
    </row>
    <row r="601" spans="1:10" x14ac:dyDescent="0.35">
      <c r="A601" s="6">
        <v>35400</v>
      </c>
      <c r="B601">
        <f>INDEX(CPI[CPIAUCSL],MATCH(Table3[[#This Row],[Date]],CPI[observation_date],0))</f>
        <v>159.1</v>
      </c>
      <c r="C601">
        <f>INDEX(minwage[FEDMINNFRWG],MATCH(Table3[[#This Row],[Date]],minwage[observation_date],0))</f>
        <v>4.75</v>
      </c>
      <c r="D601" s="4">
        <f>$B$888/Table3[[#This Row],[CPI]]</f>
        <v>1.6393274670018858</v>
      </c>
      <c r="E601" s="5">
        <f>Table3[[#This Row],[minwage]]*Table3[[#This Row],[CPI Adjustment]]</f>
        <v>7.786805468258958</v>
      </c>
      <c r="F601" s="5">
        <f>INDEX(poverty[Threshold],MATCH(YEAR(Table3[[#This Row],[Date]]),poverty[Year],0))</f>
        <v>15911</v>
      </c>
      <c r="G601" s="8">
        <f>Table3[[#This Row],[poverty threshold abs]]*Table3[[#This Row],[CPI Adjustment]]</f>
        <v>26083.339327467005</v>
      </c>
      <c r="H601" s="8">
        <f>Table3[[#This Row],[poverty threshold adj]]/2/250/8</f>
        <v>6.5208348318667513</v>
      </c>
      <c r="I601" s="8">
        <f>$I$854*$D$854/Table3[[#This Row],[CPI Adjustment]]</f>
        <v>10.320373287891453</v>
      </c>
      <c r="J601" s="8">
        <f>Table3[[#This Row],[Living Wage Nominal]]*Table3[[#This Row],[CPI Adjustment]]</f>
        <v>16.91847140055302</v>
      </c>
    </row>
    <row r="602" spans="1:10" x14ac:dyDescent="0.35">
      <c r="A602" s="6">
        <v>35431</v>
      </c>
      <c r="B602">
        <f>INDEX(CPI[CPIAUCSL],MATCH(Table3[[#This Row],[Date]],CPI[observation_date],0))</f>
        <v>159.4</v>
      </c>
      <c r="C602">
        <f>INDEX(minwage[FEDMINNFRWG],MATCH(Table3[[#This Row],[Date]],minwage[observation_date],0))</f>
        <v>4.75</v>
      </c>
      <c r="D602" s="4">
        <f>$B$888/Table3[[#This Row],[CPI]]</f>
        <v>1.6362421580928481</v>
      </c>
      <c r="E602" s="5">
        <f>Table3[[#This Row],[minwage]]*Table3[[#This Row],[CPI Adjustment]]</f>
        <v>7.7721502509410287</v>
      </c>
      <c r="F602" s="5">
        <f>INDEX(poverty[Threshold],MATCH(YEAR(Table3[[#This Row],[Date]]),poverty[Year],0))</f>
        <v>16276</v>
      </c>
      <c r="G602" s="8">
        <f>Table3[[#This Row],[poverty threshold abs]]*Table3[[#This Row],[CPI Adjustment]]</f>
        <v>26631.477365119197</v>
      </c>
      <c r="H602" s="8">
        <f>Table3[[#This Row],[poverty threshold adj]]/2/250/8</f>
        <v>6.6578693412797989</v>
      </c>
      <c r="I602" s="8">
        <f>$I$854*$D$854/Table3[[#This Row],[CPI Adjustment]]</f>
        <v>10.339833451225003</v>
      </c>
      <c r="J602" s="8">
        <f>Table3[[#This Row],[Living Wage Nominal]]*Table3[[#This Row],[CPI Adjustment]]</f>
        <v>16.91847140055302</v>
      </c>
    </row>
    <row r="603" spans="1:10" x14ac:dyDescent="0.35">
      <c r="A603" s="6">
        <v>35462</v>
      </c>
      <c r="B603">
        <f>INDEX(CPI[CPIAUCSL],MATCH(Table3[[#This Row],[Date]],CPI[observation_date],0))</f>
        <v>159.69999999999999</v>
      </c>
      <c r="C603">
        <f>INDEX(minwage[FEDMINNFRWG],MATCH(Table3[[#This Row],[Date]],minwage[observation_date],0))</f>
        <v>4.75</v>
      </c>
      <c r="D603" s="4">
        <f>$B$888/Table3[[#This Row],[CPI]]</f>
        <v>1.6331684408265499</v>
      </c>
      <c r="E603" s="5">
        <f>Table3[[#This Row],[minwage]]*Table3[[#This Row],[CPI Adjustment]]</f>
        <v>7.7575500939261115</v>
      </c>
      <c r="F603" s="5">
        <f>INDEX(poverty[Threshold],MATCH(YEAR(Table3[[#This Row],[Date]]),poverty[Year],0))</f>
        <v>16276</v>
      </c>
      <c r="G603" s="8">
        <f>Table3[[#This Row],[poverty threshold abs]]*Table3[[#This Row],[CPI Adjustment]]</f>
        <v>26581.449542892926</v>
      </c>
      <c r="H603" s="8">
        <f>Table3[[#This Row],[poverty threshold adj]]/2/250/8</f>
        <v>6.6453623857232316</v>
      </c>
      <c r="I603" s="8">
        <f>$I$854*$D$854/Table3[[#This Row],[CPI Adjustment]]</f>
        <v>10.359293614558549</v>
      </c>
      <c r="J603" s="8">
        <f>Table3[[#This Row],[Living Wage Nominal]]*Table3[[#This Row],[CPI Adjustment]]</f>
        <v>16.91847140055302</v>
      </c>
    </row>
    <row r="604" spans="1:10" x14ac:dyDescent="0.35">
      <c r="A604" s="6">
        <v>35490</v>
      </c>
      <c r="B604">
        <f>INDEX(CPI[CPIAUCSL],MATCH(Table3[[#This Row],[Date]],CPI[observation_date],0))</f>
        <v>159.80000000000001</v>
      </c>
      <c r="C604">
        <f>INDEX(minwage[FEDMINNFRWG],MATCH(Table3[[#This Row],[Date]],minwage[observation_date],0))</f>
        <v>4.75</v>
      </c>
      <c r="D604" s="4">
        <f>$B$888/Table3[[#This Row],[CPI]]</f>
        <v>1.6321464330413016</v>
      </c>
      <c r="E604" s="5">
        <f>Table3[[#This Row],[minwage]]*Table3[[#This Row],[CPI Adjustment]]</f>
        <v>7.7526955569461826</v>
      </c>
      <c r="F604" s="5">
        <f>INDEX(poverty[Threshold],MATCH(YEAR(Table3[[#This Row],[Date]]),poverty[Year],0))</f>
        <v>16276</v>
      </c>
      <c r="G604" s="8">
        <f>Table3[[#This Row],[poverty threshold abs]]*Table3[[#This Row],[CPI Adjustment]]</f>
        <v>26564.815344180224</v>
      </c>
      <c r="H604" s="8">
        <f>Table3[[#This Row],[poverty threshold adj]]/2/250/8</f>
        <v>6.6412038360450563</v>
      </c>
      <c r="I604" s="8">
        <f>$I$854*$D$854/Table3[[#This Row],[CPI Adjustment]]</f>
        <v>10.365780335669733</v>
      </c>
      <c r="J604" s="8">
        <f>Table3[[#This Row],[Living Wage Nominal]]*Table3[[#This Row],[CPI Adjustment]]</f>
        <v>16.91847140055302</v>
      </c>
    </row>
    <row r="605" spans="1:10" x14ac:dyDescent="0.35">
      <c r="A605" s="6">
        <v>35521</v>
      </c>
      <c r="B605">
        <f>INDEX(CPI[CPIAUCSL],MATCH(Table3[[#This Row],[Date]],CPI[observation_date],0))</f>
        <v>159.9</v>
      </c>
      <c r="C605">
        <f>INDEX(minwage[FEDMINNFRWG],MATCH(Table3[[#This Row],[Date]],minwage[observation_date],0))</f>
        <v>4.75</v>
      </c>
      <c r="D605" s="4">
        <f>$B$888/Table3[[#This Row],[CPI]]</f>
        <v>1.631125703564728</v>
      </c>
      <c r="E605" s="5">
        <f>Table3[[#This Row],[minwage]]*Table3[[#This Row],[CPI Adjustment]]</f>
        <v>7.7478470919324582</v>
      </c>
      <c r="F605" s="5">
        <f>INDEX(poverty[Threshold],MATCH(YEAR(Table3[[#This Row],[Date]]),poverty[Year],0))</f>
        <v>16276</v>
      </c>
      <c r="G605" s="8">
        <f>Table3[[#This Row],[poverty threshold abs]]*Table3[[#This Row],[CPI Adjustment]]</f>
        <v>26548.201951219511</v>
      </c>
      <c r="H605" s="8">
        <f>Table3[[#This Row],[poverty threshold adj]]/2/250/8</f>
        <v>6.6370504878048777</v>
      </c>
      <c r="I605" s="8">
        <f>$I$854*$D$854/Table3[[#This Row],[CPI Adjustment]]</f>
        <v>10.372267056780915</v>
      </c>
      <c r="J605" s="8">
        <f>Table3[[#This Row],[Living Wage Nominal]]*Table3[[#This Row],[CPI Adjustment]]</f>
        <v>16.91847140055302</v>
      </c>
    </row>
    <row r="606" spans="1:10" x14ac:dyDescent="0.35">
      <c r="A606" s="6">
        <v>35551</v>
      </c>
      <c r="B606">
        <f>INDEX(CPI[CPIAUCSL],MATCH(Table3[[#This Row],[Date]],CPI[observation_date],0))</f>
        <v>159.9</v>
      </c>
      <c r="C606">
        <f>INDEX(minwage[FEDMINNFRWG],MATCH(Table3[[#This Row],[Date]],minwage[observation_date],0))</f>
        <v>4.75</v>
      </c>
      <c r="D606" s="4">
        <f>$B$888/Table3[[#This Row],[CPI]]</f>
        <v>1.631125703564728</v>
      </c>
      <c r="E606" s="5">
        <f>Table3[[#This Row],[minwage]]*Table3[[#This Row],[CPI Adjustment]]</f>
        <v>7.7478470919324582</v>
      </c>
      <c r="F606" s="5">
        <f>INDEX(poverty[Threshold],MATCH(YEAR(Table3[[#This Row],[Date]]),poverty[Year],0))</f>
        <v>16276</v>
      </c>
      <c r="G606" s="8">
        <f>Table3[[#This Row],[poverty threshold abs]]*Table3[[#This Row],[CPI Adjustment]]</f>
        <v>26548.201951219511</v>
      </c>
      <c r="H606" s="8">
        <f>Table3[[#This Row],[poverty threshold adj]]/2/250/8</f>
        <v>6.6370504878048777</v>
      </c>
      <c r="I606" s="8">
        <f>$I$854*$D$854/Table3[[#This Row],[CPI Adjustment]]</f>
        <v>10.372267056780915</v>
      </c>
      <c r="J606" s="8">
        <f>Table3[[#This Row],[Living Wage Nominal]]*Table3[[#This Row],[CPI Adjustment]]</f>
        <v>16.91847140055302</v>
      </c>
    </row>
    <row r="607" spans="1:10" x14ac:dyDescent="0.35">
      <c r="A607" s="6">
        <v>35582</v>
      </c>
      <c r="B607">
        <f>INDEX(CPI[CPIAUCSL],MATCH(Table3[[#This Row],[Date]],CPI[observation_date],0))</f>
        <v>160.19999999999999</v>
      </c>
      <c r="C607">
        <f>INDEX(minwage[FEDMINNFRWG],MATCH(Table3[[#This Row],[Date]],minwage[observation_date],0))</f>
        <v>4.75</v>
      </c>
      <c r="D607" s="4">
        <f>$B$888/Table3[[#This Row],[CPI]]</f>
        <v>1.6280711610486893</v>
      </c>
      <c r="E607" s="5">
        <f>Table3[[#This Row],[minwage]]*Table3[[#This Row],[CPI Adjustment]]</f>
        <v>7.7333380149812747</v>
      </c>
      <c r="F607" s="5">
        <f>INDEX(poverty[Threshold],MATCH(YEAR(Table3[[#This Row],[Date]]),poverty[Year],0))</f>
        <v>16276</v>
      </c>
      <c r="G607" s="8">
        <f>Table3[[#This Row],[poverty threshold abs]]*Table3[[#This Row],[CPI Adjustment]]</f>
        <v>26498.486217228467</v>
      </c>
      <c r="H607" s="8">
        <f>Table3[[#This Row],[poverty threshold adj]]/2/250/8</f>
        <v>6.624621554307117</v>
      </c>
      <c r="I607" s="8">
        <f>$I$854*$D$854/Table3[[#This Row],[CPI Adjustment]]</f>
        <v>10.391727220114461</v>
      </c>
      <c r="J607" s="8">
        <f>Table3[[#This Row],[Living Wage Nominal]]*Table3[[#This Row],[CPI Adjustment]]</f>
        <v>16.91847140055302</v>
      </c>
    </row>
    <row r="608" spans="1:10" x14ac:dyDescent="0.35">
      <c r="A608" s="6">
        <v>35612</v>
      </c>
      <c r="B608">
        <f>INDEX(CPI[CPIAUCSL],MATCH(Table3[[#This Row],[Date]],CPI[observation_date],0))</f>
        <v>160.4</v>
      </c>
      <c r="C608">
        <f>INDEX(minwage[FEDMINNFRWG],MATCH(Table3[[#This Row],[Date]],minwage[observation_date],0))</f>
        <v>4.75</v>
      </c>
      <c r="D608" s="4">
        <f>$B$888/Table3[[#This Row],[CPI]]</f>
        <v>1.6260411471321696</v>
      </c>
      <c r="E608" s="5">
        <f>Table3[[#This Row],[minwage]]*Table3[[#This Row],[CPI Adjustment]]</f>
        <v>7.7236954488778053</v>
      </c>
      <c r="F608" s="5">
        <f>INDEX(poverty[Threshold],MATCH(YEAR(Table3[[#This Row],[Date]]),poverty[Year],0))</f>
        <v>16276</v>
      </c>
      <c r="G608" s="8">
        <f>Table3[[#This Row],[poverty threshold abs]]*Table3[[#This Row],[CPI Adjustment]]</f>
        <v>26465.445710723194</v>
      </c>
      <c r="H608" s="8">
        <f>Table3[[#This Row],[poverty threshold adj]]/2/250/8</f>
        <v>6.6163614276807987</v>
      </c>
      <c r="I608" s="8">
        <f>$I$854*$D$854/Table3[[#This Row],[CPI Adjustment]]</f>
        <v>10.404700662336827</v>
      </c>
      <c r="J608" s="8">
        <f>Table3[[#This Row],[Living Wage Nominal]]*Table3[[#This Row],[CPI Adjustment]]</f>
        <v>16.91847140055302</v>
      </c>
    </row>
    <row r="609" spans="1:10" x14ac:dyDescent="0.35">
      <c r="A609" s="6">
        <v>35643</v>
      </c>
      <c r="B609">
        <f>INDEX(CPI[CPIAUCSL],MATCH(Table3[[#This Row],[Date]],CPI[observation_date],0))</f>
        <v>160.80000000000001</v>
      </c>
      <c r="C609">
        <f>INDEX(minwage[FEDMINNFRWG],MATCH(Table3[[#This Row],[Date]],minwage[observation_date],0))</f>
        <v>4.75</v>
      </c>
      <c r="D609" s="4">
        <f>$B$888/Table3[[#This Row],[CPI]]</f>
        <v>1.6219962686567164</v>
      </c>
      <c r="E609" s="5">
        <f>Table3[[#This Row],[minwage]]*Table3[[#This Row],[CPI Adjustment]]</f>
        <v>7.7044822761194034</v>
      </c>
      <c r="F609" s="5">
        <f>INDEX(poverty[Threshold],MATCH(YEAR(Table3[[#This Row],[Date]]),poverty[Year],0))</f>
        <v>16276</v>
      </c>
      <c r="G609" s="8">
        <f>Table3[[#This Row],[poverty threshold abs]]*Table3[[#This Row],[CPI Adjustment]]</f>
        <v>26399.611268656718</v>
      </c>
      <c r="H609" s="8">
        <f>Table3[[#This Row],[poverty threshold adj]]/2/250/8</f>
        <v>6.5999028171641791</v>
      </c>
      <c r="I609" s="8">
        <f>$I$854*$D$854/Table3[[#This Row],[CPI Adjustment]]</f>
        <v>10.430647546781557</v>
      </c>
      <c r="J609" s="8">
        <f>Table3[[#This Row],[Living Wage Nominal]]*Table3[[#This Row],[CPI Adjustment]]</f>
        <v>16.91847140055302</v>
      </c>
    </row>
    <row r="610" spans="1:10" x14ac:dyDescent="0.35">
      <c r="A610" s="6">
        <v>35674</v>
      </c>
      <c r="B610">
        <f>INDEX(CPI[CPIAUCSL],MATCH(Table3[[#This Row],[Date]],CPI[observation_date],0))</f>
        <v>161.19999999999999</v>
      </c>
      <c r="C610">
        <f>INDEX(minwage[FEDMINNFRWG],MATCH(Table3[[#This Row],[Date]],minwage[observation_date],0))</f>
        <v>5.15</v>
      </c>
      <c r="D610" s="4">
        <f>$B$888/Table3[[#This Row],[CPI]]</f>
        <v>1.6179714640198513</v>
      </c>
      <c r="E610" s="5">
        <f>Table3[[#This Row],[minwage]]*Table3[[#This Row],[CPI Adjustment]]</f>
        <v>8.3325530397022352</v>
      </c>
      <c r="F610" s="5">
        <f>INDEX(poverty[Threshold],MATCH(YEAR(Table3[[#This Row],[Date]]),poverty[Year],0))</f>
        <v>16276</v>
      </c>
      <c r="G610" s="8">
        <f>Table3[[#This Row],[poverty threshold abs]]*Table3[[#This Row],[CPI Adjustment]]</f>
        <v>26334.103548387098</v>
      </c>
      <c r="H610" s="8">
        <f>Table3[[#This Row],[poverty threshold adj]]/2/250/8</f>
        <v>6.5835258870967746</v>
      </c>
      <c r="I610" s="8">
        <f>$I$854*$D$854/Table3[[#This Row],[CPI Adjustment]]</f>
        <v>10.456594431226288</v>
      </c>
      <c r="J610" s="8">
        <f>Table3[[#This Row],[Living Wage Nominal]]*Table3[[#This Row],[CPI Adjustment]]</f>
        <v>16.91847140055302</v>
      </c>
    </row>
    <row r="611" spans="1:10" x14ac:dyDescent="0.35">
      <c r="A611" s="6">
        <v>35704</v>
      </c>
      <c r="B611">
        <f>INDEX(CPI[CPIAUCSL],MATCH(Table3[[#This Row],[Date]],CPI[observation_date],0))</f>
        <v>161.5</v>
      </c>
      <c r="C611">
        <f>INDEX(minwage[FEDMINNFRWG],MATCH(Table3[[#This Row],[Date]],minwage[observation_date],0))</f>
        <v>5.15</v>
      </c>
      <c r="D611" s="4">
        <f>$B$888/Table3[[#This Row],[CPI]]</f>
        <v>1.6149659442724458</v>
      </c>
      <c r="E611" s="5">
        <f>Table3[[#This Row],[minwage]]*Table3[[#This Row],[CPI Adjustment]]</f>
        <v>8.317074613003097</v>
      </c>
      <c r="F611" s="5">
        <f>INDEX(poverty[Threshold],MATCH(YEAR(Table3[[#This Row],[Date]]),poverty[Year],0))</f>
        <v>16276</v>
      </c>
      <c r="G611" s="8">
        <f>Table3[[#This Row],[poverty threshold abs]]*Table3[[#This Row],[CPI Adjustment]]</f>
        <v>26285.185708978326</v>
      </c>
      <c r="H611" s="8">
        <f>Table3[[#This Row],[poverty threshold adj]]/2/250/8</f>
        <v>6.5712964272445813</v>
      </c>
      <c r="I611" s="8">
        <f>$I$854*$D$854/Table3[[#This Row],[CPI Adjustment]]</f>
        <v>10.476054594559836</v>
      </c>
      <c r="J611" s="8">
        <f>Table3[[#This Row],[Living Wage Nominal]]*Table3[[#This Row],[CPI Adjustment]]</f>
        <v>16.91847140055302</v>
      </c>
    </row>
    <row r="612" spans="1:10" x14ac:dyDescent="0.35">
      <c r="A612" s="6">
        <v>35735</v>
      </c>
      <c r="B612">
        <f>INDEX(CPI[CPIAUCSL],MATCH(Table3[[#This Row],[Date]],CPI[observation_date],0))</f>
        <v>161.69999999999999</v>
      </c>
      <c r="C612">
        <f>INDEX(minwage[FEDMINNFRWG],MATCH(Table3[[#This Row],[Date]],minwage[observation_date],0))</f>
        <v>5.15</v>
      </c>
      <c r="D612" s="4">
        <f>$B$888/Table3[[#This Row],[CPI]]</f>
        <v>1.6129684601113174</v>
      </c>
      <c r="E612" s="5">
        <f>Table3[[#This Row],[minwage]]*Table3[[#This Row],[CPI Adjustment]]</f>
        <v>8.3067875695732862</v>
      </c>
      <c r="F612" s="5">
        <f>INDEX(poverty[Threshold],MATCH(YEAR(Table3[[#This Row],[Date]]),poverty[Year],0))</f>
        <v>16276</v>
      </c>
      <c r="G612" s="8">
        <f>Table3[[#This Row],[poverty threshold abs]]*Table3[[#This Row],[CPI Adjustment]]</f>
        <v>26252.674656771804</v>
      </c>
      <c r="H612" s="8">
        <f>Table3[[#This Row],[poverty threshold adj]]/2/250/8</f>
        <v>6.5631686641929505</v>
      </c>
      <c r="I612" s="8">
        <f>$I$854*$D$854/Table3[[#This Row],[CPI Adjustment]]</f>
        <v>10.4890280367822</v>
      </c>
      <c r="J612" s="8">
        <f>Table3[[#This Row],[Living Wage Nominal]]*Table3[[#This Row],[CPI Adjustment]]</f>
        <v>16.91847140055302</v>
      </c>
    </row>
    <row r="613" spans="1:10" x14ac:dyDescent="0.35">
      <c r="A613" s="6">
        <v>35765</v>
      </c>
      <c r="B613">
        <f>INDEX(CPI[CPIAUCSL],MATCH(Table3[[#This Row],[Date]],CPI[observation_date],0))</f>
        <v>161.80000000000001</v>
      </c>
      <c r="C613">
        <f>INDEX(minwage[FEDMINNFRWG],MATCH(Table3[[#This Row],[Date]],minwage[observation_date],0))</f>
        <v>5.15</v>
      </c>
      <c r="D613" s="4">
        <f>$B$888/Table3[[#This Row],[CPI]]</f>
        <v>1.6119715698393078</v>
      </c>
      <c r="E613" s="5">
        <f>Table3[[#This Row],[minwage]]*Table3[[#This Row],[CPI Adjustment]]</f>
        <v>8.3016535846724349</v>
      </c>
      <c r="F613" s="5">
        <f>INDEX(poverty[Threshold],MATCH(YEAR(Table3[[#This Row],[Date]]),poverty[Year],0))</f>
        <v>16276</v>
      </c>
      <c r="G613" s="8">
        <f>Table3[[#This Row],[poverty threshold abs]]*Table3[[#This Row],[CPI Adjustment]]</f>
        <v>26236.449270704572</v>
      </c>
      <c r="H613" s="8">
        <f>Table3[[#This Row],[poverty threshold adj]]/2/250/8</f>
        <v>6.559112317676143</v>
      </c>
      <c r="I613" s="8">
        <f>$I$854*$D$854/Table3[[#This Row],[CPI Adjustment]]</f>
        <v>10.495514757893384</v>
      </c>
      <c r="J613" s="8">
        <f>Table3[[#This Row],[Living Wage Nominal]]*Table3[[#This Row],[CPI Adjustment]]</f>
        <v>16.91847140055302</v>
      </c>
    </row>
    <row r="614" spans="1:10" x14ac:dyDescent="0.35">
      <c r="A614" s="6">
        <v>35796</v>
      </c>
      <c r="B614">
        <f>INDEX(CPI[CPIAUCSL],MATCH(Table3[[#This Row],[Date]],CPI[observation_date],0))</f>
        <v>162</v>
      </c>
      <c r="C614">
        <f>INDEX(minwage[FEDMINNFRWG],MATCH(Table3[[#This Row],[Date]],minwage[observation_date],0))</f>
        <v>5.15</v>
      </c>
      <c r="D614" s="4">
        <f>$B$888/Table3[[#This Row],[CPI]]</f>
        <v>1.6099814814814815</v>
      </c>
      <c r="E614" s="5">
        <f>Table3[[#This Row],[minwage]]*Table3[[#This Row],[CPI Adjustment]]</f>
        <v>8.2914046296296302</v>
      </c>
      <c r="F614" s="5">
        <f>INDEX(poverty[Threshold],MATCH(YEAR(Table3[[#This Row],[Date]]),poverty[Year],0))</f>
        <v>16530</v>
      </c>
      <c r="G614" s="8">
        <f>Table3[[#This Row],[poverty threshold abs]]*Table3[[#This Row],[CPI Adjustment]]</f>
        <v>26612.99388888889</v>
      </c>
      <c r="H614" s="8">
        <f>Table3[[#This Row],[poverty threshold adj]]/2/250/8</f>
        <v>6.6532484722222227</v>
      </c>
      <c r="I614" s="8">
        <f>$I$854*$D$854/Table3[[#This Row],[CPI Adjustment]]</f>
        <v>10.50848820011575</v>
      </c>
      <c r="J614" s="8">
        <f>Table3[[#This Row],[Living Wage Nominal]]*Table3[[#This Row],[CPI Adjustment]]</f>
        <v>16.91847140055302</v>
      </c>
    </row>
    <row r="615" spans="1:10" x14ac:dyDescent="0.35">
      <c r="A615" s="6">
        <v>35827</v>
      </c>
      <c r="B615">
        <f>INDEX(CPI[CPIAUCSL],MATCH(Table3[[#This Row],[Date]],CPI[observation_date],0))</f>
        <v>162</v>
      </c>
      <c r="C615">
        <f>INDEX(minwage[FEDMINNFRWG],MATCH(Table3[[#This Row],[Date]],minwage[observation_date],0))</f>
        <v>5.15</v>
      </c>
      <c r="D615" s="4">
        <f>$B$888/Table3[[#This Row],[CPI]]</f>
        <v>1.6099814814814815</v>
      </c>
      <c r="E615" s="5">
        <f>Table3[[#This Row],[minwage]]*Table3[[#This Row],[CPI Adjustment]]</f>
        <v>8.2914046296296302</v>
      </c>
      <c r="F615" s="5">
        <f>INDEX(poverty[Threshold],MATCH(YEAR(Table3[[#This Row],[Date]]),poverty[Year],0))</f>
        <v>16530</v>
      </c>
      <c r="G615" s="8">
        <f>Table3[[#This Row],[poverty threshold abs]]*Table3[[#This Row],[CPI Adjustment]]</f>
        <v>26612.99388888889</v>
      </c>
      <c r="H615" s="8">
        <f>Table3[[#This Row],[poverty threshold adj]]/2/250/8</f>
        <v>6.6532484722222227</v>
      </c>
      <c r="I615" s="8">
        <f>$I$854*$D$854/Table3[[#This Row],[CPI Adjustment]]</f>
        <v>10.50848820011575</v>
      </c>
      <c r="J615" s="8">
        <f>Table3[[#This Row],[Living Wage Nominal]]*Table3[[#This Row],[CPI Adjustment]]</f>
        <v>16.91847140055302</v>
      </c>
    </row>
    <row r="616" spans="1:10" x14ac:dyDescent="0.35">
      <c r="A616" s="6">
        <v>35855</v>
      </c>
      <c r="B616">
        <f>INDEX(CPI[CPIAUCSL],MATCH(Table3[[#This Row],[Date]],CPI[observation_date],0))</f>
        <v>162</v>
      </c>
      <c r="C616">
        <f>INDEX(minwage[FEDMINNFRWG],MATCH(Table3[[#This Row],[Date]],minwage[observation_date],0))</f>
        <v>5.15</v>
      </c>
      <c r="D616" s="4">
        <f>$B$888/Table3[[#This Row],[CPI]]</f>
        <v>1.6099814814814815</v>
      </c>
      <c r="E616" s="5">
        <f>Table3[[#This Row],[minwage]]*Table3[[#This Row],[CPI Adjustment]]</f>
        <v>8.2914046296296302</v>
      </c>
      <c r="F616" s="5">
        <f>INDEX(poverty[Threshold],MATCH(YEAR(Table3[[#This Row],[Date]]),poverty[Year],0))</f>
        <v>16530</v>
      </c>
      <c r="G616" s="8">
        <f>Table3[[#This Row],[poverty threshold abs]]*Table3[[#This Row],[CPI Adjustment]]</f>
        <v>26612.99388888889</v>
      </c>
      <c r="H616" s="8">
        <f>Table3[[#This Row],[poverty threshold adj]]/2/250/8</f>
        <v>6.6532484722222227</v>
      </c>
      <c r="I616" s="8">
        <f>$I$854*$D$854/Table3[[#This Row],[CPI Adjustment]]</f>
        <v>10.50848820011575</v>
      </c>
      <c r="J616" s="8">
        <f>Table3[[#This Row],[Living Wage Nominal]]*Table3[[#This Row],[CPI Adjustment]]</f>
        <v>16.91847140055302</v>
      </c>
    </row>
    <row r="617" spans="1:10" x14ac:dyDescent="0.35">
      <c r="A617" s="6">
        <v>35886</v>
      </c>
      <c r="B617">
        <f>INDEX(CPI[CPIAUCSL],MATCH(Table3[[#This Row],[Date]],CPI[observation_date],0))</f>
        <v>162.19999999999999</v>
      </c>
      <c r="C617">
        <f>INDEX(minwage[FEDMINNFRWG],MATCH(Table3[[#This Row],[Date]],minwage[observation_date],0))</f>
        <v>5.15</v>
      </c>
      <c r="D617" s="4">
        <f>$B$888/Table3[[#This Row],[CPI]]</f>
        <v>1.6079963008631322</v>
      </c>
      <c r="E617" s="5">
        <f>Table3[[#This Row],[minwage]]*Table3[[#This Row],[CPI Adjustment]]</f>
        <v>8.2811809494451314</v>
      </c>
      <c r="F617" s="5">
        <f>INDEX(poverty[Threshold],MATCH(YEAR(Table3[[#This Row],[Date]]),poverty[Year],0))</f>
        <v>16530</v>
      </c>
      <c r="G617" s="8">
        <f>Table3[[#This Row],[poverty threshold abs]]*Table3[[#This Row],[CPI Adjustment]]</f>
        <v>26580.178853267575</v>
      </c>
      <c r="H617" s="8">
        <f>Table3[[#This Row],[poverty threshold adj]]/2/250/8</f>
        <v>6.6450447133168939</v>
      </c>
      <c r="I617" s="8">
        <f>$I$854*$D$854/Table3[[#This Row],[CPI Adjustment]]</f>
        <v>10.521461642338112</v>
      </c>
      <c r="J617" s="8">
        <f>Table3[[#This Row],[Living Wage Nominal]]*Table3[[#This Row],[CPI Adjustment]]</f>
        <v>16.91847140055302</v>
      </c>
    </row>
    <row r="618" spans="1:10" x14ac:dyDescent="0.35">
      <c r="A618" s="6">
        <v>35916</v>
      </c>
      <c r="B618">
        <f>INDEX(CPI[CPIAUCSL],MATCH(Table3[[#This Row],[Date]],CPI[observation_date],0))</f>
        <v>162.6</v>
      </c>
      <c r="C618">
        <f>INDEX(minwage[FEDMINNFRWG],MATCH(Table3[[#This Row],[Date]],minwage[observation_date],0))</f>
        <v>5.15</v>
      </c>
      <c r="D618" s="4">
        <f>$B$888/Table3[[#This Row],[CPI]]</f>
        <v>1.6040405904059041</v>
      </c>
      <c r="E618" s="5">
        <f>Table3[[#This Row],[minwage]]*Table3[[#This Row],[CPI Adjustment]]</f>
        <v>8.2608090405904058</v>
      </c>
      <c r="F618" s="5">
        <f>INDEX(poverty[Threshold],MATCH(YEAR(Table3[[#This Row],[Date]]),poverty[Year],0))</f>
        <v>16530</v>
      </c>
      <c r="G618" s="8">
        <f>Table3[[#This Row],[poverty threshold abs]]*Table3[[#This Row],[CPI Adjustment]]</f>
        <v>26514.790959409595</v>
      </c>
      <c r="H618" s="8">
        <f>Table3[[#This Row],[poverty threshold adj]]/2/250/8</f>
        <v>6.6286977398523987</v>
      </c>
      <c r="I618" s="8">
        <f>$I$854*$D$854/Table3[[#This Row],[CPI Adjustment]]</f>
        <v>10.547408526782844</v>
      </c>
      <c r="J618" s="8">
        <f>Table3[[#This Row],[Living Wage Nominal]]*Table3[[#This Row],[CPI Adjustment]]</f>
        <v>16.91847140055302</v>
      </c>
    </row>
    <row r="619" spans="1:10" x14ac:dyDescent="0.35">
      <c r="A619" s="6">
        <v>35947</v>
      </c>
      <c r="B619">
        <f>INDEX(CPI[CPIAUCSL],MATCH(Table3[[#This Row],[Date]],CPI[observation_date],0))</f>
        <v>162.80000000000001</v>
      </c>
      <c r="C619">
        <f>INDEX(minwage[FEDMINNFRWG],MATCH(Table3[[#This Row],[Date]],minwage[observation_date],0))</f>
        <v>5.15</v>
      </c>
      <c r="D619" s="4">
        <f>$B$888/Table3[[#This Row],[CPI]]</f>
        <v>1.6020700245700246</v>
      </c>
      <c r="E619" s="5">
        <f>Table3[[#This Row],[minwage]]*Table3[[#This Row],[CPI Adjustment]]</f>
        <v>8.2506606265356268</v>
      </c>
      <c r="F619" s="5">
        <f>INDEX(poverty[Threshold],MATCH(YEAR(Table3[[#This Row],[Date]]),poverty[Year],0))</f>
        <v>16530</v>
      </c>
      <c r="G619" s="8">
        <f>Table3[[#This Row],[poverty threshold abs]]*Table3[[#This Row],[CPI Adjustment]]</f>
        <v>26482.217506142508</v>
      </c>
      <c r="H619" s="8">
        <f>Table3[[#This Row],[poverty threshold adj]]/2/250/8</f>
        <v>6.620554376535627</v>
      </c>
      <c r="I619" s="8">
        <f>$I$854*$D$854/Table3[[#This Row],[CPI Adjustment]]</f>
        <v>10.56038196900521</v>
      </c>
      <c r="J619" s="8">
        <f>Table3[[#This Row],[Living Wage Nominal]]*Table3[[#This Row],[CPI Adjustment]]</f>
        <v>16.91847140055302</v>
      </c>
    </row>
    <row r="620" spans="1:10" x14ac:dyDescent="0.35">
      <c r="A620" s="6">
        <v>35977</v>
      </c>
      <c r="B620">
        <f>INDEX(CPI[CPIAUCSL],MATCH(Table3[[#This Row],[Date]],CPI[observation_date],0))</f>
        <v>163.19999999999999</v>
      </c>
      <c r="C620">
        <f>INDEX(minwage[FEDMINNFRWG],MATCH(Table3[[#This Row],[Date]],minwage[observation_date],0))</f>
        <v>5.15</v>
      </c>
      <c r="D620" s="4">
        <f>$B$888/Table3[[#This Row],[CPI]]</f>
        <v>1.5981433823529414</v>
      </c>
      <c r="E620" s="5">
        <f>Table3[[#This Row],[minwage]]*Table3[[#This Row],[CPI Adjustment]]</f>
        <v>8.2304384191176485</v>
      </c>
      <c r="F620" s="5">
        <f>INDEX(poverty[Threshold],MATCH(YEAR(Table3[[#This Row],[Date]]),poverty[Year],0))</f>
        <v>16530</v>
      </c>
      <c r="G620" s="8">
        <f>Table3[[#This Row],[poverty threshold abs]]*Table3[[#This Row],[CPI Adjustment]]</f>
        <v>26417.310110294122</v>
      </c>
      <c r="H620" s="8">
        <f>Table3[[#This Row],[poverty threshold adj]]/2/250/8</f>
        <v>6.6043275275735303</v>
      </c>
      <c r="I620" s="8">
        <f>$I$854*$D$854/Table3[[#This Row],[CPI Adjustment]]</f>
        <v>10.586328853449938</v>
      </c>
      <c r="J620" s="8">
        <f>Table3[[#This Row],[Living Wage Nominal]]*Table3[[#This Row],[CPI Adjustment]]</f>
        <v>16.91847140055302</v>
      </c>
    </row>
    <row r="621" spans="1:10" x14ac:dyDescent="0.35">
      <c r="A621" s="6">
        <v>36008</v>
      </c>
      <c r="B621">
        <f>INDEX(CPI[CPIAUCSL],MATCH(Table3[[#This Row],[Date]],CPI[observation_date],0))</f>
        <v>163.4</v>
      </c>
      <c r="C621">
        <f>INDEX(minwage[FEDMINNFRWG],MATCH(Table3[[#This Row],[Date]],minwage[observation_date],0))</f>
        <v>5.15</v>
      </c>
      <c r="D621" s="4">
        <f>$B$888/Table3[[#This Row],[CPI]]</f>
        <v>1.5961872705018361</v>
      </c>
      <c r="E621" s="5">
        <f>Table3[[#This Row],[minwage]]*Table3[[#This Row],[CPI Adjustment]]</f>
        <v>8.2203644430844562</v>
      </c>
      <c r="F621" s="5">
        <f>INDEX(poverty[Threshold],MATCH(YEAR(Table3[[#This Row],[Date]]),poverty[Year],0))</f>
        <v>16530</v>
      </c>
      <c r="G621" s="8">
        <f>Table3[[#This Row],[poverty threshold abs]]*Table3[[#This Row],[CPI Adjustment]]</f>
        <v>26384.975581395349</v>
      </c>
      <c r="H621" s="8">
        <f>Table3[[#This Row],[poverty threshold adj]]/2/250/8</f>
        <v>6.5962438953488371</v>
      </c>
      <c r="I621" s="8">
        <f>$I$854*$D$854/Table3[[#This Row],[CPI Adjustment]]</f>
        <v>10.599302295672304</v>
      </c>
      <c r="J621" s="8">
        <f>Table3[[#This Row],[Living Wage Nominal]]*Table3[[#This Row],[CPI Adjustment]]</f>
        <v>16.91847140055302</v>
      </c>
    </row>
    <row r="622" spans="1:10" x14ac:dyDescent="0.35">
      <c r="A622" s="6">
        <v>36039</v>
      </c>
      <c r="B622">
        <f>INDEX(CPI[CPIAUCSL],MATCH(Table3[[#This Row],[Date]],CPI[observation_date],0))</f>
        <v>163.5</v>
      </c>
      <c r="C622">
        <f>INDEX(minwage[FEDMINNFRWG],MATCH(Table3[[#This Row],[Date]],minwage[observation_date],0))</f>
        <v>5.15</v>
      </c>
      <c r="D622" s="4">
        <f>$B$888/Table3[[#This Row],[CPI]]</f>
        <v>1.5952110091743119</v>
      </c>
      <c r="E622" s="5">
        <f>Table3[[#This Row],[minwage]]*Table3[[#This Row],[CPI Adjustment]]</f>
        <v>8.2153366972477073</v>
      </c>
      <c r="F622" s="5">
        <f>INDEX(poverty[Threshold],MATCH(YEAR(Table3[[#This Row],[Date]]),poverty[Year],0))</f>
        <v>16530</v>
      </c>
      <c r="G622" s="8">
        <f>Table3[[#This Row],[poverty threshold abs]]*Table3[[#This Row],[CPI Adjustment]]</f>
        <v>26368.837981651377</v>
      </c>
      <c r="H622" s="8">
        <f>Table3[[#This Row],[poverty threshold adj]]/2/250/8</f>
        <v>6.5922094954128445</v>
      </c>
      <c r="I622" s="8">
        <f>$I$854*$D$854/Table3[[#This Row],[CPI Adjustment]]</f>
        <v>10.605789016783488</v>
      </c>
      <c r="J622" s="8">
        <f>Table3[[#This Row],[Living Wage Nominal]]*Table3[[#This Row],[CPI Adjustment]]</f>
        <v>16.91847140055302</v>
      </c>
    </row>
    <row r="623" spans="1:10" x14ac:dyDescent="0.35">
      <c r="A623" s="6">
        <v>36069</v>
      </c>
      <c r="B623">
        <f>INDEX(CPI[CPIAUCSL],MATCH(Table3[[#This Row],[Date]],CPI[observation_date],0))</f>
        <v>163.9</v>
      </c>
      <c r="C623">
        <f>INDEX(minwage[FEDMINNFRWG],MATCH(Table3[[#This Row],[Date]],minwage[observation_date],0))</f>
        <v>5.15</v>
      </c>
      <c r="D623" s="4">
        <f>$B$888/Table3[[#This Row],[CPI]]</f>
        <v>1.5913178767541183</v>
      </c>
      <c r="E623" s="5">
        <f>Table3[[#This Row],[minwage]]*Table3[[#This Row],[CPI Adjustment]]</f>
        <v>8.1952870652837095</v>
      </c>
      <c r="F623" s="5">
        <f>INDEX(poverty[Threshold],MATCH(YEAR(Table3[[#This Row],[Date]]),poverty[Year],0))</f>
        <v>16530</v>
      </c>
      <c r="G623" s="8">
        <f>Table3[[#This Row],[poverty threshold abs]]*Table3[[#This Row],[CPI Adjustment]]</f>
        <v>26304.484502745574</v>
      </c>
      <c r="H623" s="8">
        <f>Table3[[#This Row],[poverty threshold adj]]/2/250/8</f>
        <v>6.5761211256863934</v>
      </c>
      <c r="I623" s="8">
        <f>$I$854*$D$854/Table3[[#This Row],[CPI Adjustment]]</f>
        <v>10.631735901228218</v>
      </c>
      <c r="J623" s="8">
        <f>Table3[[#This Row],[Living Wage Nominal]]*Table3[[#This Row],[CPI Adjustment]]</f>
        <v>16.91847140055302</v>
      </c>
    </row>
    <row r="624" spans="1:10" x14ac:dyDescent="0.35">
      <c r="A624" s="6">
        <v>36100</v>
      </c>
      <c r="B624">
        <f>INDEX(CPI[CPIAUCSL],MATCH(Table3[[#This Row],[Date]],CPI[observation_date],0))</f>
        <v>164.1</v>
      </c>
      <c r="C624">
        <f>INDEX(minwage[FEDMINNFRWG],MATCH(Table3[[#This Row],[Date]],minwage[observation_date],0))</f>
        <v>5.15</v>
      </c>
      <c r="D624" s="4">
        <f>$B$888/Table3[[#This Row],[CPI]]</f>
        <v>1.5893784277879344</v>
      </c>
      <c r="E624" s="5">
        <f>Table3[[#This Row],[minwage]]*Table3[[#This Row],[CPI Adjustment]]</f>
        <v>8.1852989031078618</v>
      </c>
      <c r="F624" s="5">
        <f>INDEX(poverty[Threshold],MATCH(YEAR(Table3[[#This Row],[Date]]),poverty[Year],0))</f>
        <v>16530</v>
      </c>
      <c r="G624" s="8">
        <f>Table3[[#This Row],[poverty threshold abs]]*Table3[[#This Row],[CPI Adjustment]]</f>
        <v>26272.425411334556</v>
      </c>
      <c r="H624" s="8">
        <f>Table3[[#This Row],[poverty threshold adj]]/2/250/8</f>
        <v>6.568106352833639</v>
      </c>
      <c r="I624" s="8">
        <f>$I$854*$D$854/Table3[[#This Row],[CPI Adjustment]]</f>
        <v>10.644709343450582</v>
      </c>
      <c r="J624" s="8">
        <f>Table3[[#This Row],[Living Wage Nominal]]*Table3[[#This Row],[CPI Adjustment]]</f>
        <v>16.91847140055302</v>
      </c>
    </row>
    <row r="625" spans="1:10" x14ac:dyDescent="0.35">
      <c r="A625" s="6">
        <v>36130</v>
      </c>
      <c r="B625">
        <f>INDEX(CPI[CPIAUCSL],MATCH(Table3[[#This Row],[Date]],CPI[observation_date],0))</f>
        <v>164.4</v>
      </c>
      <c r="C625">
        <f>INDEX(minwage[FEDMINNFRWG],MATCH(Table3[[#This Row],[Date]],minwage[observation_date],0))</f>
        <v>5.15</v>
      </c>
      <c r="D625" s="4">
        <f>$B$888/Table3[[#This Row],[CPI]]</f>
        <v>1.5864781021897809</v>
      </c>
      <c r="E625" s="5">
        <f>Table3[[#This Row],[minwage]]*Table3[[#This Row],[CPI Adjustment]]</f>
        <v>8.1703622262773727</v>
      </c>
      <c r="F625" s="5">
        <f>INDEX(poverty[Threshold],MATCH(YEAR(Table3[[#This Row],[Date]]),poverty[Year],0))</f>
        <v>16530</v>
      </c>
      <c r="G625" s="8">
        <f>Table3[[#This Row],[poverty threshold abs]]*Table3[[#This Row],[CPI Adjustment]]</f>
        <v>26224.483029197079</v>
      </c>
      <c r="H625" s="8">
        <f>Table3[[#This Row],[poverty threshold adj]]/2/250/8</f>
        <v>6.5561207572992695</v>
      </c>
      <c r="I625" s="8">
        <f>$I$854*$D$854/Table3[[#This Row],[CPI Adjustment]]</f>
        <v>10.66416950678413</v>
      </c>
      <c r="J625" s="8">
        <f>Table3[[#This Row],[Living Wage Nominal]]*Table3[[#This Row],[CPI Adjustment]]</f>
        <v>16.91847140055302</v>
      </c>
    </row>
    <row r="626" spans="1:10" x14ac:dyDescent="0.35">
      <c r="A626" s="6">
        <v>36161</v>
      </c>
      <c r="B626">
        <f>INDEX(CPI[CPIAUCSL],MATCH(Table3[[#This Row],[Date]],CPI[observation_date],0))</f>
        <v>164.7</v>
      </c>
      <c r="C626">
        <f>INDEX(minwage[FEDMINNFRWG],MATCH(Table3[[#This Row],[Date]],minwage[observation_date],0))</f>
        <v>5.15</v>
      </c>
      <c r="D626" s="4">
        <f>$B$888/Table3[[#This Row],[CPI]]</f>
        <v>1.5835883424408017</v>
      </c>
      <c r="E626" s="5">
        <f>Table3[[#This Row],[minwage]]*Table3[[#This Row],[CPI Adjustment]]</f>
        <v>8.1554799635701301</v>
      </c>
      <c r="F626" s="5">
        <f>INDEX(poverty[Threshold],MATCH(YEAR(Table3[[#This Row],[Date]]),poverty[Year],0))</f>
        <v>16895</v>
      </c>
      <c r="G626" s="8">
        <f>Table3[[#This Row],[poverty threshold abs]]*Table3[[#This Row],[CPI Adjustment]]</f>
        <v>26754.725045537343</v>
      </c>
      <c r="H626" s="8">
        <f>Table3[[#This Row],[poverty threshold adj]]/2/250/8</f>
        <v>6.6886812613843354</v>
      </c>
      <c r="I626" s="8">
        <f>$I$854*$D$854/Table3[[#This Row],[CPI Adjustment]]</f>
        <v>10.683629670117677</v>
      </c>
      <c r="J626" s="8">
        <f>Table3[[#This Row],[Living Wage Nominal]]*Table3[[#This Row],[CPI Adjustment]]</f>
        <v>16.91847140055302</v>
      </c>
    </row>
    <row r="627" spans="1:10" x14ac:dyDescent="0.35">
      <c r="A627" s="6">
        <v>36192</v>
      </c>
      <c r="B627">
        <f>INDEX(CPI[CPIAUCSL],MATCH(Table3[[#This Row],[Date]],CPI[observation_date],0))</f>
        <v>164.7</v>
      </c>
      <c r="C627">
        <f>INDEX(minwage[FEDMINNFRWG],MATCH(Table3[[#This Row],[Date]],minwage[observation_date],0))</f>
        <v>5.15</v>
      </c>
      <c r="D627" s="4">
        <f>$B$888/Table3[[#This Row],[CPI]]</f>
        <v>1.5835883424408017</v>
      </c>
      <c r="E627" s="5">
        <f>Table3[[#This Row],[minwage]]*Table3[[#This Row],[CPI Adjustment]]</f>
        <v>8.1554799635701301</v>
      </c>
      <c r="F627" s="5">
        <f>INDEX(poverty[Threshold],MATCH(YEAR(Table3[[#This Row],[Date]]),poverty[Year],0))</f>
        <v>16895</v>
      </c>
      <c r="G627" s="8">
        <f>Table3[[#This Row],[poverty threshold abs]]*Table3[[#This Row],[CPI Adjustment]]</f>
        <v>26754.725045537343</v>
      </c>
      <c r="H627" s="8">
        <f>Table3[[#This Row],[poverty threshold adj]]/2/250/8</f>
        <v>6.6886812613843354</v>
      </c>
      <c r="I627" s="8">
        <f>$I$854*$D$854/Table3[[#This Row],[CPI Adjustment]]</f>
        <v>10.683629670117677</v>
      </c>
      <c r="J627" s="8">
        <f>Table3[[#This Row],[Living Wage Nominal]]*Table3[[#This Row],[CPI Adjustment]]</f>
        <v>16.91847140055302</v>
      </c>
    </row>
    <row r="628" spans="1:10" x14ac:dyDescent="0.35">
      <c r="A628" s="6">
        <v>36220</v>
      </c>
      <c r="B628">
        <f>INDEX(CPI[CPIAUCSL],MATCH(Table3[[#This Row],[Date]],CPI[observation_date],0))</f>
        <v>164.8</v>
      </c>
      <c r="C628">
        <f>INDEX(minwage[FEDMINNFRWG],MATCH(Table3[[#This Row],[Date]],minwage[observation_date],0))</f>
        <v>5.15</v>
      </c>
      <c r="D628" s="4">
        <f>$B$888/Table3[[#This Row],[CPI]]</f>
        <v>1.582627427184466</v>
      </c>
      <c r="E628" s="5">
        <f>Table3[[#This Row],[minwage]]*Table3[[#This Row],[CPI Adjustment]]</f>
        <v>8.1505312500000002</v>
      </c>
      <c r="F628" s="5">
        <f>INDEX(poverty[Threshold],MATCH(YEAR(Table3[[#This Row],[Date]]),poverty[Year],0))</f>
        <v>16895</v>
      </c>
      <c r="G628" s="8">
        <f>Table3[[#This Row],[poverty threshold abs]]*Table3[[#This Row],[CPI Adjustment]]</f>
        <v>26738.490382281554</v>
      </c>
      <c r="H628" s="8">
        <f>Table3[[#This Row],[poverty threshold adj]]/2/250/8</f>
        <v>6.6846225955703886</v>
      </c>
      <c r="I628" s="8">
        <f>$I$854*$D$854/Table3[[#This Row],[CPI Adjustment]]</f>
        <v>10.690116391228861</v>
      </c>
      <c r="J628" s="8">
        <f>Table3[[#This Row],[Living Wage Nominal]]*Table3[[#This Row],[CPI Adjustment]]</f>
        <v>16.91847140055302</v>
      </c>
    </row>
    <row r="629" spans="1:10" x14ac:dyDescent="0.35">
      <c r="A629" s="6">
        <v>36251</v>
      </c>
      <c r="B629">
        <f>INDEX(CPI[CPIAUCSL],MATCH(Table3[[#This Row],[Date]],CPI[observation_date],0))</f>
        <v>165.9</v>
      </c>
      <c r="C629">
        <f>INDEX(minwage[FEDMINNFRWG],MATCH(Table3[[#This Row],[Date]],minwage[observation_date],0))</f>
        <v>5.15</v>
      </c>
      <c r="D629" s="4">
        <f>$B$888/Table3[[#This Row],[CPI]]</f>
        <v>1.572133815551537</v>
      </c>
      <c r="E629" s="5">
        <f>Table3[[#This Row],[minwage]]*Table3[[#This Row],[CPI Adjustment]]</f>
        <v>8.0964891500904166</v>
      </c>
      <c r="F629" s="5">
        <f>INDEX(poverty[Threshold],MATCH(YEAR(Table3[[#This Row],[Date]]),poverty[Year],0))</f>
        <v>16895</v>
      </c>
      <c r="G629" s="8">
        <f>Table3[[#This Row],[poverty threshold abs]]*Table3[[#This Row],[CPI Adjustment]]</f>
        <v>26561.200813743217</v>
      </c>
      <c r="H629" s="8">
        <f>Table3[[#This Row],[poverty threshold adj]]/2/250/8</f>
        <v>6.6403002034358041</v>
      </c>
      <c r="I629" s="8">
        <f>$I$854*$D$854/Table3[[#This Row],[CPI Adjustment]]</f>
        <v>10.761470323451869</v>
      </c>
      <c r="J629" s="8">
        <f>Table3[[#This Row],[Living Wage Nominal]]*Table3[[#This Row],[CPI Adjustment]]</f>
        <v>16.91847140055302</v>
      </c>
    </row>
    <row r="630" spans="1:10" x14ac:dyDescent="0.35">
      <c r="A630" s="6">
        <v>36281</v>
      </c>
      <c r="B630">
        <f>INDEX(CPI[CPIAUCSL],MATCH(Table3[[#This Row],[Date]],CPI[observation_date],0))</f>
        <v>166</v>
      </c>
      <c r="C630">
        <f>INDEX(minwage[FEDMINNFRWG],MATCH(Table3[[#This Row],[Date]],minwage[observation_date],0))</f>
        <v>5.15</v>
      </c>
      <c r="D630" s="4">
        <f>$B$888/Table3[[#This Row],[CPI]]</f>
        <v>1.5711867469879519</v>
      </c>
      <c r="E630" s="5">
        <f>Table3[[#This Row],[minwage]]*Table3[[#This Row],[CPI Adjustment]]</f>
        <v>8.0916117469879527</v>
      </c>
      <c r="F630" s="5">
        <f>INDEX(poverty[Threshold],MATCH(YEAR(Table3[[#This Row],[Date]]),poverty[Year],0))</f>
        <v>16895</v>
      </c>
      <c r="G630" s="8">
        <f>Table3[[#This Row],[poverty threshold abs]]*Table3[[#This Row],[CPI Adjustment]]</f>
        <v>26545.200090361446</v>
      </c>
      <c r="H630" s="8">
        <f>Table3[[#This Row],[poverty threshold adj]]/2/250/8</f>
        <v>6.6363000225903619</v>
      </c>
      <c r="I630" s="8">
        <f>$I$854*$D$854/Table3[[#This Row],[CPI Adjustment]]</f>
        <v>10.767957044563051</v>
      </c>
      <c r="J630" s="8">
        <f>Table3[[#This Row],[Living Wage Nominal]]*Table3[[#This Row],[CPI Adjustment]]</f>
        <v>16.91847140055302</v>
      </c>
    </row>
    <row r="631" spans="1:10" x14ac:dyDescent="0.35">
      <c r="A631" s="6">
        <v>36312</v>
      </c>
      <c r="B631">
        <f>INDEX(CPI[CPIAUCSL],MATCH(Table3[[#This Row],[Date]],CPI[observation_date],0))</f>
        <v>166</v>
      </c>
      <c r="C631">
        <f>INDEX(minwage[FEDMINNFRWG],MATCH(Table3[[#This Row],[Date]],minwage[observation_date],0))</f>
        <v>5.15</v>
      </c>
      <c r="D631" s="4">
        <f>$B$888/Table3[[#This Row],[CPI]]</f>
        <v>1.5711867469879519</v>
      </c>
      <c r="E631" s="5">
        <f>Table3[[#This Row],[minwage]]*Table3[[#This Row],[CPI Adjustment]]</f>
        <v>8.0916117469879527</v>
      </c>
      <c r="F631" s="5">
        <f>INDEX(poverty[Threshold],MATCH(YEAR(Table3[[#This Row],[Date]]),poverty[Year],0))</f>
        <v>16895</v>
      </c>
      <c r="G631" s="8">
        <f>Table3[[#This Row],[poverty threshold abs]]*Table3[[#This Row],[CPI Adjustment]]</f>
        <v>26545.200090361446</v>
      </c>
      <c r="H631" s="8">
        <f>Table3[[#This Row],[poverty threshold adj]]/2/250/8</f>
        <v>6.6363000225903619</v>
      </c>
      <c r="I631" s="8">
        <f>$I$854*$D$854/Table3[[#This Row],[CPI Adjustment]]</f>
        <v>10.767957044563051</v>
      </c>
      <c r="J631" s="8">
        <f>Table3[[#This Row],[Living Wage Nominal]]*Table3[[#This Row],[CPI Adjustment]]</f>
        <v>16.91847140055302</v>
      </c>
    </row>
    <row r="632" spans="1:10" x14ac:dyDescent="0.35">
      <c r="A632" s="6">
        <v>36342</v>
      </c>
      <c r="B632">
        <f>INDEX(CPI[CPIAUCSL],MATCH(Table3[[#This Row],[Date]],CPI[observation_date],0))</f>
        <v>166.7</v>
      </c>
      <c r="C632">
        <f>INDEX(minwage[FEDMINNFRWG],MATCH(Table3[[#This Row],[Date]],minwage[observation_date],0))</f>
        <v>5.15</v>
      </c>
      <c r="D632" s="4">
        <f>$B$888/Table3[[#This Row],[CPI]]</f>
        <v>1.5645890821835635</v>
      </c>
      <c r="E632" s="5">
        <f>Table3[[#This Row],[minwage]]*Table3[[#This Row],[CPI Adjustment]]</f>
        <v>8.0576337732453531</v>
      </c>
      <c r="F632" s="5">
        <f>INDEX(poverty[Threshold],MATCH(YEAR(Table3[[#This Row],[Date]]),poverty[Year],0))</f>
        <v>16895</v>
      </c>
      <c r="G632" s="8">
        <f>Table3[[#This Row],[poverty threshold abs]]*Table3[[#This Row],[CPI Adjustment]]</f>
        <v>26433.732543491307</v>
      </c>
      <c r="H632" s="8">
        <f>Table3[[#This Row],[poverty threshold adj]]/2/250/8</f>
        <v>6.6084331358728265</v>
      </c>
      <c r="I632" s="8">
        <f>$I$854*$D$854/Table3[[#This Row],[CPI Adjustment]]</f>
        <v>10.813364092341327</v>
      </c>
      <c r="J632" s="8">
        <f>Table3[[#This Row],[Living Wage Nominal]]*Table3[[#This Row],[CPI Adjustment]]</f>
        <v>16.91847140055302</v>
      </c>
    </row>
    <row r="633" spans="1:10" x14ac:dyDescent="0.35">
      <c r="A633" s="6">
        <v>36373</v>
      </c>
      <c r="B633">
        <f>INDEX(CPI[CPIAUCSL],MATCH(Table3[[#This Row],[Date]],CPI[observation_date],0))</f>
        <v>167.1</v>
      </c>
      <c r="C633">
        <f>INDEX(minwage[FEDMINNFRWG],MATCH(Table3[[#This Row],[Date]],minwage[observation_date],0))</f>
        <v>5.15</v>
      </c>
      <c r="D633" s="4">
        <f>$B$888/Table3[[#This Row],[CPI]]</f>
        <v>1.5608438061041294</v>
      </c>
      <c r="E633" s="5">
        <f>Table3[[#This Row],[minwage]]*Table3[[#This Row],[CPI Adjustment]]</f>
        <v>8.0383456014362675</v>
      </c>
      <c r="F633" s="5">
        <f>INDEX(poverty[Threshold],MATCH(YEAR(Table3[[#This Row],[Date]]),poverty[Year],0))</f>
        <v>16895</v>
      </c>
      <c r="G633" s="8">
        <f>Table3[[#This Row],[poverty threshold abs]]*Table3[[#This Row],[CPI Adjustment]]</f>
        <v>26370.456104129265</v>
      </c>
      <c r="H633" s="8">
        <f>Table3[[#This Row],[poverty threshold adj]]/2/250/8</f>
        <v>6.5926140260323161</v>
      </c>
      <c r="I633" s="8">
        <f>$I$854*$D$854/Table3[[#This Row],[CPI Adjustment]]</f>
        <v>10.839310976786058</v>
      </c>
      <c r="J633" s="8">
        <f>Table3[[#This Row],[Living Wage Nominal]]*Table3[[#This Row],[CPI Adjustment]]</f>
        <v>16.91847140055302</v>
      </c>
    </row>
    <row r="634" spans="1:10" x14ac:dyDescent="0.35">
      <c r="A634" s="6">
        <v>36404</v>
      </c>
      <c r="B634">
        <f>INDEX(CPI[CPIAUCSL],MATCH(Table3[[#This Row],[Date]],CPI[observation_date],0))</f>
        <v>167.8</v>
      </c>
      <c r="C634">
        <f>INDEX(minwage[FEDMINNFRWG],MATCH(Table3[[#This Row],[Date]],minwage[observation_date],0))</f>
        <v>5.15</v>
      </c>
      <c r="D634" s="4">
        <f>$B$888/Table3[[#This Row],[CPI]]</f>
        <v>1.5543325387365912</v>
      </c>
      <c r="E634" s="5">
        <f>Table3[[#This Row],[minwage]]*Table3[[#This Row],[CPI Adjustment]]</f>
        <v>8.0048125744934442</v>
      </c>
      <c r="F634" s="5">
        <f>INDEX(poverty[Threshold],MATCH(YEAR(Table3[[#This Row],[Date]]),poverty[Year],0))</f>
        <v>16895</v>
      </c>
      <c r="G634" s="8">
        <f>Table3[[#This Row],[poverty threshold abs]]*Table3[[#This Row],[CPI Adjustment]]</f>
        <v>26260.448241954709</v>
      </c>
      <c r="H634" s="8">
        <f>Table3[[#This Row],[poverty threshold adj]]/2/250/8</f>
        <v>6.5651120604886772</v>
      </c>
      <c r="I634" s="8">
        <f>$I$854*$D$854/Table3[[#This Row],[CPI Adjustment]]</f>
        <v>10.884718024564338</v>
      </c>
      <c r="J634" s="8">
        <f>Table3[[#This Row],[Living Wage Nominal]]*Table3[[#This Row],[CPI Adjustment]]</f>
        <v>16.91847140055302</v>
      </c>
    </row>
    <row r="635" spans="1:10" x14ac:dyDescent="0.35">
      <c r="A635" s="6">
        <v>36434</v>
      </c>
      <c r="B635">
        <f>INDEX(CPI[CPIAUCSL],MATCH(Table3[[#This Row],[Date]],CPI[observation_date],0))</f>
        <v>168.1</v>
      </c>
      <c r="C635">
        <f>INDEX(minwage[FEDMINNFRWG],MATCH(Table3[[#This Row],[Date]],minwage[observation_date],0))</f>
        <v>5.15</v>
      </c>
      <c r="D635" s="4">
        <f>$B$888/Table3[[#This Row],[CPI]]</f>
        <v>1.5515585960737657</v>
      </c>
      <c r="E635" s="5">
        <f>Table3[[#This Row],[minwage]]*Table3[[#This Row],[CPI Adjustment]]</f>
        <v>7.9905267697798941</v>
      </c>
      <c r="F635" s="5">
        <f>INDEX(poverty[Threshold],MATCH(YEAR(Table3[[#This Row],[Date]]),poverty[Year],0))</f>
        <v>16895</v>
      </c>
      <c r="G635" s="8">
        <f>Table3[[#This Row],[poverty threshold abs]]*Table3[[#This Row],[CPI Adjustment]]</f>
        <v>26213.582480666271</v>
      </c>
      <c r="H635" s="8">
        <f>Table3[[#This Row],[poverty threshold adj]]/2/250/8</f>
        <v>6.553395620166568</v>
      </c>
      <c r="I635" s="8">
        <f>$I$854*$D$854/Table3[[#This Row],[CPI Adjustment]]</f>
        <v>10.904178187897886</v>
      </c>
      <c r="J635" s="8">
        <f>Table3[[#This Row],[Living Wage Nominal]]*Table3[[#This Row],[CPI Adjustment]]</f>
        <v>16.91847140055302</v>
      </c>
    </row>
    <row r="636" spans="1:10" x14ac:dyDescent="0.35">
      <c r="A636" s="6">
        <v>36465</v>
      </c>
      <c r="B636">
        <f>INDEX(CPI[CPIAUCSL],MATCH(Table3[[#This Row],[Date]],CPI[observation_date],0))</f>
        <v>168.4</v>
      </c>
      <c r="C636">
        <f>INDEX(minwage[FEDMINNFRWG],MATCH(Table3[[#This Row],[Date]],minwage[observation_date],0))</f>
        <v>5.15</v>
      </c>
      <c r="D636" s="4">
        <f>$B$888/Table3[[#This Row],[CPI]]</f>
        <v>1.5487945368171021</v>
      </c>
      <c r="E636" s="5">
        <f>Table3[[#This Row],[minwage]]*Table3[[#This Row],[CPI Adjustment]]</f>
        <v>7.9762918646080765</v>
      </c>
      <c r="F636" s="5">
        <f>INDEX(poverty[Threshold],MATCH(YEAR(Table3[[#This Row],[Date]]),poverty[Year],0))</f>
        <v>16895</v>
      </c>
      <c r="G636" s="8">
        <f>Table3[[#This Row],[poverty threshold abs]]*Table3[[#This Row],[CPI Adjustment]]</f>
        <v>26166.88369952494</v>
      </c>
      <c r="H636" s="8">
        <f>Table3[[#This Row],[poverty threshold adj]]/2/250/8</f>
        <v>6.5417209248812354</v>
      </c>
      <c r="I636" s="8">
        <f>$I$854*$D$854/Table3[[#This Row],[CPI Adjustment]]</f>
        <v>10.923638351231434</v>
      </c>
      <c r="J636" s="8">
        <f>Table3[[#This Row],[Living Wage Nominal]]*Table3[[#This Row],[CPI Adjustment]]</f>
        <v>16.91847140055302</v>
      </c>
    </row>
    <row r="637" spans="1:10" x14ac:dyDescent="0.35">
      <c r="A637" s="6">
        <v>36495</v>
      </c>
      <c r="B637">
        <f>INDEX(CPI[CPIAUCSL],MATCH(Table3[[#This Row],[Date]],CPI[observation_date],0))</f>
        <v>168.8</v>
      </c>
      <c r="C637">
        <f>INDEX(minwage[FEDMINNFRWG],MATCH(Table3[[#This Row],[Date]],minwage[observation_date],0))</f>
        <v>5.15</v>
      </c>
      <c r="D637" s="4">
        <f>$B$888/Table3[[#This Row],[CPI]]</f>
        <v>1.5451244075829382</v>
      </c>
      <c r="E637" s="5">
        <f>Table3[[#This Row],[minwage]]*Table3[[#This Row],[CPI Adjustment]]</f>
        <v>7.9573906990521328</v>
      </c>
      <c r="F637" s="5">
        <f>INDEX(poverty[Threshold],MATCH(YEAR(Table3[[#This Row],[Date]]),poverty[Year],0))</f>
        <v>16895</v>
      </c>
      <c r="G637" s="8">
        <f>Table3[[#This Row],[poverty threshold abs]]*Table3[[#This Row],[CPI Adjustment]]</f>
        <v>26104.87686611374</v>
      </c>
      <c r="H637" s="8">
        <f>Table3[[#This Row],[poverty threshold adj]]/2/250/8</f>
        <v>6.5262192165284354</v>
      </c>
      <c r="I637" s="8">
        <f>$I$854*$D$854/Table3[[#This Row],[CPI Adjustment]]</f>
        <v>10.949585235676164</v>
      </c>
      <c r="J637" s="8">
        <f>Table3[[#This Row],[Living Wage Nominal]]*Table3[[#This Row],[CPI Adjustment]]</f>
        <v>16.91847140055302</v>
      </c>
    </row>
    <row r="638" spans="1:10" x14ac:dyDescent="0.35">
      <c r="A638" s="6">
        <v>36526</v>
      </c>
      <c r="B638">
        <f>INDEX(CPI[CPIAUCSL],MATCH(Table3[[#This Row],[Date]],CPI[observation_date],0))</f>
        <v>169.3</v>
      </c>
      <c r="C638">
        <f>INDEX(minwage[FEDMINNFRWG],MATCH(Table3[[#This Row],[Date]],minwage[observation_date],0))</f>
        <v>5.15</v>
      </c>
      <c r="D638" s="4">
        <f>$B$888/Table3[[#This Row],[CPI]]</f>
        <v>1.540561134081512</v>
      </c>
      <c r="E638" s="5">
        <f>Table3[[#This Row],[minwage]]*Table3[[#This Row],[CPI Adjustment]]</f>
        <v>7.9338898405197869</v>
      </c>
      <c r="F638" s="5">
        <f>INDEX(poverty[Threshold],MATCH(YEAR(Table3[[#This Row],[Date]]),poverty[Year],0))</f>
        <v>17463</v>
      </c>
      <c r="G638" s="8">
        <f>Table3[[#This Row],[poverty threshold abs]]*Table3[[#This Row],[CPI Adjustment]]</f>
        <v>26902.819084465442</v>
      </c>
      <c r="H638" s="8">
        <f>Table3[[#This Row],[poverty threshold adj]]/2/250/8</f>
        <v>6.7257047711163604</v>
      </c>
      <c r="I638" s="8">
        <f>$I$854*$D$854/Table3[[#This Row],[CPI Adjustment]]</f>
        <v>10.982018841232078</v>
      </c>
      <c r="J638" s="8">
        <f>Table3[[#This Row],[Living Wage Nominal]]*Table3[[#This Row],[CPI Adjustment]]</f>
        <v>16.91847140055302</v>
      </c>
    </row>
    <row r="639" spans="1:10" x14ac:dyDescent="0.35">
      <c r="A639" s="6">
        <v>36557</v>
      </c>
      <c r="B639">
        <f>INDEX(CPI[CPIAUCSL],MATCH(Table3[[#This Row],[Date]],CPI[observation_date],0))</f>
        <v>170</v>
      </c>
      <c r="C639">
        <f>INDEX(minwage[FEDMINNFRWG],MATCH(Table3[[#This Row],[Date]],minwage[observation_date],0))</f>
        <v>5.15</v>
      </c>
      <c r="D639" s="4">
        <f>$B$888/Table3[[#This Row],[CPI]]</f>
        <v>1.5342176470588236</v>
      </c>
      <c r="E639" s="5">
        <f>Table3[[#This Row],[minwage]]*Table3[[#This Row],[CPI Adjustment]]</f>
        <v>7.9012208823529422</v>
      </c>
      <c r="F639" s="5">
        <f>INDEX(poverty[Threshold],MATCH(YEAR(Table3[[#This Row],[Date]]),poverty[Year],0))</f>
        <v>17463</v>
      </c>
      <c r="G639" s="8">
        <f>Table3[[#This Row],[poverty threshold abs]]*Table3[[#This Row],[CPI Adjustment]]</f>
        <v>26792.042770588236</v>
      </c>
      <c r="H639" s="8">
        <f>Table3[[#This Row],[poverty threshold adj]]/2/250/8</f>
        <v>6.6980106926470588</v>
      </c>
      <c r="I639" s="8">
        <f>$I$854*$D$854/Table3[[#This Row],[CPI Adjustment]]</f>
        <v>11.027425889010354</v>
      </c>
      <c r="J639" s="8">
        <f>Table3[[#This Row],[Living Wage Nominal]]*Table3[[#This Row],[CPI Adjustment]]</f>
        <v>16.91847140055302</v>
      </c>
    </row>
    <row r="640" spans="1:10" x14ac:dyDescent="0.35">
      <c r="A640" s="6">
        <v>36586</v>
      </c>
      <c r="B640">
        <f>INDEX(CPI[CPIAUCSL],MATCH(Table3[[#This Row],[Date]],CPI[observation_date],0))</f>
        <v>171</v>
      </c>
      <c r="C640">
        <f>INDEX(minwage[FEDMINNFRWG],MATCH(Table3[[#This Row],[Date]],minwage[observation_date],0))</f>
        <v>5.15</v>
      </c>
      <c r="D640" s="4">
        <f>$B$888/Table3[[#This Row],[CPI]]</f>
        <v>1.5252456140350878</v>
      </c>
      <c r="E640" s="5">
        <f>Table3[[#This Row],[minwage]]*Table3[[#This Row],[CPI Adjustment]]</f>
        <v>7.8550149122807031</v>
      </c>
      <c r="F640" s="5">
        <f>INDEX(poverty[Threshold],MATCH(YEAR(Table3[[#This Row],[Date]]),poverty[Year],0))</f>
        <v>17463</v>
      </c>
      <c r="G640" s="8">
        <f>Table3[[#This Row],[poverty threshold abs]]*Table3[[#This Row],[CPI Adjustment]]</f>
        <v>26635.364157894739</v>
      </c>
      <c r="H640" s="8">
        <f>Table3[[#This Row],[poverty threshold adj]]/2/250/8</f>
        <v>6.6588410394736846</v>
      </c>
      <c r="I640" s="8">
        <f>$I$854*$D$854/Table3[[#This Row],[CPI Adjustment]]</f>
        <v>11.092293100122179</v>
      </c>
      <c r="J640" s="8">
        <f>Table3[[#This Row],[Living Wage Nominal]]*Table3[[#This Row],[CPI Adjustment]]</f>
        <v>16.91847140055302</v>
      </c>
    </row>
    <row r="641" spans="1:10" x14ac:dyDescent="0.35">
      <c r="A641" s="6">
        <v>36617</v>
      </c>
      <c r="B641">
        <f>INDEX(CPI[CPIAUCSL],MATCH(Table3[[#This Row],[Date]],CPI[observation_date],0))</f>
        <v>170.9</v>
      </c>
      <c r="C641">
        <f>INDEX(minwage[FEDMINNFRWG],MATCH(Table3[[#This Row],[Date]],minwage[observation_date],0))</f>
        <v>5.15</v>
      </c>
      <c r="D641" s="4">
        <f>$B$888/Table3[[#This Row],[CPI]]</f>
        <v>1.526138092451726</v>
      </c>
      <c r="E641" s="5">
        <f>Table3[[#This Row],[minwage]]*Table3[[#This Row],[CPI Adjustment]]</f>
        <v>7.85961117612639</v>
      </c>
      <c r="F641" s="5">
        <f>INDEX(poverty[Threshold],MATCH(YEAR(Table3[[#This Row],[Date]]),poverty[Year],0))</f>
        <v>17463</v>
      </c>
      <c r="G641" s="8">
        <f>Table3[[#This Row],[poverty threshold abs]]*Table3[[#This Row],[CPI Adjustment]]</f>
        <v>26650.949508484493</v>
      </c>
      <c r="H641" s="8">
        <f>Table3[[#This Row],[poverty threshold adj]]/2/250/8</f>
        <v>6.6627373771211236</v>
      </c>
      <c r="I641" s="8">
        <f>$I$854*$D$854/Table3[[#This Row],[CPI Adjustment]]</f>
        <v>11.085806379010998</v>
      </c>
      <c r="J641" s="8">
        <f>Table3[[#This Row],[Living Wage Nominal]]*Table3[[#This Row],[CPI Adjustment]]</f>
        <v>16.91847140055302</v>
      </c>
    </row>
    <row r="642" spans="1:10" x14ac:dyDescent="0.35">
      <c r="A642" s="6">
        <v>36647</v>
      </c>
      <c r="B642">
        <f>INDEX(CPI[CPIAUCSL],MATCH(Table3[[#This Row],[Date]],CPI[observation_date],0))</f>
        <v>171.2</v>
      </c>
      <c r="C642">
        <f>INDEX(minwage[FEDMINNFRWG],MATCH(Table3[[#This Row],[Date]],minwage[observation_date],0))</f>
        <v>5.15</v>
      </c>
      <c r="D642" s="4">
        <f>$B$888/Table3[[#This Row],[CPI]]</f>
        <v>1.5234637850467292</v>
      </c>
      <c r="E642" s="5">
        <f>Table3[[#This Row],[minwage]]*Table3[[#This Row],[CPI Adjustment]]</f>
        <v>7.8458384929906559</v>
      </c>
      <c r="F642" s="5">
        <f>INDEX(poverty[Threshold],MATCH(YEAR(Table3[[#This Row],[Date]]),poverty[Year],0))</f>
        <v>17463</v>
      </c>
      <c r="G642" s="8">
        <f>Table3[[#This Row],[poverty threshold abs]]*Table3[[#This Row],[CPI Adjustment]]</f>
        <v>26604.248078271034</v>
      </c>
      <c r="H642" s="8">
        <f>Table3[[#This Row],[poverty threshold adj]]/2/250/8</f>
        <v>6.6510620195677586</v>
      </c>
      <c r="I642" s="8">
        <f>$I$854*$D$854/Table3[[#This Row],[CPI Adjustment]]</f>
        <v>11.105266542344543</v>
      </c>
      <c r="J642" s="8">
        <f>Table3[[#This Row],[Living Wage Nominal]]*Table3[[#This Row],[CPI Adjustment]]</f>
        <v>16.91847140055302</v>
      </c>
    </row>
    <row r="643" spans="1:10" x14ac:dyDescent="0.35">
      <c r="A643" s="6">
        <v>36678</v>
      </c>
      <c r="B643">
        <f>INDEX(CPI[CPIAUCSL],MATCH(Table3[[#This Row],[Date]],CPI[observation_date],0))</f>
        <v>172.2</v>
      </c>
      <c r="C643">
        <f>INDEX(minwage[FEDMINNFRWG],MATCH(Table3[[#This Row],[Date]],minwage[observation_date],0))</f>
        <v>5.15</v>
      </c>
      <c r="D643" s="4">
        <f>$B$888/Table3[[#This Row],[CPI]]</f>
        <v>1.5146167247386761</v>
      </c>
      <c r="E643" s="5">
        <f>Table3[[#This Row],[minwage]]*Table3[[#This Row],[CPI Adjustment]]</f>
        <v>7.8002761324041829</v>
      </c>
      <c r="F643" s="5">
        <f>INDEX(poverty[Threshold],MATCH(YEAR(Table3[[#This Row],[Date]]),poverty[Year],0))</f>
        <v>17463</v>
      </c>
      <c r="G643" s="8">
        <f>Table3[[#This Row],[poverty threshold abs]]*Table3[[#This Row],[CPI Adjustment]]</f>
        <v>26449.751864111502</v>
      </c>
      <c r="H643" s="8">
        <f>Table3[[#This Row],[poverty threshold adj]]/2/250/8</f>
        <v>6.6124379660278754</v>
      </c>
      <c r="I643" s="8">
        <f>$I$854*$D$854/Table3[[#This Row],[CPI Adjustment]]</f>
        <v>11.170133753456369</v>
      </c>
      <c r="J643" s="8">
        <f>Table3[[#This Row],[Living Wage Nominal]]*Table3[[#This Row],[CPI Adjustment]]</f>
        <v>16.91847140055302</v>
      </c>
    </row>
    <row r="644" spans="1:10" x14ac:dyDescent="0.35">
      <c r="A644" s="6">
        <v>36708</v>
      </c>
      <c r="B644">
        <f>INDEX(CPI[CPIAUCSL],MATCH(Table3[[#This Row],[Date]],CPI[observation_date],0))</f>
        <v>172.7</v>
      </c>
      <c r="C644">
        <f>INDEX(minwage[FEDMINNFRWG],MATCH(Table3[[#This Row],[Date]],minwage[observation_date],0))</f>
        <v>5.15</v>
      </c>
      <c r="D644" s="4">
        <f>$B$888/Table3[[#This Row],[CPI]]</f>
        <v>1.5102316155182398</v>
      </c>
      <c r="E644" s="5">
        <f>Table3[[#This Row],[minwage]]*Table3[[#This Row],[CPI Adjustment]]</f>
        <v>7.7776928199189355</v>
      </c>
      <c r="F644" s="5">
        <f>INDEX(poverty[Threshold],MATCH(YEAR(Table3[[#This Row],[Date]]),poverty[Year],0))</f>
        <v>17463</v>
      </c>
      <c r="G644" s="8">
        <f>Table3[[#This Row],[poverty threshold abs]]*Table3[[#This Row],[CPI Adjustment]]</f>
        <v>26373.174701795022</v>
      </c>
      <c r="H644" s="8">
        <f>Table3[[#This Row],[poverty threshold adj]]/2/250/8</f>
        <v>6.5932936754487557</v>
      </c>
      <c r="I644" s="8">
        <f>$I$854*$D$854/Table3[[#This Row],[CPI Adjustment]]</f>
        <v>11.202567359012283</v>
      </c>
      <c r="J644" s="8">
        <f>Table3[[#This Row],[Living Wage Nominal]]*Table3[[#This Row],[CPI Adjustment]]</f>
        <v>16.91847140055302</v>
      </c>
    </row>
    <row r="645" spans="1:10" x14ac:dyDescent="0.35">
      <c r="A645" s="6">
        <v>36739</v>
      </c>
      <c r="B645">
        <f>INDEX(CPI[CPIAUCSL],MATCH(Table3[[#This Row],[Date]],CPI[observation_date],0))</f>
        <v>172.7</v>
      </c>
      <c r="C645">
        <f>INDEX(minwage[FEDMINNFRWG],MATCH(Table3[[#This Row],[Date]],minwage[observation_date],0))</f>
        <v>5.15</v>
      </c>
      <c r="D645" s="4">
        <f>$B$888/Table3[[#This Row],[CPI]]</f>
        <v>1.5102316155182398</v>
      </c>
      <c r="E645" s="5">
        <f>Table3[[#This Row],[minwage]]*Table3[[#This Row],[CPI Adjustment]]</f>
        <v>7.7776928199189355</v>
      </c>
      <c r="F645" s="5">
        <f>INDEX(poverty[Threshold],MATCH(YEAR(Table3[[#This Row],[Date]]),poverty[Year],0))</f>
        <v>17463</v>
      </c>
      <c r="G645" s="8">
        <f>Table3[[#This Row],[poverty threshold abs]]*Table3[[#This Row],[CPI Adjustment]]</f>
        <v>26373.174701795022</v>
      </c>
      <c r="H645" s="8">
        <f>Table3[[#This Row],[poverty threshold adj]]/2/250/8</f>
        <v>6.5932936754487557</v>
      </c>
      <c r="I645" s="8">
        <f>$I$854*$D$854/Table3[[#This Row],[CPI Adjustment]]</f>
        <v>11.202567359012283</v>
      </c>
      <c r="J645" s="8">
        <f>Table3[[#This Row],[Living Wage Nominal]]*Table3[[#This Row],[CPI Adjustment]]</f>
        <v>16.91847140055302</v>
      </c>
    </row>
    <row r="646" spans="1:10" x14ac:dyDescent="0.35">
      <c r="A646" s="6">
        <v>36770</v>
      </c>
      <c r="B646">
        <f>INDEX(CPI[CPIAUCSL],MATCH(Table3[[#This Row],[Date]],CPI[observation_date],0))</f>
        <v>173.6</v>
      </c>
      <c r="C646">
        <f>INDEX(minwage[FEDMINNFRWG],MATCH(Table3[[#This Row],[Date]],minwage[observation_date],0))</f>
        <v>5.15</v>
      </c>
      <c r="D646" s="4">
        <f>$B$888/Table3[[#This Row],[CPI]]</f>
        <v>1.5024020737327191</v>
      </c>
      <c r="E646" s="5">
        <f>Table3[[#This Row],[minwage]]*Table3[[#This Row],[CPI Adjustment]]</f>
        <v>7.7373706797235036</v>
      </c>
      <c r="F646" s="5">
        <f>INDEX(poverty[Threshold],MATCH(YEAR(Table3[[#This Row],[Date]]),poverty[Year],0))</f>
        <v>17463</v>
      </c>
      <c r="G646" s="8">
        <f>Table3[[#This Row],[poverty threshold abs]]*Table3[[#This Row],[CPI Adjustment]]</f>
        <v>26236.447413594473</v>
      </c>
      <c r="H646" s="8">
        <f>Table3[[#This Row],[poverty threshold adj]]/2/250/8</f>
        <v>6.5591118533986181</v>
      </c>
      <c r="I646" s="8">
        <f>$I$854*$D$854/Table3[[#This Row],[CPI Adjustment]]</f>
        <v>11.260947849012926</v>
      </c>
      <c r="J646" s="8">
        <f>Table3[[#This Row],[Living Wage Nominal]]*Table3[[#This Row],[CPI Adjustment]]</f>
        <v>16.91847140055302</v>
      </c>
    </row>
    <row r="647" spans="1:10" x14ac:dyDescent="0.35">
      <c r="A647" s="6">
        <v>36800</v>
      </c>
      <c r="B647">
        <f>INDEX(CPI[CPIAUCSL],MATCH(Table3[[#This Row],[Date]],CPI[observation_date],0))</f>
        <v>173.9</v>
      </c>
      <c r="C647">
        <f>INDEX(minwage[FEDMINNFRWG],MATCH(Table3[[#This Row],[Date]],minwage[observation_date],0))</f>
        <v>5.15</v>
      </c>
      <c r="D647" s="4">
        <f>$B$888/Table3[[#This Row],[CPI]]</f>
        <v>1.4998102357676826</v>
      </c>
      <c r="E647" s="5">
        <f>Table3[[#This Row],[minwage]]*Table3[[#This Row],[CPI Adjustment]]</f>
        <v>7.7240227142035662</v>
      </c>
      <c r="F647" s="5">
        <f>INDEX(poverty[Threshold],MATCH(YEAR(Table3[[#This Row],[Date]]),poverty[Year],0))</f>
        <v>17463</v>
      </c>
      <c r="G647" s="8">
        <f>Table3[[#This Row],[poverty threshold abs]]*Table3[[#This Row],[CPI Adjustment]]</f>
        <v>26191.186147211039</v>
      </c>
      <c r="H647" s="8">
        <f>Table3[[#This Row],[poverty threshold adj]]/2/250/8</f>
        <v>6.5477965368027595</v>
      </c>
      <c r="I647" s="8">
        <f>$I$854*$D$854/Table3[[#This Row],[CPI Adjustment]]</f>
        <v>11.280408012346474</v>
      </c>
      <c r="J647" s="8">
        <f>Table3[[#This Row],[Living Wage Nominal]]*Table3[[#This Row],[CPI Adjustment]]</f>
        <v>16.91847140055302</v>
      </c>
    </row>
    <row r="648" spans="1:10" x14ac:dyDescent="0.35">
      <c r="A648" s="6">
        <v>36831</v>
      </c>
      <c r="B648">
        <f>INDEX(CPI[CPIAUCSL],MATCH(Table3[[#This Row],[Date]],CPI[observation_date],0))</f>
        <v>174.2</v>
      </c>
      <c r="C648">
        <f>INDEX(minwage[FEDMINNFRWG],MATCH(Table3[[#This Row],[Date]],minwage[observation_date],0))</f>
        <v>5.15</v>
      </c>
      <c r="D648" s="4">
        <f>$B$888/Table3[[#This Row],[CPI]]</f>
        <v>1.4972273249138923</v>
      </c>
      <c r="E648" s="5">
        <f>Table3[[#This Row],[minwage]]*Table3[[#This Row],[CPI Adjustment]]</f>
        <v>7.7107207233065456</v>
      </c>
      <c r="F648" s="5">
        <f>INDEX(poverty[Threshold],MATCH(YEAR(Table3[[#This Row],[Date]]),poverty[Year],0))</f>
        <v>17463</v>
      </c>
      <c r="G648" s="8">
        <f>Table3[[#This Row],[poverty threshold abs]]*Table3[[#This Row],[CPI Adjustment]]</f>
        <v>26146.080774971302</v>
      </c>
      <c r="H648" s="8">
        <f>Table3[[#This Row],[poverty threshold adj]]/2/250/8</f>
        <v>6.5365201937428257</v>
      </c>
      <c r="I648" s="8">
        <f>$I$854*$D$854/Table3[[#This Row],[CPI Adjustment]]</f>
        <v>11.29986817568002</v>
      </c>
      <c r="J648" s="8">
        <f>Table3[[#This Row],[Living Wage Nominal]]*Table3[[#This Row],[CPI Adjustment]]</f>
        <v>16.91847140055302</v>
      </c>
    </row>
    <row r="649" spans="1:10" x14ac:dyDescent="0.35">
      <c r="A649" s="6">
        <v>36861</v>
      </c>
      <c r="B649">
        <f>INDEX(CPI[CPIAUCSL],MATCH(Table3[[#This Row],[Date]],CPI[observation_date],0))</f>
        <v>174.6</v>
      </c>
      <c r="C649">
        <f>INDEX(minwage[FEDMINNFRWG],MATCH(Table3[[#This Row],[Date]],minwage[observation_date],0))</f>
        <v>5.15</v>
      </c>
      <c r="D649" s="4">
        <f>$B$888/Table3[[#This Row],[CPI]]</f>
        <v>1.4937972508591066</v>
      </c>
      <c r="E649" s="5">
        <f>Table3[[#This Row],[minwage]]*Table3[[#This Row],[CPI Adjustment]]</f>
        <v>7.6930558419243997</v>
      </c>
      <c r="F649" s="5">
        <f>INDEX(poverty[Threshold],MATCH(YEAR(Table3[[#This Row],[Date]]),poverty[Year],0))</f>
        <v>17463</v>
      </c>
      <c r="G649" s="8">
        <f>Table3[[#This Row],[poverty threshold abs]]*Table3[[#This Row],[CPI Adjustment]]</f>
        <v>26086.18139175258</v>
      </c>
      <c r="H649" s="8">
        <f>Table3[[#This Row],[poverty threshold adj]]/2/250/8</f>
        <v>6.5215453479381447</v>
      </c>
      <c r="I649" s="8">
        <f>$I$854*$D$854/Table3[[#This Row],[CPI Adjustment]]</f>
        <v>11.32581506012475</v>
      </c>
      <c r="J649" s="8">
        <f>Table3[[#This Row],[Living Wage Nominal]]*Table3[[#This Row],[CPI Adjustment]]</f>
        <v>16.91847140055302</v>
      </c>
    </row>
    <row r="650" spans="1:10" x14ac:dyDescent="0.35">
      <c r="A650" s="6">
        <v>36892</v>
      </c>
      <c r="B650">
        <f>INDEX(CPI[CPIAUCSL],MATCH(Table3[[#This Row],[Date]],CPI[observation_date],0))</f>
        <v>175.6</v>
      </c>
      <c r="C650">
        <f>INDEX(minwage[FEDMINNFRWG],MATCH(Table3[[#This Row],[Date]],minwage[observation_date],0))</f>
        <v>5.15</v>
      </c>
      <c r="D650" s="4">
        <f>$B$888/Table3[[#This Row],[CPI]]</f>
        <v>1.4852904328018224</v>
      </c>
      <c r="E650" s="5">
        <f>Table3[[#This Row],[minwage]]*Table3[[#This Row],[CPI Adjustment]]</f>
        <v>7.6492457289293858</v>
      </c>
      <c r="F650" s="5">
        <f>INDEX(poverty[Threshold],MATCH(YEAR(Table3[[#This Row],[Date]]),poverty[Year],0))</f>
        <v>17960</v>
      </c>
      <c r="G650" s="8">
        <f>Table3[[#This Row],[poverty threshold abs]]*Table3[[#This Row],[CPI Adjustment]]</f>
        <v>26675.816173120729</v>
      </c>
      <c r="H650" s="8">
        <f>Table3[[#This Row],[poverty threshold adj]]/2/250/8</f>
        <v>6.6689540432801824</v>
      </c>
      <c r="I650" s="8">
        <f>$I$854*$D$854/Table3[[#This Row],[CPI Adjustment]]</f>
        <v>11.390682271236576</v>
      </c>
      <c r="J650" s="8">
        <f>Table3[[#This Row],[Living Wage Nominal]]*Table3[[#This Row],[CPI Adjustment]]</f>
        <v>16.91847140055302</v>
      </c>
    </row>
    <row r="651" spans="1:10" x14ac:dyDescent="0.35">
      <c r="A651" s="6">
        <v>36923</v>
      </c>
      <c r="B651">
        <f>INDEX(CPI[CPIAUCSL],MATCH(Table3[[#This Row],[Date]],CPI[observation_date],0))</f>
        <v>176</v>
      </c>
      <c r="C651">
        <f>INDEX(minwage[FEDMINNFRWG],MATCH(Table3[[#This Row],[Date]],minwage[observation_date],0))</f>
        <v>5.15</v>
      </c>
      <c r="D651" s="4">
        <f>$B$888/Table3[[#This Row],[CPI]]</f>
        <v>1.4819147727272728</v>
      </c>
      <c r="E651" s="5">
        <f>Table3[[#This Row],[minwage]]*Table3[[#This Row],[CPI Adjustment]]</f>
        <v>7.6318610795454553</v>
      </c>
      <c r="F651" s="5">
        <f>INDEX(poverty[Threshold],MATCH(YEAR(Table3[[#This Row],[Date]]),poverty[Year],0))</f>
        <v>17960</v>
      </c>
      <c r="G651" s="8">
        <f>Table3[[#This Row],[poverty threshold abs]]*Table3[[#This Row],[CPI Adjustment]]</f>
        <v>26615.18931818182</v>
      </c>
      <c r="H651" s="8">
        <f>Table3[[#This Row],[poverty threshold adj]]/2/250/8</f>
        <v>6.6537973295454549</v>
      </c>
      <c r="I651" s="8">
        <f>$I$854*$D$854/Table3[[#This Row],[CPI Adjustment]]</f>
        <v>11.416629155681306</v>
      </c>
      <c r="J651" s="8">
        <f>Table3[[#This Row],[Living Wage Nominal]]*Table3[[#This Row],[CPI Adjustment]]</f>
        <v>16.91847140055302</v>
      </c>
    </row>
    <row r="652" spans="1:10" x14ac:dyDescent="0.35">
      <c r="A652" s="6">
        <v>36951</v>
      </c>
      <c r="B652">
        <f>INDEX(CPI[CPIAUCSL],MATCH(Table3[[#This Row],[Date]],CPI[observation_date],0))</f>
        <v>176.1</v>
      </c>
      <c r="C652">
        <f>INDEX(minwage[FEDMINNFRWG],MATCH(Table3[[#This Row],[Date]],minwage[observation_date],0))</f>
        <v>5.15</v>
      </c>
      <c r="D652" s="4">
        <f>$B$888/Table3[[#This Row],[CPI]]</f>
        <v>1.4810732538330496</v>
      </c>
      <c r="E652" s="5">
        <f>Table3[[#This Row],[minwage]]*Table3[[#This Row],[CPI Adjustment]]</f>
        <v>7.6275272572402057</v>
      </c>
      <c r="F652" s="5">
        <f>INDEX(poverty[Threshold],MATCH(YEAR(Table3[[#This Row],[Date]]),poverty[Year],0))</f>
        <v>17960</v>
      </c>
      <c r="G652" s="8">
        <f>Table3[[#This Row],[poverty threshold abs]]*Table3[[#This Row],[CPI Adjustment]]</f>
        <v>26600.075638841568</v>
      </c>
      <c r="H652" s="8">
        <f>Table3[[#This Row],[poverty threshold adj]]/2/250/8</f>
        <v>6.6500189097103917</v>
      </c>
      <c r="I652" s="8">
        <f>$I$854*$D$854/Table3[[#This Row],[CPI Adjustment]]</f>
        <v>11.423115876792489</v>
      </c>
      <c r="J652" s="8">
        <f>Table3[[#This Row],[Living Wage Nominal]]*Table3[[#This Row],[CPI Adjustment]]</f>
        <v>16.91847140055302</v>
      </c>
    </row>
    <row r="653" spans="1:10" x14ac:dyDescent="0.35">
      <c r="A653" s="6">
        <v>36982</v>
      </c>
      <c r="B653">
        <f>INDEX(CPI[CPIAUCSL],MATCH(Table3[[#This Row],[Date]],CPI[observation_date],0))</f>
        <v>176.4</v>
      </c>
      <c r="C653">
        <f>INDEX(minwage[FEDMINNFRWG],MATCH(Table3[[#This Row],[Date]],minwage[observation_date],0))</f>
        <v>5.15</v>
      </c>
      <c r="D653" s="4">
        <f>$B$888/Table3[[#This Row],[CPI]]</f>
        <v>1.4785544217687074</v>
      </c>
      <c r="E653" s="5">
        <f>Table3[[#This Row],[minwage]]*Table3[[#This Row],[CPI Adjustment]]</f>
        <v>7.6145552721088441</v>
      </c>
      <c r="F653" s="5">
        <f>INDEX(poverty[Threshold],MATCH(YEAR(Table3[[#This Row],[Date]]),poverty[Year],0))</f>
        <v>17960</v>
      </c>
      <c r="G653" s="8">
        <f>Table3[[#This Row],[poverty threshold abs]]*Table3[[#This Row],[CPI Adjustment]]</f>
        <v>26554.837414965987</v>
      </c>
      <c r="H653" s="8">
        <f>Table3[[#This Row],[poverty threshold adj]]/2/250/8</f>
        <v>6.638709353741497</v>
      </c>
      <c r="I653" s="8">
        <f>$I$854*$D$854/Table3[[#This Row],[CPI Adjustment]]</f>
        <v>11.442576040126038</v>
      </c>
      <c r="J653" s="8">
        <f>Table3[[#This Row],[Living Wage Nominal]]*Table3[[#This Row],[CPI Adjustment]]</f>
        <v>16.91847140055302</v>
      </c>
    </row>
    <row r="654" spans="1:10" x14ac:dyDescent="0.35">
      <c r="A654" s="6">
        <v>37012</v>
      </c>
      <c r="B654">
        <f>INDEX(CPI[CPIAUCSL],MATCH(Table3[[#This Row],[Date]],CPI[observation_date],0))</f>
        <v>177.3</v>
      </c>
      <c r="C654">
        <f>INDEX(minwage[FEDMINNFRWG],MATCH(Table3[[#This Row],[Date]],minwage[observation_date],0))</f>
        <v>5.15</v>
      </c>
      <c r="D654" s="4">
        <f>$B$888/Table3[[#This Row],[CPI]]</f>
        <v>1.4710490693739424</v>
      </c>
      <c r="E654" s="5">
        <f>Table3[[#This Row],[minwage]]*Table3[[#This Row],[CPI Adjustment]]</f>
        <v>7.5759027072758043</v>
      </c>
      <c r="F654" s="5">
        <f>INDEX(poverty[Threshold],MATCH(YEAR(Table3[[#This Row],[Date]]),poverty[Year],0))</f>
        <v>17960</v>
      </c>
      <c r="G654" s="8">
        <f>Table3[[#This Row],[poverty threshold abs]]*Table3[[#This Row],[CPI Adjustment]]</f>
        <v>26420.041285956006</v>
      </c>
      <c r="H654" s="8">
        <f>Table3[[#This Row],[poverty threshold adj]]/2/250/8</f>
        <v>6.6050103214890017</v>
      </c>
      <c r="I654" s="8">
        <f>$I$854*$D$854/Table3[[#This Row],[CPI Adjustment]]</f>
        <v>11.500956530126681</v>
      </c>
      <c r="J654" s="8">
        <f>Table3[[#This Row],[Living Wage Nominal]]*Table3[[#This Row],[CPI Adjustment]]</f>
        <v>16.91847140055302</v>
      </c>
    </row>
    <row r="655" spans="1:10" x14ac:dyDescent="0.35">
      <c r="A655" s="6">
        <v>37043</v>
      </c>
      <c r="B655">
        <f>INDEX(CPI[CPIAUCSL],MATCH(Table3[[#This Row],[Date]],CPI[observation_date],0))</f>
        <v>177.7</v>
      </c>
      <c r="C655">
        <f>INDEX(minwage[FEDMINNFRWG],MATCH(Table3[[#This Row],[Date]],minwage[observation_date],0))</f>
        <v>5.15</v>
      </c>
      <c r="D655" s="4">
        <f>$B$888/Table3[[#This Row],[CPI]]</f>
        <v>1.4677377602701183</v>
      </c>
      <c r="E655" s="5">
        <f>Table3[[#This Row],[minwage]]*Table3[[#This Row],[CPI Adjustment]]</f>
        <v>7.5588494653911091</v>
      </c>
      <c r="F655" s="5">
        <f>INDEX(poverty[Threshold],MATCH(YEAR(Table3[[#This Row],[Date]]),poverty[Year],0))</f>
        <v>17960</v>
      </c>
      <c r="G655" s="8">
        <f>Table3[[#This Row],[poverty threshold abs]]*Table3[[#This Row],[CPI Adjustment]]</f>
        <v>26360.570174451324</v>
      </c>
      <c r="H655" s="8">
        <f>Table3[[#This Row],[poverty threshold adj]]/2/250/8</f>
        <v>6.5901425436128314</v>
      </c>
      <c r="I655" s="8">
        <f>$I$854*$D$854/Table3[[#This Row],[CPI Adjustment]]</f>
        <v>11.526903414571411</v>
      </c>
      <c r="J655" s="8">
        <f>Table3[[#This Row],[Living Wage Nominal]]*Table3[[#This Row],[CPI Adjustment]]</f>
        <v>16.91847140055302</v>
      </c>
    </row>
    <row r="656" spans="1:10" x14ac:dyDescent="0.35">
      <c r="A656" s="6">
        <v>37073</v>
      </c>
      <c r="B656">
        <f>INDEX(CPI[CPIAUCSL],MATCH(Table3[[#This Row],[Date]],CPI[observation_date],0))</f>
        <v>177.4</v>
      </c>
      <c r="C656">
        <f>INDEX(minwage[FEDMINNFRWG],MATCH(Table3[[#This Row],[Date]],minwage[observation_date],0))</f>
        <v>5.15</v>
      </c>
      <c r="D656" s="4">
        <f>$B$888/Table3[[#This Row],[CPI]]</f>
        <v>1.4702198421645998</v>
      </c>
      <c r="E656" s="5">
        <f>Table3[[#This Row],[minwage]]*Table3[[#This Row],[CPI Adjustment]]</f>
        <v>7.5716321871476895</v>
      </c>
      <c r="F656" s="5">
        <f>INDEX(poverty[Threshold],MATCH(YEAR(Table3[[#This Row],[Date]]),poverty[Year],0))</f>
        <v>17960</v>
      </c>
      <c r="G656" s="8">
        <f>Table3[[#This Row],[poverty threshold abs]]*Table3[[#This Row],[CPI Adjustment]]</f>
        <v>26405.148365276211</v>
      </c>
      <c r="H656" s="8">
        <f>Table3[[#This Row],[poverty threshold adj]]/2/250/8</f>
        <v>6.6012870913190529</v>
      </c>
      <c r="I656" s="8">
        <f>$I$854*$D$854/Table3[[#This Row],[CPI Adjustment]]</f>
        <v>11.507443251237863</v>
      </c>
      <c r="J656" s="8">
        <f>Table3[[#This Row],[Living Wage Nominal]]*Table3[[#This Row],[CPI Adjustment]]</f>
        <v>16.91847140055302</v>
      </c>
    </row>
    <row r="657" spans="1:10" x14ac:dyDescent="0.35">
      <c r="A657" s="6">
        <v>37104</v>
      </c>
      <c r="B657">
        <f>INDEX(CPI[CPIAUCSL],MATCH(Table3[[#This Row],[Date]],CPI[observation_date],0))</f>
        <v>177.4</v>
      </c>
      <c r="C657">
        <f>INDEX(minwage[FEDMINNFRWG],MATCH(Table3[[#This Row],[Date]],minwage[observation_date],0))</f>
        <v>5.15</v>
      </c>
      <c r="D657" s="4">
        <f>$B$888/Table3[[#This Row],[CPI]]</f>
        <v>1.4702198421645998</v>
      </c>
      <c r="E657" s="5">
        <f>Table3[[#This Row],[minwage]]*Table3[[#This Row],[CPI Adjustment]]</f>
        <v>7.5716321871476895</v>
      </c>
      <c r="F657" s="5">
        <f>INDEX(poverty[Threshold],MATCH(YEAR(Table3[[#This Row],[Date]]),poverty[Year],0))</f>
        <v>17960</v>
      </c>
      <c r="G657" s="8">
        <f>Table3[[#This Row],[poverty threshold abs]]*Table3[[#This Row],[CPI Adjustment]]</f>
        <v>26405.148365276211</v>
      </c>
      <c r="H657" s="8">
        <f>Table3[[#This Row],[poverty threshold adj]]/2/250/8</f>
        <v>6.6012870913190529</v>
      </c>
      <c r="I657" s="8">
        <f>$I$854*$D$854/Table3[[#This Row],[CPI Adjustment]]</f>
        <v>11.507443251237863</v>
      </c>
      <c r="J657" s="8">
        <f>Table3[[#This Row],[Living Wage Nominal]]*Table3[[#This Row],[CPI Adjustment]]</f>
        <v>16.91847140055302</v>
      </c>
    </row>
    <row r="658" spans="1:10" x14ac:dyDescent="0.35">
      <c r="A658" s="6">
        <v>37135</v>
      </c>
      <c r="B658">
        <f>INDEX(CPI[CPIAUCSL],MATCH(Table3[[#This Row],[Date]],CPI[observation_date],0))</f>
        <v>178.1</v>
      </c>
      <c r="C658">
        <f>INDEX(minwage[FEDMINNFRWG],MATCH(Table3[[#This Row],[Date]],minwage[observation_date],0))</f>
        <v>5.15</v>
      </c>
      <c r="D658" s="4">
        <f>$B$888/Table3[[#This Row],[CPI]]</f>
        <v>1.4644413250982595</v>
      </c>
      <c r="E658" s="5">
        <f>Table3[[#This Row],[minwage]]*Table3[[#This Row],[CPI Adjustment]]</f>
        <v>7.5418728242560373</v>
      </c>
      <c r="F658" s="5">
        <f>INDEX(poverty[Threshold],MATCH(YEAR(Table3[[#This Row],[Date]]),poverty[Year],0))</f>
        <v>17960</v>
      </c>
      <c r="G658" s="8">
        <f>Table3[[#This Row],[poverty threshold abs]]*Table3[[#This Row],[CPI Adjustment]]</f>
        <v>26301.366198764743</v>
      </c>
      <c r="H658" s="8">
        <f>Table3[[#This Row],[poverty threshold adj]]/2/250/8</f>
        <v>6.5753415496911858</v>
      </c>
      <c r="I658" s="8">
        <f>$I$854*$D$854/Table3[[#This Row],[CPI Adjustment]]</f>
        <v>11.552850299016141</v>
      </c>
      <c r="J658" s="8">
        <f>Table3[[#This Row],[Living Wage Nominal]]*Table3[[#This Row],[CPI Adjustment]]</f>
        <v>16.91847140055302</v>
      </c>
    </row>
    <row r="659" spans="1:10" x14ac:dyDescent="0.35">
      <c r="A659" s="6">
        <v>37165</v>
      </c>
      <c r="B659">
        <f>INDEX(CPI[CPIAUCSL],MATCH(Table3[[#This Row],[Date]],CPI[observation_date],0))</f>
        <v>177.6</v>
      </c>
      <c r="C659">
        <f>INDEX(minwage[FEDMINNFRWG],MATCH(Table3[[#This Row],[Date]],minwage[observation_date],0))</f>
        <v>5.15</v>
      </c>
      <c r="D659" s="4">
        <f>$B$888/Table3[[#This Row],[CPI]]</f>
        <v>1.4685641891891892</v>
      </c>
      <c r="E659" s="5">
        <f>Table3[[#This Row],[minwage]]*Table3[[#This Row],[CPI Adjustment]]</f>
        <v>7.5631055743243252</v>
      </c>
      <c r="F659" s="5">
        <f>INDEX(poverty[Threshold],MATCH(YEAR(Table3[[#This Row],[Date]]),poverty[Year],0))</f>
        <v>17960</v>
      </c>
      <c r="G659" s="8">
        <f>Table3[[#This Row],[poverty threshold abs]]*Table3[[#This Row],[CPI Adjustment]]</f>
        <v>26375.412837837837</v>
      </c>
      <c r="H659" s="8">
        <f>Table3[[#This Row],[poverty threshold adj]]/2/250/8</f>
        <v>6.5938532094594597</v>
      </c>
      <c r="I659" s="8">
        <f>$I$854*$D$854/Table3[[#This Row],[CPI Adjustment]]</f>
        <v>11.520416693460229</v>
      </c>
      <c r="J659" s="8">
        <f>Table3[[#This Row],[Living Wage Nominal]]*Table3[[#This Row],[CPI Adjustment]]</f>
        <v>16.91847140055302</v>
      </c>
    </row>
    <row r="660" spans="1:10" x14ac:dyDescent="0.35">
      <c r="A660" s="6">
        <v>37196</v>
      </c>
      <c r="B660">
        <f>INDEX(CPI[CPIAUCSL],MATCH(Table3[[#This Row],[Date]],CPI[observation_date],0))</f>
        <v>177.5</v>
      </c>
      <c r="C660">
        <f>INDEX(minwage[FEDMINNFRWG],MATCH(Table3[[#This Row],[Date]],minwage[observation_date],0))</f>
        <v>5.15</v>
      </c>
      <c r="D660" s="4">
        <f>$B$888/Table3[[#This Row],[CPI]]</f>
        <v>1.4693915492957748</v>
      </c>
      <c r="E660" s="5">
        <f>Table3[[#This Row],[minwage]]*Table3[[#This Row],[CPI Adjustment]]</f>
        <v>7.5673664788732404</v>
      </c>
      <c r="F660" s="5">
        <f>INDEX(poverty[Threshold],MATCH(YEAR(Table3[[#This Row],[Date]]),poverty[Year],0))</f>
        <v>17960</v>
      </c>
      <c r="G660" s="8">
        <f>Table3[[#This Row],[poverty threshold abs]]*Table3[[#This Row],[CPI Adjustment]]</f>
        <v>26390.272225352113</v>
      </c>
      <c r="H660" s="8">
        <f>Table3[[#This Row],[poverty threshold adj]]/2/250/8</f>
        <v>6.5975680563380283</v>
      </c>
      <c r="I660" s="8">
        <f>$I$854*$D$854/Table3[[#This Row],[CPI Adjustment]]</f>
        <v>11.513929972349045</v>
      </c>
      <c r="J660" s="8">
        <f>Table3[[#This Row],[Living Wage Nominal]]*Table3[[#This Row],[CPI Adjustment]]</f>
        <v>16.91847140055302</v>
      </c>
    </row>
    <row r="661" spans="1:10" x14ac:dyDescent="0.35">
      <c r="A661" s="6">
        <v>37226</v>
      </c>
      <c r="B661">
        <f>INDEX(CPI[CPIAUCSL],MATCH(Table3[[#This Row],[Date]],CPI[observation_date],0))</f>
        <v>177.4</v>
      </c>
      <c r="C661">
        <f>INDEX(minwage[FEDMINNFRWG],MATCH(Table3[[#This Row],[Date]],minwage[observation_date],0))</f>
        <v>5.15</v>
      </c>
      <c r="D661" s="4">
        <f>$B$888/Table3[[#This Row],[CPI]]</f>
        <v>1.4702198421645998</v>
      </c>
      <c r="E661" s="5">
        <f>Table3[[#This Row],[minwage]]*Table3[[#This Row],[CPI Adjustment]]</f>
        <v>7.5716321871476895</v>
      </c>
      <c r="F661" s="5">
        <f>INDEX(poverty[Threshold],MATCH(YEAR(Table3[[#This Row],[Date]]),poverty[Year],0))</f>
        <v>17960</v>
      </c>
      <c r="G661" s="8">
        <f>Table3[[#This Row],[poverty threshold abs]]*Table3[[#This Row],[CPI Adjustment]]</f>
        <v>26405.148365276211</v>
      </c>
      <c r="H661" s="8">
        <f>Table3[[#This Row],[poverty threshold adj]]/2/250/8</f>
        <v>6.6012870913190529</v>
      </c>
      <c r="I661" s="8">
        <f>$I$854*$D$854/Table3[[#This Row],[CPI Adjustment]]</f>
        <v>11.507443251237863</v>
      </c>
      <c r="J661" s="8">
        <f>Table3[[#This Row],[Living Wage Nominal]]*Table3[[#This Row],[CPI Adjustment]]</f>
        <v>16.91847140055302</v>
      </c>
    </row>
    <row r="662" spans="1:10" x14ac:dyDescent="0.35">
      <c r="A662" s="6">
        <v>37257</v>
      </c>
      <c r="B662">
        <f>INDEX(CPI[CPIAUCSL],MATCH(Table3[[#This Row],[Date]],CPI[observation_date],0))</f>
        <v>177.7</v>
      </c>
      <c r="C662">
        <f>INDEX(minwage[FEDMINNFRWG],MATCH(Table3[[#This Row],[Date]],minwage[observation_date],0))</f>
        <v>5.15</v>
      </c>
      <c r="D662" s="4">
        <f>$B$888/Table3[[#This Row],[CPI]]</f>
        <v>1.4677377602701183</v>
      </c>
      <c r="E662" s="5">
        <f>Table3[[#This Row],[minwage]]*Table3[[#This Row],[CPI Adjustment]]</f>
        <v>7.5588494653911091</v>
      </c>
      <c r="F662" s="5">
        <f>INDEX(poverty[Threshold],MATCH(YEAR(Table3[[#This Row],[Date]]),poverty[Year],0))</f>
        <v>18244</v>
      </c>
      <c r="G662" s="8">
        <f>Table3[[#This Row],[poverty threshold abs]]*Table3[[#This Row],[CPI Adjustment]]</f>
        <v>26777.407698368039</v>
      </c>
      <c r="H662" s="8">
        <f>Table3[[#This Row],[poverty threshold adj]]/2/250/8</f>
        <v>6.6943519245920093</v>
      </c>
      <c r="I662" s="8">
        <f>$I$854*$D$854/Table3[[#This Row],[CPI Adjustment]]</f>
        <v>11.526903414571411</v>
      </c>
      <c r="J662" s="8">
        <f>Table3[[#This Row],[Living Wage Nominal]]*Table3[[#This Row],[CPI Adjustment]]</f>
        <v>16.91847140055302</v>
      </c>
    </row>
    <row r="663" spans="1:10" x14ac:dyDescent="0.35">
      <c r="A663" s="6">
        <v>37288</v>
      </c>
      <c r="B663">
        <f>INDEX(CPI[CPIAUCSL],MATCH(Table3[[#This Row],[Date]],CPI[observation_date],0))</f>
        <v>178</v>
      </c>
      <c r="C663">
        <f>INDEX(minwage[FEDMINNFRWG],MATCH(Table3[[#This Row],[Date]],minwage[observation_date],0))</f>
        <v>5.15</v>
      </c>
      <c r="D663" s="4">
        <f>$B$888/Table3[[#This Row],[CPI]]</f>
        <v>1.4652640449438203</v>
      </c>
      <c r="E663" s="5">
        <f>Table3[[#This Row],[minwage]]*Table3[[#This Row],[CPI Adjustment]]</f>
        <v>7.5461098314606749</v>
      </c>
      <c r="F663" s="5">
        <f>INDEX(poverty[Threshold],MATCH(YEAR(Table3[[#This Row],[Date]]),poverty[Year],0))</f>
        <v>18244</v>
      </c>
      <c r="G663" s="8">
        <f>Table3[[#This Row],[poverty threshold abs]]*Table3[[#This Row],[CPI Adjustment]]</f>
        <v>26732.277235955058</v>
      </c>
      <c r="H663" s="8">
        <f>Table3[[#This Row],[poverty threshold adj]]/2/250/8</f>
        <v>6.6830693089887649</v>
      </c>
      <c r="I663" s="8">
        <f>$I$854*$D$854/Table3[[#This Row],[CPI Adjustment]]</f>
        <v>11.546363577904957</v>
      </c>
      <c r="J663" s="8">
        <f>Table3[[#This Row],[Living Wage Nominal]]*Table3[[#This Row],[CPI Adjustment]]</f>
        <v>16.91847140055302</v>
      </c>
    </row>
    <row r="664" spans="1:10" x14ac:dyDescent="0.35">
      <c r="A664" s="6">
        <v>37316</v>
      </c>
      <c r="B664">
        <f>INDEX(CPI[CPIAUCSL],MATCH(Table3[[#This Row],[Date]],CPI[observation_date],0))</f>
        <v>178.5</v>
      </c>
      <c r="C664">
        <f>INDEX(minwage[FEDMINNFRWG],MATCH(Table3[[#This Row],[Date]],minwage[observation_date],0))</f>
        <v>5.15</v>
      </c>
      <c r="D664" s="4">
        <f>$B$888/Table3[[#This Row],[CPI]]</f>
        <v>1.4611596638655462</v>
      </c>
      <c r="E664" s="5">
        <f>Table3[[#This Row],[minwage]]*Table3[[#This Row],[CPI Adjustment]]</f>
        <v>7.5249722689075638</v>
      </c>
      <c r="F664" s="5">
        <f>INDEX(poverty[Threshold],MATCH(YEAR(Table3[[#This Row],[Date]]),poverty[Year],0))</f>
        <v>18244</v>
      </c>
      <c r="G664" s="8">
        <f>Table3[[#This Row],[poverty threshold abs]]*Table3[[#This Row],[CPI Adjustment]]</f>
        <v>26657.396907563023</v>
      </c>
      <c r="H664" s="8">
        <f>Table3[[#This Row],[poverty threshold adj]]/2/250/8</f>
        <v>6.6643492268907556</v>
      </c>
      <c r="I664" s="8">
        <f>$I$854*$D$854/Table3[[#This Row],[CPI Adjustment]]</f>
        <v>11.578797183460871</v>
      </c>
      <c r="J664" s="8">
        <f>Table3[[#This Row],[Living Wage Nominal]]*Table3[[#This Row],[CPI Adjustment]]</f>
        <v>16.91847140055302</v>
      </c>
    </row>
    <row r="665" spans="1:10" x14ac:dyDescent="0.35">
      <c r="A665" s="6">
        <v>37347</v>
      </c>
      <c r="B665">
        <f>INDEX(CPI[CPIAUCSL],MATCH(Table3[[#This Row],[Date]],CPI[observation_date],0))</f>
        <v>179.3</v>
      </c>
      <c r="C665">
        <f>INDEX(minwage[FEDMINNFRWG],MATCH(Table3[[#This Row],[Date]],minwage[observation_date],0))</f>
        <v>5.15</v>
      </c>
      <c r="D665" s="4">
        <f>$B$888/Table3[[#This Row],[CPI]]</f>
        <v>1.4546402677077523</v>
      </c>
      <c r="E665" s="5">
        <f>Table3[[#This Row],[minwage]]*Table3[[#This Row],[CPI Adjustment]]</f>
        <v>7.4913973786949253</v>
      </c>
      <c r="F665" s="5">
        <f>INDEX(poverty[Threshold],MATCH(YEAR(Table3[[#This Row],[Date]]),poverty[Year],0))</f>
        <v>18244</v>
      </c>
      <c r="G665" s="8">
        <f>Table3[[#This Row],[poverty threshold abs]]*Table3[[#This Row],[CPI Adjustment]]</f>
        <v>26538.457044060233</v>
      </c>
      <c r="H665" s="8">
        <f>Table3[[#This Row],[poverty threshold adj]]/2/250/8</f>
        <v>6.6346142610150585</v>
      </c>
      <c r="I665" s="8">
        <f>$I$854*$D$854/Table3[[#This Row],[CPI Adjustment]]</f>
        <v>11.630690952350331</v>
      </c>
      <c r="J665" s="8">
        <f>Table3[[#This Row],[Living Wage Nominal]]*Table3[[#This Row],[CPI Adjustment]]</f>
        <v>16.91847140055302</v>
      </c>
    </row>
    <row r="666" spans="1:10" x14ac:dyDescent="0.35">
      <c r="A666" s="6">
        <v>37377</v>
      </c>
      <c r="B666">
        <f>INDEX(CPI[CPIAUCSL],MATCH(Table3[[#This Row],[Date]],CPI[observation_date],0))</f>
        <v>179.5</v>
      </c>
      <c r="C666">
        <f>INDEX(minwage[FEDMINNFRWG],MATCH(Table3[[#This Row],[Date]],minwage[observation_date],0))</f>
        <v>5.15</v>
      </c>
      <c r="D666" s="4">
        <f>$B$888/Table3[[#This Row],[CPI]]</f>
        <v>1.4530194986072424</v>
      </c>
      <c r="E666" s="5">
        <f>Table3[[#This Row],[minwage]]*Table3[[#This Row],[CPI Adjustment]]</f>
        <v>7.4830504178272994</v>
      </c>
      <c r="F666" s="5">
        <f>INDEX(poverty[Threshold],MATCH(YEAR(Table3[[#This Row],[Date]]),poverty[Year],0))</f>
        <v>18244</v>
      </c>
      <c r="G666" s="8">
        <f>Table3[[#This Row],[poverty threshold abs]]*Table3[[#This Row],[CPI Adjustment]]</f>
        <v>26508.887732590531</v>
      </c>
      <c r="H666" s="8">
        <f>Table3[[#This Row],[poverty threshold adj]]/2/250/8</f>
        <v>6.6272219331476325</v>
      </c>
      <c r="I666" s="8">
        <f>$I$854*$D$854/Table3[[#This Row],[CPI Adjustment]]</f>
        <v>11.643664394572696</v>
      </c>
      <c r="J666" s="8">
        <f>Table3[[#This Row],[Living Wage Nominal]]*Table3[[#This Row],[CPI Adjustment]]</f>
        <v>16.91847140055302</v>
      </c>
    </row>
    <row r="667" spans="1:10" x14ac:dyDescent="0.35">
      <c r="A667" s="6">
        <v>37408</v>
      </c>
      <c r="B667">
        <f>INDEX(CPI[CPIAUCSL],MATCH(Table3[[#This Row],[Date]],CPI[observation_date],0))</f>
        <v>179.6</v>
      </c>
      <c r="C667">
        <f>INDEX(minwage[FEDMINNFRWG],MATCH(Table3[[#This Row],[Date]],minwage[observation_date],0))</f>
        <v>5.15</v>
      </c>
      <c r="D667" s="4">
        <f>$B$888/Table3[[#This Row],[CPI]]</f>
        <v>1.4522104677060135</v>
      </c>
      <c r="E667" s="5">
        <f>Table3[[#This Row],[minwage]]*Table3[[#This Row],[CPI Adjustment]]</f>
        <v>7.4788839086859698</v>
      </c>
      <c r="F667" s="5">
        <f>INDEX(poverty[Threshold],MATCH(YEAR(Table3[[#This Row],[Date]]),poverty[Year],0))</f>
        <v>18244</v>
      </c>
      <c r="G667" s="8">
        <f>Table3[[#This Row],[poverty threshold abs]]*Table3[[#This Row],[CPI Adjustment]]</f>
        <v>26494.127772828509</v>
      </c>
      <c r="H667" s="8">
        <f>Table3[[#This Row],[poverty threshold adj]]/2/250/8</f>
        <v>6.6235319432071273</v>
      </c>
      <c r="I667" s="8">
        <f>$I$854*$D$854/Table3[[#This Row],[CPI Adjustment]]</f>
        <v>11.65015111568388</v>
      </c>
      <c r="J667" s="8">
        <f>Table3[[#This Row],[Living Wage Nominal]]*Table3[[#This Row],[CPI Adjustment]]</f>
        <v>16.91847140055302</v>
      </c>
    </row>
    <row r="668" spans="1:10" x14ac:dyDescent="0.35">
      <c r="A668" s="6">
        <v>37438</v>
      </c>
      <c r="B668">
        <f>INDEX(CPI[CPIAUCSL],MATCH(Table3[[#This Row],[Date]],CPI[observation_date],0))</f>
        <v>180</v>
      </c>
      <c r="C668">
        <f>INDEX(minwage[FEDMINNFRWG],MATCH(Table3[[#This Row],[Date]],minwage[observation_date],0))</f>
        <v>5.15</v>
      </c>
      <c r="D668" s="4">
        <f>$B$888/Table3[[#This Row],[CPI]]</f>
        <v>1.4489833333333333</v>
      </c>
      <c r="E668" s="5">
        <f>Table3[[#This Row],[minwage]]*Table3[[#This Row],[CPI Adjustment]]</f>
        <v>7.4622641666666674</v>
      </c>
      <c r="F668" s="5">
        <f>INDEX(poverty[Threshold],MATCH(YEAR(Table3[[#This Row],[Date]]),poverty[Year],0))</f>
        <v>18244</v>
      </c>
      <c r="G668" s="8">
        <f>Table3[[#This Row],[poverty threshold abs]]*Table3[[#This Row],[CPI Adjustment]]</f>
        <v>26435.251933333333</v>
      </c>
      <c r="H668" s="8">
        <f>Table3[[#This Row],[poverty threshold adj]]/2/250/8</f>
        <v>6.6088129833333333</v>
      </c>
      <c r="I668" s="8">
        <f>$I$854*$D$854/Table3[[#This Row],[CPI Adjustment]]</f>
        <v>11.67609800012861</v>
      </c>
      <c r="J668" s="8">
        <f>Table3[[#This Row],[Living Wage Nominal]]*Table3[[#This Row],[CPI Adjustment]]</f>
        <v>16.91847140055302</v>
      </c>
    </row>
    <row r="669" spans="1:10" x14ac:dyDescent="0.35">
      <c r="A669" s="6">
        <v>37469</v>
      </c>
      <c r="B669">
        <f>INDEX(CPI[CPIAUCSL],MATCH(Table3[[#This Row],[Date]],CPI[observation_date],0))</f>
        <v>180.5</v>
      </c>
      <c r="C669">
        <f>INDEX(minwage[FEDMINNFRWG],MATCH(Table3[[#This Row],[Date]],minwage[observation_date],0))</f>
        <v>5.15</v>
      </c>
      <c r="D669" s="4">
        <f>$B$888/Table3[[#This Row],[CPI]]</f>
        <v>1.4449695290858726</v>
      </c>
      <c r="E669" s="5">
        <f>Table3[[#This Row],[minwage]]*Table3[[#This Row],[CPI Adjustment]]</f>
        <v>7.4415930747922445</v>
      </c>
      <c r="F669" s="5">
        <f>INDEX(poverty[Threshold],MATCH(YEAR(Table3[[#This Row],[Date]]),poverty[Year],0))</f>
        <v>18244</v>
      </c>
      <c r="G669" s="8">
        <f>Table3[[#This Row],[poverty threshold abs]]*Table3[[#This Row],[CPI Adjustment]]</f>
        <v>26362.024088642662</v>
      </c>
      <c r="H669" s="8">
        <f>Table3[[#This Row],[poverty threshold adj]]/2/250/8</f>
        <v>6.5905060221606657</v>
      </c>
      <c r="I669" s="8">
        <f>$I$854*$D$854/Table3[[#This Row],[CPI Adjustment]]</f>
        <v>11.708531605684522</v>
      </c>
      <c r="J669" s="8">
        <f>Table3[[#This Row],[Living Wage Nominal]]*Table3[[#This Row],[CPI Adjustment]]</f>
        <v>16.91847140055302</v>
      </c>
    </row>
    <row r="670" spans="1:10" x14ac:dyDescent="0.35">
      <c r="A670" s="6">
        <v>37500</v>
      </c>
      <c r="B670">
        <f>INDEX(CPI[CPIAUCSL],MATCH(Table3[[#This Row],[Date]],CPI[observation_date],0))</f>
        <v>180.8</v>
      </c>
      <c r="C670">
        <f>INDEX(minwage[FEDMINNFRWG],MATCH(Table3[[#This Row],[Date]],minwage[observation_date],0))</f>
        <v>5.15</v>
      </c>
      <c r="D670" s="4">
        <f>$B$888/Table3[[#This Row],[CPI]]</f>
        <v>1.4425719026548671</v>
      </c>
      <c r="E670" s="5">
        <f>Table3[[#This Row],[minwage]]*Table3[[#This Row],[CPI Adjustment]]</f>
        <v>7.4292452986725666</v>
      </c>
      <c r="F670" s="5">
        <f>INDEX(poverty[Threshold],MATCH(YEAR(Table3[[#This Row],[Date]]),poverty[Year],0))</f>
        <v>18244</v>
      </c>
      <c r="G670" s="8">
        <f>Table3[[#This Row],[poverty threshold abs]]*Table3[[#This Row],[CPI Adjustment]]</f>
        <v>26318.281792035395</v>
      </c>
      <c r="H670" s="8">
        <f>Table3[[#This Row],[poverty threshold adj]]/2/250/8</f>
        <v>6.579570448008849</v>
      </c>
      <c r="I670" s="8">
        <f>$I$854*$D$854/Table3[[#This Row],[CPI Adjustment]]</f>
        <v>11.727991769018072</v>
      </c>
      <c r="J670" s="8">
        <f>Table3[[#This Row],[Living Wage Nominal]]*Table3[[#This Row],[CPI Adjustment]]</f>
        <v>16.91847140055302</v>
      </c>
    </row>
    <row r="671" spans="1:10" x14ac:dyDescent="0.35">
      <c r="A671" s="6">
        <v>37530</v>
      </c>
      <c r="B671">
        <f>INDEX(CPI[CPIAUCSL],MATCH(Table3[[#This Row],[Date]],CPI[observation_date],0))</f>
        <v>181.2</v>
      </c>
      <c r="C671">
        <f>INDEX(minwage[FEDMINNFRWG],MATCH(Table3[[#This Row],[Date]],minwage[observation_date],0))</f>
        <v>5.15</v>
      </c>
      <c r="D671" s="4">
        <f>$B$888/Table3[[#This Row],[CPI]]</f>
        <v>1.4393874172185432</v>
      </c>
      <c r="E671" s="5">
        <f>Table3[[#This Row],[minwage]]*Table3[[#This Row],[CPI Adjustment]]</f>
        <v>7.4128451986754982</v>
      </c>
      <c r="F671" s="5">
        <f>INDEX(poverty[Threshold],MATCH(YEAR(Table3[[#This Row],[Date]]),poverty[Year],0))</f>
        <v>18244</v>
      </c>
      <c r="G671" s="8">
        <f>Table3[[#This Row],[poverty threshold abs]]*Table3[[#This Row],[CPI Adjustment]]</f>
        <v>26260.184039735104</v>
      </c>
      <c r="H671" s="8">
        <f>Table3[[#This Row],[poverty threshold adj]]/2/250/8</f>
        <v>6.5650460099337762</v>
      </c>
      <c r="I671" s="8">
        <f>$I$854*$D$854/Table3[[#This Row],[CPI Adjustment]]</f>
        <v>11.753938653462798</v>
      </c>
      <c r="J671" s="8">
        <f>Table3[[#This Row],[Living Wage Nominal]]*Table3[[#This Row],[CPI Adjustment]]</f>
        <v>16.91847140055302</v>
      </c>
    </row>
    <row r="672" spans="1:10" x14ac:dyDescent="0.35">
      <c r="A672" s="6">
        <v>37561</v>
      </c>
      <c r="B672">
        <f>INDEX(CPI[CPIAUCSL],MATCH(Table3[[#This Row],[Date]],CPI[observation_date],0))</f>
        <v>181.5</v>
      </c>
      <c r="C672">
        <f>INDEX(minwage[FEDMINNFRWG],MATCH(Table3[[#This Row],[Date]],minwage[observation_date],0))</f>
        <v>5.15</v>
      </c>
      <c r="D672" s="4">
        <f>$B$888/Table3[[#This Row],[CPI]]</f>
        <v>1.4370082644628099</v>
      </c>
      <c r="E672" s="5">
        <f>Table3[[#This Row],[minwage]]*Table3[[#This Row],[CPI Adjustment]]</f>
        <v>7.4005925619834718</v>
      </c>
      <c r="F672" s="5">
        <f>INDEX(poverty[Threshold],MATCH(YEAR(Table3[[#This Row],[Date]]),poverty[Year],0))</f>
        <v>18244</v>
      </c>
      <c r="G672" s="8">
        <f>Table3[[#This Row],[poverty threshold abs]]*Table3[[#This Row],[CPI Adjustment]]</f>
        <v>26216.778776859504</v>
      </c>
      <c r="H672" s="8">
        <f>Table3[[#This Row],[poverty threshold adj]]/2/250/8</f>
        <v>6.5541946942148765</v>
      </c>
      <c r="I672" s="8">
        <f>$I$854*$D$854/Table3[[#This Row],[CPI Adjustment]]</f>
        <v>11.773398816796348</v>
      </c>
      <c r="J672" s="8">
        <f>Table3[[#This Row],[Living Wage Nominal]]*Table3[[#This Row],[CPI Adjustment]]</f>
        <v>16.91847140055302</v>
      </c>
    </row>
    <row r="673" spans="1:10" x14ac:dyDescent="0.35">
      <c r="A673" s="6">
        <v>37591</v>
      </c>
      <c r="B673">
        <f>INDEX(CPI[CPIAUCSL],MATCH(Table3[[#This Row],[Date]],CPI[observation_date],0))</f>
        <v>181.8</v>
      </c>
      <c r="C673">
        <f>INDEX(minwage[FEDMINNFRWG],MATCH(Table3[[#This Row],[Date]],minwage[observation_date],0))</f>
        <v>5.15</v>
      </c>
      <c r="D673" s="4">
        <f>$B$888/Table3[[#This Row],[CPI]]</f>
        <v>1.4346369636963696</v>
      </c>
      <c r="E673" s="5">
        <f>Table3[[#This Row],[minwage]]*Table3[[#This Row],[CPI Adjustment]]</f>
        <v>7.3883803630363039</v>
      </c>
      <c r="F673" s="5">
        <f>INDEX(poverty[Threshold],MATCH(YEAR(Table3[[#This Row],[Date]]),poverty[Year],0))</f>
        <v>18244</v>
      </c>
      <c r="G673" s="8">
        <f>Table3[[#This Row],[poverty threshold abs]]*Table3[[#This Row],[CPI Adjustment]]</f>
        <v>26173.516765676566</v>
      </c>
      <c r="H673" s="8">
        <f>Table3[[#This Row],[poverty threshold adj]]/2/250/8</f>
        <v>6.5433791914191417</v>
      </c>
      <c r="I673" s="8">
        <f>$I$854*$D$854/Table3[[#This Row],[CPI Adjustment]]</f>
        <v>11.792858980129896</v>
      </c>
      <c r="J673" s="8">
        <f>Table3[[#This Row],[Living Wage Nominal]]*Table3[[#This Row],[CPI Adjustment]]</f>
        <v>16.91847140055302</v>
      </c>
    </row>
    <row r="674" spans="1:10" x14ac:dyDescent="0.35">
      <c r="A674" s="6">
        <v>37622</v>
      </c>
      <c r="B674">
        <f>INDEX(CPI[CPIAUCSL],MATCH(Table3[[#This Row],[Date]],CPI[observation_date],0))</f>
        <v>182.6</v>
      </c>
      <c r="C674">
        <f>INDEX(minwage[FEDMINNFRWG],MATCH(Table3[[#This Row],[Date]],minwage[observation_date],0))</f>
        <v>5.15</v>
      </c>
      <c r="D674" s="4">
        <f>$B$888/Table3[[#This Row],[CPI]]</f>
        <v>1.4283515881708653</v>
      </c>
      <c r="E674" s="5">
        <f>Table3[[#This Row],[minwage]]*Table3[[#This Row],[CPI Adjustment]]</f>
        <v>7.3560106790799571</v>
      </c>
      <c r="F674" s="5">
        <f>INDEX(poverty[Threshold],MATCH(YEAR(Table3[[#This Row],[Date]]),poverty[Year],0))</f>
        <v>18660</v>
      </c>
      <c r="G674" s="8">
        <f>Table3[[#This Row],[poverty threshold abs]]*Table3[[#This Row],[CPI Adjustment]]</f>
        <v>26653.040635268346</v>
      </c>
      <c r="H674" s="8">
        <f>Table3[[#This Row],[poverty threshold adj]]/2/250/8</f>
        <v>6.6632601588170868</v>
      </c>
      <c r="I674" s="8">
        <f>$I$854*$D$854/Table3[[#This Row],[CPI Adjustment]]</f>
        <v>11.844752749019356</v>
      </c>
      <c r="J674" s="8">
        <f>Table3[[#This Row],[Living Wage Nominal]]*Table3[[#This Row],[CPI Adjustment]]</f>
        <v>16.91847140055302</v>
      </c>
    </row>
    <row r="675" spans="1:10" x14ac:dyDescent="0.35">
      <c r="A675" s="6">
        <v>37653</v>
      </c>
      <c r="B675">
        <f>INDEX(CPI[CPIAUCSL],MATCH(Table3[[#This Row],[Date]],CPI[observation_date],0))</f>
        <v>183.6</v>
      </c>
      <c r="C675">
        <f>INDEX(minwage[FEDMINNFRWG],MATCH(Table3[[#This Row],[Date]],minwage[observation_date],0))</f>
        <v>5.15</v>
      </c>
      <c r="D675" s="4">
        <f>$B$888/Table3[[#This Row],[CPI]]</f>
        <v>1.4205718954248368</v>
      </c>
      <c r="E675" s="5">
        <f>Table3[[#This Row],[minwage]]*Table3[[#This Row],[CPI Adjustment]]</f>
        <v>7.3159452614379097</v>
      </c>
      <c r="F675" s="5">
        <f>INDEX(poverty[Threshold],MATCH(YEAR(Table3[[#This Row],[Date]]),poverty[Year],0))</f>
        <v>18660</v>
      </c>
      <c r="G675" s="8">
        <f>Table3[[#This Row],[poverty threshold abs]]*Table3[[#This Row],[CPI Adjustment]]</f>
        <v>26507.871568627455</v>
      </c>
      <c r="H675" s="8">
        <f>Table3[[#This Row],[poverty threshold adj]]/2/250/8</f>
        <v>6.6269678921568635</v>
      </c>
      <c r="I675" s="8">
        <f>$I$854*$D$854/Table3[[#This Row],[CPI Adjustment]]</f>
        <v>11.909619960131181</v>
      </c>
      <c r="J675" s="8">
        <f>Table3[[#This Row],[Living Wage Nominal]]*Table3[[#This Row],[CPI Adjustment]]</f>
        <v>16.91847140055302</v>
      </c>
    </row>
    <row r="676" spans="1:10" x14ac:dyDescent="0.35">
      <c r="A676" s="6">
        <v>37681</v>
      </c>
      <c r="B676">
        <f>INDEX(CPI[CPIAUCSL],MATCH(Table3[[#This Row],[Date]],CPI[observation_date],0))</f>
        <v>183.9</v>
      </c>
      <c r="C676">
        <f>INDEX(minwage[FEDMINNFRWG],MATCH(Table3[[#This Row],[Date]],minwage[observation_date],0))</f>
        <v>5.15</v>
      </c>
      <c r="D676" s="4">
        <f>$B$888/Table3[[#This Row],[CPI]]</f>
        <v>1.4182544861337683</v>
      </c>
      <c r="E676" s="5">
        <f>Table3[[#This Row],[minwage]]*Table3[[#This Row],[CPI Adjustment]]</f>
        <v>7.3040106035889067</v>
      </c>
      <c r="F676" s="5">
        <f>INDEX(poverty[Threshold],MATCH(YEAR(Table3[[#This Row],[Date]]),poverty[Year],0))</f>
        <v>18660</v>
      </c>
      <c r="G676" s="8">
        <f>Table3[[#This Row],[poverty threshold abs]]*Table3[[#This Row],[CPI Adjustment]]</f>
        <v>26464.628711256115</v>
      </c>
      <c r="H676" s="8">
        <f>Table3[[#This Row],[poverty threshold adj]]/2/250/8</f>
        <v>6.6161571778140287</v>
      </c>
      <c r="I676" s="8">
        <f>$I$854*$D$854/Table3[[#This Row],[CPI Adjustment]]</f>
        <v>11.929080123464731</v>
      </c>
      <c r="J676" s="8">
        <f>Table3[[#This Row],[Living Wage Nominal]]*Table3[[#This Row],[CPI Adjustment]]</f>
        <v>16.91847140055302</v>
      </c>
    </row>
    <row r="677" spans="1:10" x14ac:dyDescent="0.35">
      <c r="A677" s="6">
        <v>37712</v>
      </c>
      <c r="B677">
        <f>INDEX(CPI[CPIAUCSL],MATCH(Table3[[#This Row],[Date]],CPI[observation_date],0))</f>
        <v>183.2</v>
      </c>
      <c r="C677">
        <f>INDEX(minwage[FEDMINNFRWG],MATCH(Table3[[#This Row],[Date]],minwage[observation_date],0))</f>
        <v>5.15</v>
      </c>
      <c r="D677" s="4">
        <f>$B$888/Table3[[#This Row],[CPI]]</f>
        <v>1.4236735807860263</v>
      </c>
      <c r="E677" s="5">
        <f>Table3[[#This Row],[minwage]]*Table3[[#This Row],[CPI Adjustment]]</f>
        <v>7.3319189410480359</v>
      </c>
      <c r="F677" s="5">
        <f>INDEX(poverty[Threshold],MATCH(YEAR(Table3[[#This Row],[Date]]),poverty[Year],0))</f>
        <v>18660</v>
      </c>
      <c r="G677" s="8">
        <f>Table3[[#This Row],[poverty threshold abs]]*Table3[[#This Row],[CPI Adjustment]]</f>
        <v>26565.749017467253</v>
      </c>
      <c r="H677" s="8">
        <f>Table3[[#This Row],[poverty threshold adj]]/2/250/8</f>
        <v>6.6414372543668136</v>
      </c>
      <c r="I677" s="8">
        <f>$I$854*$D$854/Table3[[#This Row],[CPI Adjustment]]</f>
        <v>11.883673075686451</v>
      </c>
      <c r="J677" s="8">
        <f>Table3[[#This Row],[Living Wage Nominal]]*Table3[[#This Row],[CPI Adjustment]]</f>
        <v>16.91847140055302</v>
      </c>
    </row>
    <row r="678" spans="1:10" x14ac:dyDescent="0.35">
      <c r="A678" s="6">
        <v>37742</v>
      </c>
      <c r="B678">
        <f>INDEX(CPI[CPIAUCSL],MATCH(Table3[[#This Row],[Date]],CPI[observation_date],0))</f>
        <v>182.9</v>
      </c>
      <c r="C678">
        <f>INDEX(minwage[FEDMINNFRWG],MATCH(Table3[[#This Row],[Date]],minwage[observation_date],0))</f>
        <v>5.15</v>
      </c>
      <c r="D678" s="4">
        <f>$B$888/Table3[[#This Row],[CPI]]</f>
        <v>1.4260087479496992</v>
      </c>
      <c r="E678" s="5">
        <f>Table3[[#This Row],[minwage]]*Table3[[#This Row],[CPI Adjustment]]</f>
        <v>7.3439450519409517</v>
      </c>
      <c r="F678" s="5">
        <f>INDEX(poverty[Threshold],MATCH(YEAR(Table3[[#This Row],[Date]]),poverty[Year],0))</f>
        <v>18660</v>
      </c>
      <c r="G678" s="8">
        <f>Table3[[#This Row],[poverty threshold abs]]*Table3[[#This Row],[CPI Adjustment]]</f>
        <v>26609.323236741388</v>
      </c>
      <c r="H678" s="8">
        <f>Table3[[#This Row],[poverty threshold adj]]/2/250/8</f>
        <v>6.6523308091853472</v>
      </c>
      <c r="I678" s="8">
        <f>$I$854*$D$854/Table3[[#This Row],[CPI Adjustment]]</f>
        <v>11.864212912352905</v>
      </c>
      <c r="J678" s="8">
        <f>Table3[[#This Row],[Living Wage Nominal]]*Table3[[#This Row],[CPI Adjustment]]</f>
        <v>16.91847140055302</v>
      </c>
    </row>
    <row r="679" spans="1:10" x14ac:dyDescent="0.35">
      <c r="A679" s="6">
        <v>37773</v>
      </c>
      <c r="B679">
        <f>INDEX(CPI[CPIAUCSL],MATCH(Table3[[#This Row],[Date]],CPI[observation_date],0))</f>
        <v>183.1</v>
      </c>
      <c r="C679">
        <f>INDEX(minwage[FEDMINNFRWG],MATCH(Table3[[#This Row],[Date]],minwage[observation_date],0))</f>
        <v>5.15</v>
      </c>
      <c r="D679" s="4">
        <f>$B$888/Table3[[#This Row],[CPI]]</f>
        <v>1.4244511196067724</v>
      </c>
      <c r="E679" s="5">
        <f>Table3[[#This Row],[minwage]]*Table3[[#This Row],[CPI Adjustment]]</f>
        <v>7.3359232659748788</v>
      </c>
      <c r="F679" s="5">
        <f>INDEX(poverty[Threshold],MATCH(YEAR(Table3[[#This Row],[Date]]),poverty[Year],0))</f>
        <v>18660</v>
      </c>
      <c r="G679" s="8">
        <f>Table3[[#This Row],[poverty threshold abs]]*Table3[[#This Row],[CPI Adjustment]]</f>
        <v>26580.257891862373</v>
      </c>
      <c r="H679" s="8">
        <f>Table3[[#This Row],[poverty threshold adj]]/2/250/8</f>
        <v>6.6450644729655934</v>
      </c>
      <c r="I679" s="8">
        <f>$I$854*$D$854/Table3[[#This Row],[CPI Adjustment]]</f>
        <v>11.877186354575269</v>
      </c>
      <c r="J679" s="8">
        <f>Table3[[#This Row],[Living Wage Nominal]]*Table3[[#This Row],[CPI Adjustment]]</f>
        <v>16.91847140055302</v>
      </c>
    </row>
    <row r="680" spans="1:10" x14ac:dyDescent="0.35">
      <c r="A680" s="6">
        <v>37803</v>
      </c>
      <c r="B680">
        <f>INDEX(CPI[CPIAUCSL],MATCH(Table3[[#This Row],[Date]],CPI[observation_date],0))</f>
        <v>183.7</v>
      </c>
      <c r="C680">
        <f>INDEX(minwage[FEDMINNFRWG],MATCH(Table3[[#This Row],[Date]],minwage[observation_date],0))</f>
        <v>5.15</v>
      </c>
      <c r="D680" s="4">
        <f>$B$888/Table3[[#This Row],[CPI]]</f>
        <v>1.4197985846488841</v>
      </c>
      <c r="E680" s="5">
        <f>Table3[[#This Row],[minwage]]*Table3[[#This Row],[CPI Adjustment]]</f>
        <v>7.3119627109417538</v>
      </c>
      <c r="F680" s="5">
        <f>INDEX(poverty[Threshold],MATCH(YEAR(Table3[[#This Row],[Date]]),poverty[Year],0))</f>
        <v>18660</v>
      </c>
      <c r="G680" s="8">
        <f>Table3[[#This Row],[poverty threshold abs]]*Table3[[#This Row],[CPI Adjustment]]</f>
        <v>26493.441589548176</v>
      </c>
      <c r="H680" s="8">
        <f>Table3[[#This Row],[poverty threshold adj]]/2/250/8</f>
        <v>6.6233603973870441</v>
      </c>
      <c r="I680" s="8">
        <f>$I$854*$D$854/Table3[[#This Row],[CPI Adjustment]]</f>
        <v>11.916106681242365</v>
      </c>
      <c r="J680" s="8">
        <f>Table3[[#This Row],[Living Wage Nominal]]*Table3[[#This Row],[CPI Adjustment]]</f>
        <v>16.91847140055302</v>
      </c>
    </row>
    <row r="681" spans="1:10" x14ac:dyDescent="0.35">
      <c r="A681" s="6">
        <v>37834</v>
      </c>
      <c r="B681">
        <f>INDEX(CPI[CPIAUCSL],MATCH(Table3[[#This Row],[Date]],CPI[observation_date],0))</f>
        <v>184.5</v>
      </c>
      <c r="C681">
        <f>INDEX(minwage[FEDMINNFRWG],MATCH(Table3[[#This Row],[Date]],minwage[observation_date],0))</f>
        <v>5.15</v>
      </c>
      <c r="D681" s="4">
        <f>$B$888/Table3[[#This Row],[CPI]]</f>
        <v>1.4136422764227643</v>
      </c>
      <c r="E681" s="5">
        <f>Table3[[#This Row],[minwage]]*Table3[[#This Row],[CPI Adjustment]]</f>
        <v>7.280257723577237</v>
      </c>
      <c r="F681" s="5">
        <f>INDEX(poverty[Threshold],MATCH(YEAR(Table3[[#This Row],[Date]]),poverty[Year],0))</f>
        <v>18660</v>
      </c>
      <c r="G681" s="8">
        <f>Table3[[#This Row],[poverty threshold abs]]*Table3[[#This Row],[CPI Adjustment]]</f>
        <v>26378.564878048783</v>
      </c>
      <c r="H681" s="8">
        <f>Table3[[#This Row],[poverty threshold adj]]/2/250/8</f>
        <v>6.5946412195121953</v>
      </c>
      <c r="I681" s="8">
        <f>$I$854*$D$854/Table3[[#This Row],[CPI Adjustment]]</f>
        <v>11.968000450131825</v>
      </c>
      <c r="J681" s="8">
        <f>Table3[[#This Row],[Living Wage Nominal]]*Table3[[#This Row],[CPI Adjustment]]</f>
        <v>16.91847140055302</v>
      </c>
    </row>
    <row r="682" spans="1:10" x14ac:dyDescent="0.35">
      <c r="A682" s="6">
        <v>37865</v>
      </c>
      <c r="B682">
        <f>INDEX(CPI[CPIAUCSL],MATCH(Table3[[#This Row],[Date]],CPI[observation_date],0))</f>
        <v>185.1</v>
      </c>
      <c r="C682">
        <f>INDEX(minwage[FEDMINNFRWG],MATCH(Table3[[#This Row],[Date]],minwage[observation_date],0))</f>
        <v>5.15</v>
      </c>
      <c r="D682" s="4">
        <f>$B$888/Table3[[#This Row],[CPI]]</f>
        <v>1.4090599675850892</v>
      </c>
      <c r="E682" s="5">
        <f>Table3[[#This Row],[minwage]]*Table3[[#This Row],[CPI Adjustment]]</f>
        <v>7.2566588330632102</v>
      </c>
      <c r="F682" s="5">
        <f>INDEX(poverty[Threshold],MATCH(YEAR(Table3[[#This Row],[Date]]),poverty[Year],0))</f>
        <v>18660</v>
      </c>
      <c r="G682" s="8">
        <f>Table3[[#This Row],[poverty threshold abs]]*Table3[[#This Row],[CPI Adjustment]]</f>
        <v>26293.058995137766</v>
      </c>
      <c r="H682" s="8">
        <f>Table3[[#This Row],[poverty threshold adj]]/2/250/8</f>
        <v>6.5732647487844416</v>
      </c>
      <c r="I682" s="8">
        <f>$I$854*$D$854/Table3[[#This Row],[CPI Adjustment]]</f>
        <v>12.006920776798919</v>
      </c>
      <c r="J682" s="8">
        <f>Table3[[#This Row],[Living Wage Nominal]]*Table3[[#This Row],[CPI Adjustment]]</f>
        <v>16.91847140055302</v>
      </c>
    </row>
    <row r="683" spans="1:10" x14ac:dyDescent="0.35">
      <c r="A683" s="6">
        <v>37895</v>
      </c>
      <c r="B683">
        <f>INDEX(CPI[CPIAUCSL],MATCH(Table3[[#This Row],[Date]],CPI[observation_date],0))</f>
        <v>184.9</v>
      </c>
      <c r="C683">
        <f>INDEX(minwage[FEDMINNFRWG],MATCH(Table3[[#This Row],[Date]],minwage[observation_date],0))</f>
        <v>5.15</v>
      </c>
      <c r="D683" s="4">
        <f>$B$888/Table3[[#This Row],[CPI]]</f>
        <v>1.4105840995132504</v>
      </c>
      <c r="E683" s="5">
        <f>Table3[[#This Row],[minwage]]*Table3[[#This Row],[CPI Adjustment]]</f>
        <v>7.2645081124932398</v>
      </c>
      <c r="F683" s="5">
        <f>INDEX(poverty[Threshold],MATCH(YEAR(Table3[[#This Row],[Date]]),poverty[Year],0))</f>
        <v>18660</v>
      </c>
      <c r="G683" s="8">
        <f>Table3[[#This Row],[poverty threshold abs]]*Table3[[#This Row],[CPI Adjustment]]</f>
        <v>26321.499296917253</v>
      </c>
      <c r="H683" s="8">
        <f>Table3[[#This Row],[poverty threshold adj]]/2/250/8</f>
        <v>6.5803748242293132</v>
      </c>
      <c r="I683" s="8">
        <f>$I$854*$D$854/Table3[[#This Row],[CPI Adjustment]]</f>
        <v>11.993947334576555</v>
      </c>
      <c r="J683" s="8">
        <f>Table3[[#This Row],[Living Wage Nominal]]*Table3[[#This Row],[CPI Adjustment]]</f>
        <v>16.91847140055302</v>
      </c>
    </row>
    <row r="684" spans="1:10" x14ac:dyDescent="0.35">
      <c r="A684" s="6">
        <v>37926</v>
      </c>
      <c r="B684">
        <f>INDEX(CPI[CPIAUCSL],MATCH(Table3[[#This Row],[Date]],CPI[observation_date],0))</f>
        <v>185</v>
      </c>
      <c r="C684">
        <f>INDEX(minwage[FEDMINNFRWG],MATCH(Table3[[#This Row],[Date]],minwage[observation_date],0))</f>
        <v>5.15</v>
      </c>
      <c r="D684" s="4">
        <f>$B$888/Table3[[#This Row],[CPI]]</f>
        <v>1.4098216216216217</v>
      </c>
      <c r="E684" s="5">
        <f>Table3[[#This Row],[minwage]]*Table3[[#This Row],[CPI Adjustment]]</f>
        <v>7.2605813513513526</v>
      </c>
      <c r="F684" s="5">
        <f>INDEX(poverty[Threshold],MATCH(YEAR(Table3[[#This Row],[Date]]),poverty[Year],0))</f>
        <v>18660</v>
      </c>
      <c r="G684" s="8">
        <f>Table3[[#This Row],[poverty threshold abs]]*Table3[[#This Row],[CPI Adjustment]]</f>
        <v>26307.271459459462</v>
      </c>
      <c r="H684" s="8">
        <f>Table3[[#This Row],[poverty threshold adj]]/2/250/8</f>
        <v>6.5768178648648652</v>
      </c>
      <c r="I684" s="8">
        <f>$I$854*$D$854/Table3[[#This Row],[CPI Adjustment]]</f>
        <v>12.000434055687737</v>
      </c>
      <c r="J684" s="8">
        <f>Table3[[#This Row],[Living Wage Nominal]]*Table3[[#This Row],[CPI Adjustment]]</f>
        <v>16.91847140055302</v>
      </c>
    </row>
    <row r="685" spans="1:10" x14ac:dyDescent="0.35">
      <c r="A685" s="6">
        <v>37956</v>
      </c>
      <c r="B685">
        <f>INDEX(CPI[CPIAUCSL],MATCH(Table3[[#This Row],[Date]],CPI[observation_date],0))</f>
        <v>185.5</v>
      </c>
      <c r="C685">
        <f>INDEX(minwage[FEDMINNFRWG],MATCH(Table3[[#This Row],[Date]],minwage[observation_date],0))</f>
        <v>5.15</v>
      </c>
      <c r="D685" s="4">
        <f>$B$888/Table3[[#This Row],[CPI]]</f>
        <v>1.4060215633423181</v>
      </c>
      <c r="E685" s="5">
        <f>Table3[[#This Row],[minwage]]*Table3[[#This Row],[CPI Adjustment]]</f>
        <v>7.2410110512129391</v>
      </c>
      <c r="F685" s="5">
        <f>INDEX(poverty[Threshold],MATCH(YEAR(Table3[[#This Row],[Date]]),poverty[Year],0))</f>
        <v>18660</v>
      </c>
      <c r="G685" s="8">
        <f>Table3[[#This Row],[poverty threshold abs]]*Table3[[#This Row],[CPI Adjustment]]</f>
        <v>26236.362371967654</v>
      </c>
      <c r="H685" s="8">
        <f>Table3[[#This Row],[poverty threshold adj]]/2/250/8</f>
        <v>6.5590905929919137</v>
      </c>
      <c r="I685" s="8">
        <f>$I$854*$D$854/Table3[[#This Row],[CPI Adjustment]]</f>
        <v>12.032867661243651</v>
      </c>
      <c r="J685" s="8">
        <f>Table3[[#This Row],[Living Wage Nominal]]*Table3[[#This Row],[CPI Adjustment]]</f>
        <v>16.91847140055302</v>
      </c>
    </row>
    <row r="686" spans="1:10" x14ac:dyDescent="0.35">
      <c r="A686" s="6">
        <v>37987</v>
      </c>
      <c r="B686">
        <f>INDEX(CPI[CPIAUCSL],MATCH(Table3[[#This Row],[Date]],CPI[observation_date],0))</f>
        <v>186.3</v>
      </c>
      <c r="C686">
        <f>INDEX(minwage[FEDMINNFRWG],MATCH(Table3[[#This Row],[Date]],minwage[observation_date],0))</f>
        <v>5.15</v>
      </c>
      <c r="D686" s="4">
        <f>$B$888/Table3[[#This Row],[CPI]]</f>
        <v>1.3999838969404186</v>
      </c>
      <c r="E686" s="5">
        <f>Table3[[#This Row],[minwage]]*Table3[[#This Row],[CPI Adjustment]]</f>
        <v>7.209917069243156</v>
      </c>
      <c r="F686" s="5">
        <f>INDEX(poverty[Threshold],MATCH(YEAR(Table3[[#This Row],[Date]]),poverty[Year],0))</f>
        <v>19157</v>
      </c>
      <c r="G686" s="8">
        <f>Table3[[#This Row],[poverty threshold abs]]*Table3[[#This Row],[CPI Adjustment]]</f>
        <v>26819.491513687597</v>
      </c>
      <c r="H686" s="8">
        <f>Table3[[#This Row],[poverty threshold adj]]/2/250/8</f>
        <v>6.7048728784218996</v>
      </c>
      <c r="I686" s="8">
        <f>$I$854*$D$854/Table3[[#This Row],[CPI Adjustment]]</f>
        <v>12.084761430133112</v>
      </c>
      <c r="J686" s="8">
        <f>Table3[[#This Row],[Living Wage Nominal]]*Table3[[#This Row],[CPI Adjustment]]</f>
        <v>16.91847140055302</v>
      </c>
    </row>
    <row r="687" spans="1:10" x14ac:dyDescent="0.35">
      <c r="A687" s="6">
        <v>38018</v>
      </c>
      <c r="B687">
        <f>INDEX(CPI[CPIAUCSL],MATCH(Table3[[#This Row],[Date]],CPI[observation_date],0))</f>
        <v>186.7</v>
      </c>
      <c r="C687">
        <f>INDEX(minwage[FEDMINNFRWG],MATCH(Table3[[#This Row],[Date]],minwage[observation_date],0))</f>
        <v>5.15</v>
      </c>
      <c r="D687" s="4">
        <f>$B$888/Table3[[#This Row],[CPI]]</f>
        <v>1.3969844670594538</v>
      </c>
      <c r="E687" s="5">
        <f>Table3[[#This Row],[minwage]]*Table3[[#This Row],[CPI Adjustment]]</f>
        <v>7.1944700053561874</v>
      </c>
      <c r="F687" s="5">
        <f>INDEX(poverty[Threshold],MATCH(YEAR(Table3[[#This Row],[Date]]),poverty[Year],0))</f>
        <v>19157</v>
      </c>
      <c r="G687" s="8">
        <f>Table3[[#This Row],[poverty threshold abs]]*Table3[[#This Row],[CPI Adjustment]]</f>
        <v>26762.031435457957</v>
      </c>
      <c r="H687" s="8">
        <f>Table3[[#This Row],[poverty threshold adj]]/2/250/8</f>
        <v>6.6905078588644891</v>
      </c>
      <c r="I687" s="8">
        <f>$I$854*$D$854/Table3[[#This Row],[CPI Adjustment]]</f>
        <v>12.11070831457784</v>
      </c>
      <c r="J687" s="8">
        <f>Table3[[#This Row],[Living Wage Nominal]]*Table3[[#This Row],[CPI Adjustment]]</f>
        <v>16.91847140055302</v>
      </c>
    </row>
    <row r="688" spans="1:10" x14ac:dyDescent="0.35">
      <c r="A688" s="6">
        <v>38047</v>
      </c>
      <c r="B688">
        <f>INDEX(CPI[CPIAUCSL],MATCH(Table3[[#This Row],[Date]],CPI[observation_date],0))</f>
        <v>187.1</v>
      </c>
      <c r="C688">
        <f>INDEX(minwage[FEDMINNFRWG],MATCH(Table3[[#This Row],[Date]],minwage[observation_date],0))</f>
        <v>5.15</v>
      </c>
      <c r="D688" s="4">
        <f>$B$888/Table3[[#This Row],[CPI]]</f>
        <v>1.3939978621058258</v>
      </c>
      <c r="E688" s="5">
        <f>Table3[[#This Row],[minwage]]*Table3[[#This Row],[CPI Adjustment]]</f>
        <v>7.1790889898450034</v>
      </c>
      <c r="F688" s="5">
        <f>INDEX(poverty[Threshold],MATCH(YEAR(Table3[[#This Row],[Date]]),poverty[Year],0))</f>
        <v>19157</v>
      </c>
      <c r="G688" s="8">
        <f>Table3[[#This Row],[poverty threshold abs]]*Table3[[#This Row],[CPI Adjustment]]</f>
        <v>26704.817044361305</v>
      </c>
      <c r="H688" s="8">
        <f>Table3[[#This Row],[poverty threshold adj]]/2/250/8</f>
        <v>6.6762042610903265</v>
      </c>
      <c r="I688" s="8">
        <f>$I$854*$D$854/Table3[[#This Row],[CPI Adjustment]]</f>
        <v>12.136655199022572</v>
      </c>
      <c r="J688" s="8">
        <f>Table3[[#This Row],[Living Wage Nominal]]*Table3[[#This Row],[CPI Adjustment]]</f>
        <v>16.91847140055302</v>
      </c>
    </row>
    <row r="689" spans="1:10" x14ac:dyDescent="0.35">
      <c r="A689" s="6">
        <v>38078</v>
      </c>
      <c r="B689">
        <f>INDEX(CPI[CPIAUCSL],MATCH(Table3[[#This Row],[Date]],CPI[observation_date],0))</f>
        <v>187.4</v>
      </c>
      <c r="C689">
        <f>INDEX(minwage[FEDMINNFRWG],MATCH(Table3[[#This Row],[Date]],minwage[observation_date],0))</f>
        <v>5.15</v>
      </c>
      <c r="D689" s="4">
        <f>$B$888/Table3[[#This Row],[CPI]]</f>
        <v>1.3917662753468516</v>
      </c>
      <c r="E689" s="5">
        <f>Table3[[#This Row],[minwage]]*Table3[[#This Row],[CPI Adjustment]]</f>
        <v>7.1675963180362858</v>
      </c>
      <c r="F689" s="5">
        <f>INDEX(poverty[Threshold],MATCH(YEAR(Table3[[#This Row],[Date]]),poverty[Year],0))</f>
        <v>19157</v>
      </c>
      <c r="G689" s="8">
        <f>Table3[[#This Row],[poverty threshold abs]]*Table3[[#This Row],[CPI Adjustment]]</f>
        <v>26662.066536819635</v>
      </c>
      <c r="H689" s="8">
        <f>Table3[[#This Row],[poverty threshold adj]]/2/250/8</f>
        <v>6.6655166342049084</v>
      </c>
      <c r="I689" s="8">
        <f>$I$854*$D$854/Table3[[#This Row],[CPI Adjustment]]</f>
        <v>12.15611536235612</v>
      </c>
      <c r="J689" s="8">
        <f>Table3[[#This Row],[Living Wage Nominal]]*Table3[[#This Row],[CPI Adjustment]]</f>
        <v>16.91847140055302</v>
      </c>
    </row>
    <row r="690" spans="1:10" x14ac:dyDescent="0.35">
      <c r="A690" s="6">
        <v>38108</v>
      </c>
      <c r="B690">
        <f>INDEX(CPI[CPIAUCSL],MATCH(Table3[[#This Row],[Date]],CPI[observation_date],0))</f>
        <v>188.2</v>
      </c>
      <c r="C690">
        <f>INDEX(minwage[FEDMINNFRWG],MATCH(Table3[[#This Row],[Date]],minwage[observation_date],0))</f>
        <v>5.15</v>
      </c>
      <c r="D690" s="4">
        <f>$B$888/Table3[[#This Row],[CPI]]</f>
        <v>1.3858501594048886</v>
      </c>
      <c r="E690" s="5">
        <f>Table3[[#This Row],[minwage]]*Table3[[#This Row],[CPI Adjustment]]</f>
        <v>7.1371283209351768</v>
      </c>
      <c r="F690" s="5">
        <f>INDEX(poverty[Threshold],MATCH(YEAR(Table3[[#This Row],[Date]]),poverty[Year],0))</f>
        <v>19157</v>
      </c>
      <c r="G690" s="8">
        <f>Table3[[#This Row],[poverty threshold abs]]*Table3[[#This Row],[CPI Adjustment]]</f>
        <v>26548.731503719453</v>
      </c>
      <c r="H690" s="8">
        <f>Table3[[#This Row],[poverty threshold adj]]/2/250/8</f>
        <v>6.637182875929863</v>
      </c>
      <c r="I690" s="8">
        <f>$I$854*$D$854/Table3[[#This Row],[CPI Adjustment]]</f>
        <v>12.208009131245579</v>
      </c>
      <c r="J690" s="8">
        <f>Table3[[#This Row],[Living Wage Nominal]]*Table3[[#This Row],[CPI Adjustment]]</f>
        <v>16.91847140055302</v>
      </c>
    </row>
    <row r="691" spans="1:10" x14ac:dyDescent="0.35">
      <c r="A691" s="6">
        <v>38139</v>
      </c>
      <c r="B691">
        <f>INDEX(CPI[CPIAUCSL],MATCH(Table3[[#This Row],[Date]],CPI[observation_date],0))</f>
        <v>188.9</v>
      </c>
      <c r="C691">
        <f>INDEX(minwage[FEDMINNFRWG],MATCH(Table3[[#This Row],[Date]],minwage[observation_date],0))</f>
        <v>5.15</v>
      </c>
      <c r="D691" s="4">
        <f>$B$888/Table3[[#This Row],[CPI]]</f>
        <v>1.3807146638433034</v>
      </c>
      <c r="E691" s="5">
        <f>Table3[[#This Row],[minwage]]*Table3[[#This Row],[CPI Adjustment]]</f>
        <v>7.1106805187930133</v>
      </c>
      <c r="F691" s="5">
        <f>INDEX(poverty[Threshold],MATCH(YEAR(Table3[[#This Row],[Date]]),poverty[Year],0))</f>
        <v>19157</v>
      </c>
      <c r="G691" s="8">
        <f>Table3[[#This Row],[poverty threshold abs]]*Table3[[#This Row],[CPI Adjustment]]</f>
        <v>26450.350815246165</v>
      </c>
      <c r="H691" s="8">
        <f>Table3[[#This Row],[poverty threshold adj]]/2/250/8</f>
        <v>6.612587703811541</v>
      </c>
      <c r="I691" s="8">
        <f>$I$854*$D$854/Table3[[#This Row],[CPI Adjustment]]</f>
        <v>12.253416179023857</v>
      </c>
      <c r="J691" s="8">
        <f>Table3[[#This Row],[Living Wage Nominal]]*Table3[[#This Row],[CPI Adjustment]]</f>
        <v>16.91847140055302</v>
      </c>
    </row>
    <row r="692" spans="1:10" x14ac:dyDescent="0.35">
      <c r="A692" s="6">
        <v>38169</v>
      </c>
      <c r="B692">
        <f>INDEX(CPI[CPIAUCSL],MATCH(Table3[[#This Row],[Date]],CPI[observation_date],0))</f>
        <v>189.1</v>
      </c>
      <c r="C692">
        <f>INDEX(minwage[FEDMINNFRWG],MATCH(Table3[[#This Row],[Date]],minwage[observation_date],0))</f>
        <v>5.15</v>
      </c>
      <c r="D692" s="4">
        <f>$B$888/Table3[[#This Row],[CPI]]</f>
        <v>1.3792543627710208</v>
      </c>
      <c r="E692" s="5">
        <f>Table3[[#This Row],[minwage]]*Table3[[#This Row],[CPI Adjustment]]</f>
        <v>7.1031599682707576</v>
      </c>
      <c r="F692" s="5">
        <f>INDEX(poverty[Threshold],MATCH(YEAR(Table3[[#This Row],[Date]]),poverty[Year],0))</f>
        <v>19157</v>
      </c>
      <c r="G692" s="8">
        <f>Table3[[#This Row],[poverty threshold abs]]*Table3[[#This Row],[CPI Adjustment]]</f>
        <v>26422.375827604446</v>
      </c>
      <c r="H692" s="8">
        <f>Table3[[#This Row],[poverty threshold adj]]/2/250/8</f>
        <v>6.605593956901112</v>
      </c>
      <c r="I692" s="8">
        <f>$I$854*$D$854/Table3[[#This Row],[CPI Adjustment]]</f>
        <v>12.266389621246223</v>
      </c>
      <c r="J692" s="8">
        <f>Table3[[#This Row],[Living Wage Nominal]]*Table3[[#This Row],[CPI Adjustment]]</f>
        <v>16.91847140055302</v>
      </c>
    </row>
    <row r="693" spans="1:10" x14ac:dyDescent="0.35">
      <c r="A693" s="6">
        <v>38200</v>
      </c>
      <c r="B693">
        <f>INDEX(CPI[CPIAUCSL],MATCH(Table3[[#This Row],[Date]],CPI[observation_date],0))</f>
        <v>189.2</v>
      </c>
      <c r="C693">
        <f>INDEX(minwage[FEDMINNFRWG],MATCH(Table3[[#This Row],[Date]],minwage[observation_date],0))</f>
        <v>5.15</v>
      </c>
      <c r="D693" s="4">
        <f>$B$888/Table3[[#This Row],[CPI]]</f>
        <v>1.3785253699788584</v>
      </c>
      <c r="E693" s="5">
        <f>Table3[[#This Row],[minwage]]*Table3[[#This Row],[CPI Adjustment]]</f>
        <v>7.0994056553911218</v>
      </c>
      <c r="F693" s="5">
        <f>INDEX(poverty[Threshold],MATCH(YEAR(Table3[[#This Row],[Date]]),poverty[Year],0))</f>
        <v>19157</v>
      </c>
      <c r="G693" s="8">
        <f>Table3[[#This Row],[poverty threshold abs]]*Table3[[#This Row],[CPI Adjustment]]</f>
        <v>26408.41051268499</v>
      </c>
      <c r="H693" s="8">
        <f>Table3[[#This Row],[poverty threshold adj]]/2/250/8</f>
        <v>6.6021026281712478</v>
      </c>
      <c r="I693" s="8">
        <f>$I$854*$D$854/Table3[[#This Row],[CPI Adjustment]]</f>
        <v>12.272876342357405</v>
      </c>
      <c r="J693" s="8">
        <f>Table3[[#This Row],[Living Wage Nominal]]*Table3[[#This Row],[CPI Adjustment]]</f>
        <v>16.91847140055302</v>
      </c>
    </row>
    <row r="694" spans="1:10" x14ac:dyDescent="0.35">
      <c r="A694" s="6">
        <v>38231</v>
      </c>
      <c r="B694">
        <f>INDEX(CPI[CPIAUCSL],MATCH(Table3[[#This Row],[Date]],CPI[observation_date],0))</f>
        <v>189.8</v>
      </c>
      <c r="C694">
        <f>INDEX(minwage[FEDMINNFRWG],MATCH(Table3[[#This Row],[Date]],minwage[observation_date],0))</f>
        <v>5.15</v>
      </c>
      <c r="D694" s="4">
        <f>$B$888/Table3[[#This Row],[CPI]]</f>
        <v>1.3741675447839832</v>
      </c>
      <c r="E694" s="5">
        <f>Table3[[#This Row],[minwage]]*Table3[[#This Row],[CPI Adjustment]]</f>
        <v>7.0769628556375137</v>
      </c>
      <c r="F694" s="5">
        <f>INDEX(poverty[Threshold],MATCH(YEAR(Table3[[#This Row],[Date]]),poverty[Year],0))</f>
        <v>19157</v>
      </c>
      <c r="G694" s="8">
        <f>Table3[[#This Row],[poverty threshold abs]]*Table3[[#This Row],[CPI Adjustment]]</f>
        <v>26324.927655426767</v>
      </c>
      <c r="H694" s="8">
        <f>Table3[[#This Row],[poverty threshold adj]]/2/250/8</f>
        <v>6.5812319138566915</v>
      </c>
      <c r="I694" s="8">
        <f>$I$854*$D$854/Table3[[#This Row],[CPI Adjustment]]</f>
        <v>12.311796669024501</v>
      </c>
      <c r="J694" s="8">
        <f>Table3[[#This Row],[Living Wage Nominal]]*Table3[[#This Row],[CPI Adjustment]]</f>
        <v>16.91847140055302</v>
      </c>
    </row>
    <row r="695" spans="1:10" x14ac:dyDescent="0.35">
      <c r="A695" s="6">
        <v>38261</v>
      </c>
      <c r="B695">
        <f>INDEX(CPI[CPIAUCSL],MATCH(Table3[[#This Row],[Date]],CPI[observation_date],0))</f>
        <v>190.8</v>
      </c>
      <c r="C695">
        <f>INDEX(minwage[FEDMINNFRWG],MATCH(Table3[[#This Row],[Date]],minwage[observation_date],0))</f>
        <v>5.15</v>
      </c>
      <c r="D695" s="4">
        <f>$B$888/Table3[[#This Row],[CPI]]</f>
        <v>1.3669654088050314</v>
      </c>
      <c r="E695" s="5">
        <f>Table3[[#This Row],[minwage]]*Table3[[#This Row],[CPI Adjustment]]</f>
        <v>7.0398718553459121</v>
      </c>
      <c r="F695" s="5">
        <f>INDEX(poverty[Threshold],MATCH(YEAR(Table3[[#This Row],[Date]]),poverty[Year],0))</f>
        <v>19157</v>
      </c>
      <c r="G695" s="8">
        <f>Table3[[#This Row],[poverty threshold abs]]*Table3[[#This Row],[CPI Adjustment]]</f>
        <v>26186.956336477986</v>
      </c>
      <c r="H695" s="8">
        <f>Table3[[#This Row],[poverty threshold adj]]/2/250/8</f>
        <v>6.5467390841194968</v>
      </c>
      <c r="I695" s="8">
        <f>$I$854*$D$854/Table3[[#This Row],[CPI Adjustment]]</f>
        <v>12.376663880136327</v>
      </c>
      <c r="J695" s="8">
        <f>Table3[[#This Row],[Living Wage Nominal]]*Table3[[#This Row],[CPI Adjustment]]</f>
        <v>16.91847140055302</v>
      </c>
    </row>
    <row r="696" spans="1:10" x14ac:dyDescent="0.35">
      <c r="A696" s="6">
        <v>38292</v>
      </c>
      <c r="B696">
        <f>INDEX(CPI[CPIAUCSL],MATCH(Table3[[#This Row],[Date]],CPI[observation_date],0))</f>
        <v>191.7</v>
      </c>
      <c r="C696">
        <f>INDEX(minwage[FEDMINNFRWG],MATCH(Table3[[#This Row],[Date]],minwage[observation_date],0))</f>
        <v>5.15</v>
      </c>
      <c r="D696" s="4">
        <f>$B$888/Table3[[#This Row],[CPI]]</f>
        <v>1.3605477308294212</v>
      </c>
      <c r="E696" s="5">
        <f>Table3[[#This Row],[minwage]]*Table3[[#This Row],[CPI Adjustment]]</f>
        <v>7.0068208137715198</v>
      </c>
      <c r="F696" s="5">
        <f>INDEX(poverty[Threshold],MATCH(YEAR(Table3[[#This Row],[Date]]),poverty[Year],0))</f>
        <v>19157</v>
      </c>
      <c r="G696" s="8">
        <f>Table3[[#This Row],[poverty threshold abs]]*Table3[[#This Row],[CPI Adjustment]]</f>
        <v>26064.01287949922</v>
      </c>
      <c r="H696" s="8">
        <f>Table3[[#This Row],[poverty threshold adj]]/2/250/8</f>
        <v>6.516003219874805</v>
      </c>
      <c r="I696" s="8">
        <f>$I$854*$D$854/Table3[[#This Row],[CPI Adjustment]]</f>
        <v>12.435044370136968</v>
      </c>
      <c r="J696" s="8">
        <f>Table3[[#This Row],[Living Wage Nominal]]*Table3[[#This Row],[CPI Adjustment]]</f>
        <v>16.91847140055302</v>
      </c>
    </row>
    <row r="697" spans="1:10" x14ac:dyDescent="0.35">
      <c r="A697" s="6">
        <v>38322</v>
      </c>
      <c r="B697">
        <f>INDEX(CPI[CPIAUCSL],MATCH(Table3[[#This Row],[Date]],CPI[observation_date],0))</f>
        <v>191.7</v>
      </c>
      <c r="C697">
        <f>INDEX(minwage[FEDMINNFRWG],MATCH(Table3[[#This Row],[Date]],minwage[observation_date],0))</f>
        <v>5.15</v>
      </c>
      <c r="D697" s="4">
        <f>$B$888/Table3[[#This Row],[CPI]]</f>
        <v>1.3605477308294212</v>
      </c>
      <c r="E697" s="5">
        <f>Table3[[#This Row],[minwage]]*Table3[[#This Row],[CPI Adjustment]]</f>
        <v>7.0068208137715198</v>
      </c>
      <c r="F697" s="5">
        <f>INDEX(poverty[Threshold],MATCH(YEAR(Table3[[#This Row],[Date]]),poverty[Year],0))</f>
        <v>19157</v>
      </c>
      <c r="G697" s="8">
        <f>Table3[[#This Row],[poverty threshold abs]]*Table3[[#This Row],[CPI Adjustment]]</f>
        <v>26064.01287949922</v>
      </c>
      <c r="H697" s="8">
        <f>Table3[[#This Row],[poverty threshold adj]]/2/250/8</f>
        <v>6.516003219874805</v>
      </c>
      <c r="I697" s="8">
        <f>$I$854*$D$854/Table3[[#This Row],[CPI Adjustment]]</f>
        <v>12.435044370136968</v>
      </c>
      <c r="J697" s="8">
        <f>Table3[[#This Row],[Living Wage Nominal]]*Table3[[#This Row],[CPI Adjustment]]</f>
        <v>16.91847140055302</v>
      </c>
    </row>
    <row r="698" spans="1:10" x14ac:dyDescent="0.35">
      <c r="A698" s="6">
        <v>38353</v>
      </c>
      <c r="B698">
        <f>INDEX(CPI[CPIAUCSL],MATCH(Table3[[#This Row],[Date]],CPI[observation_date],0))</f>
        <v>191.6</v>
      </c>
      <c r="C698">
        <f>INDEX(minwage[FEDMINNFRWG],MATCH(Table3[[#This Row],[Date]],minwage[observation_date],0))</f>
        <v>5.15</v>
      </c>
      <c r="D698" s="4">
        <f>$B$888/Table3[[#This Row],[CPI]]</f>
        <v>1.361257828810021</v>
      </c>
      <c r="E698" s="5">
        <f>Table3[[#This Row],[minwage]]*Table3[[#This Row],[CPI Adjustment]]</f>
        <v>7.0104778183716085</v>
      </c>
      <c r="F698" s="5">
        <f>INDEX(poverty[Threshold],MATCH(YEAR(Table3[[#This Row],[Date]]),poverty[Year],0))</f>
        <v>19806</v>
      </c>
      <c r="G698" s="8">
        <f>Table3[[#This Row],[poverty threshold abs]]*Table3[[#This Row],[CPI Adjustment]]</f>
        <v>26961.072557411277</v>
      </c>
      <c r="H698" s="8">
        <f>Table3[[#This Row],[poverty threshold adj]]/2/250/8</f>
        <v>6.7402681393528194</v>
      </c>
      <c r="I698" s="8">
        <f>$I$854*$D$854/Table3[[#This Row],[CPI Adjustment]]</f>
        <v>12.428557649025786</v>
      </c>
      <c r="J698" s="8">
        <f>Table3[[#This Row],[Living Wage Nominal]]*Table3[[#This Row],[CPI Adjustment]]</f>
        <v>16.91847140055302</v>
      </c>
    </row>
    <row r="699" spans="1:10" x14ac:dyDescent="0.35">
      <c r="A699" s="6">
        <v>38384</v>
      </c>
      <c r="B699">
        <f>INDEX(CPI[CPIAUCSL],MATCH(Table3[[#This Row],[Date]],CPI[observation_date],0))</f>
        <v>192.4</v>
      </c>
      <c r="C699">
        <f>INDEX(minwage[FEDMINNFRWG],MATCH(Table3[[#This Row],[Date]],minwage[observation_date],0))</f>
        <v>5.15</v>
      </c>
      <c r="D699" s="4">
        <f>$B$888/Table3[[#This Row],[CPI]]</f>
        <v>1.355597713097713</v>
      </c>
      <c r="E699" s="5">
        <f>Table3[[#This Row],[minwage]]*Table3[[#This Row],[CPI Adjustment]]</f>
        <v>6.9813282224532225</v>
      </c>
      <c r="F699" s="5">
        <f>INDEX(poverty[Threshold],MATCH(YEAR(Table3[[#This Row],[Date]]),poverty[Year],0))</f>
        <v>19806</v>
      </c>
      <c r="G699" s="8">
        <f>Table3[[#This Row],[poverty threshold abs]]*Table3[[#This Row],[CPI Adjustment]]</f>
        <v>26848.968305613304</v>
      </c>
      <c r="H699" s="8">
        <f>Table3[[#This Row],[poverty threshold adj]]/2/250/8</f>
        <v>6.7122420764033262</v>
      </c>
      <c r="I699" s="8">
        <f>$I$854*$D$854/Table3[[#This Row],[CPI Adjustment]]</f>
        <v>12.480451417915248</v>
      </c>
      <c r="J699" s="8">
        <f>Table3[[#This Row],[Living Wage Nominal]]*Table3[[#This Row],[CPI Adjustment]]</f>
        <v>16.91847140055302</v>
      </c>
    </row>
    <row r="700" spans="1:10" x14ac:dyDescent="0.35">
      <c r="A700" s="6">
        <v>38412</v>
      </c>
      <c r="B700">
        <f>INDEX(CPI[CPIAUCSL],MATCH(Table3[[#This Row],[Date]],CPI[observation_date],0))</f>
        <v>193.1</v>
      </c>
      <c r="C700">
        <f>INDEX(minwage[FEDMINNFRWG],MATCH(Table3[[#This Row],[Date]],minwage[observation_date],0))</f>
        <v>5.15</v>
      </c>
      <c r="D700" s="4">
        <f>$B$888/Table3[[#This Row],[CPI]]</f>
        <v>1.3506835836354221</v>
      </c>
      <c r="E700" s="5">
        <f>Table3[[#This Row],[minwage]]*Table3[[#This Row],[CPI Adjustment]]</f>
        <v>6.9560204557224239</v>
      </c>
      <c r="F700" s="5">
        <f>INDEX(poverty[Threshold],MATCH(YEAR(Table3[[#This Row],[Date]]),poverty[Year],0))</f>
        <v>19806</v>
      </c>
      <c r="G700" s="8">
        <f>Table3[[#This Row],[poverty threshold abs]]*Table3[[#This Row],[CPI Adjustment]]</f>
        <v>26751.639057483171</v>
      </c>
      <c r="H700" s="8">
        <f>Table3[[#This Row],[poverty threshold adj]]/2/250/8</f>
        <v>6.6879097643707928</v>
      </c>
      <c r="I700" s="8">
        <f>$I$854*$D$854/Table3[[#This Row],[CPI Adjustment]]</f>
        <v>12.525858465693526</v>
      </c>
      <c r="J700" s="8">
        <f>Table3[[#This Row],[Living Wage Nominal]]*Table3[[#This Row],[CPI Adjustment]]</f>
        <v>16.91847140055302</v>
      </c>
    </row>
    <row r="701" spans="1:10" x14ac:dyDescent="0.35">
      <c r="A701" s="6">
        <v>38443</v>
      </c>
      <c r="B701">
        <f>INDEX(CPI[CPIAUCSL],MATCH(Table3[[#This Row],[Date]],CPI[observation_date],0))</f>
        <v>193.7</v>
      </c>
      <c r="C701">
        <f>INDEX(minwage[FEDMINNFRWG],MATCH(Table3[[#This Row],[Date]],minwage[observation_date],0))</f>
        <v>5.15</v>
      </c>
      <c r="D701" s="4">
        <f>$B$888/Table3[[#This Row],[CPI]]</f>
        <v>1.3464997418688696</v>
      </c>
      <c r="E701" s="5">
        <f>Table3[[#This Row],[minwage]]*Table3[[#This Row],[CPI Adjustment]]</f>
        <v>6.934473670624679</v>
      </c>
      <c r="F701" s="5">
        <f>INDEX(poverty[Threshold],MATCH(YEAR(Table3[[#This Row],[Date]]),poverty[Year],0))</f>
        <v>19806</v>
      </c>
      <c r="G701" s="8">
        <f>Table3[[#This Row],[poverty threshold abs]]*Table3[[#This Row],[CPI Adjustment]]</f>
        <v>26668.77388745483</v>
      </c>
      <c r="H701" s="8">
        <f>Table3[[#This Row],[poverty threshold adj]]/2/250/8</f>
        <v>6.6671934718637074</v>
      </c>
      <c r="I701" s="8">
        <f>$I$854*$D$854/Table3[[#This Row],[CPI Adjustment]]</f>
        <v>12.564778792360618</v>
      </c>
      <c r="J701" s="8">
        <f>Table3[[#This Row],[Living Wage Nominal]]*Table3[[#This Row],[CPI Adjustment]]</f>
        <v>16.91847140055302</v>
      </c>
    </row>
    <row r="702" spans="1:10" x14ac:dyDescent="0.35">
      <c r="A702" s="6">
        <v>38473</v>
      </c>
      <c r="B702">
        <f>INDEX(CPI[CPIAUCSL],MATCH(Table3[[#This Row],[Date]],CPI[observation_date],0))</f>
        <v>193.6</v>
      </c>
      <c r="C702">
        <f>INDEX(minwage[FEDMINNFRWG],MATCH(Table3[[#This Row],[Date]],minwage[observation_date],0))</f>
        <v>5.15</v>
      </c>
      <c r="D702" s="4">
        <f>$B$888/Table3[[#This Row],[CPI]]</f>
        <v>1.3471952479338845</v>
      </c>
      <c r="E702" s="5">
        <f>Table3[[#This Row],[minwage]]*Table3[[#This Row],[CPI Adjustment]]</f>
        <v>6.9380555268595057</v>
      </c>
      <c r="F702" s="5">
        <f>INDEX(poverty[Threshold],MATCH(YEAR(Table3[[#This Row],[Date]]),poverty[Year],0))</f>
        <v>19806</v>
      </c>
      <c r="G702" s="8">
        <f>Table3[[#This Row],[poverty threshold abs]]*Table3[[#This Row],[CPI Adjustment]]</f>
        <v>26682.549080578516</v>
      </c>
      <c r="H702" s="8">
        <f>Table3[[#This Row],[poverty threshold adj]]/2/250/8</f>
        <v>6.6706372701446286</v>
      </c>
      <c r="I702" s="8">
        <f>$I$854*$D$854/Table3[[#This Row],[CPI Adjustment]]</f>
        <v>12.558292071249436</v>
      </c>
      <c r="J702" s="8">
        <f>Table3[[#This Row],[Living Wage Nominal]]*Table3[[#This Row],[CPI Adjustment]]</f>
        <v>16.91847140055302</v>
      </c>
    </row>
    <row r="703" spans="1:10" x14ac:dyDescent="0.35">
      <c r="A703" s="6">
        <v>38504</v>
      </c>
      <c r="B703">
        <f>INDEX(CPI[CPIAUCSL],MATCH(Table3[[#This Row],[Date]],CPI[observation_date],0))</f>
        <v>193.7</v>
      </c>
      <c r="C703">
        <f>INDEX(minwage[FEDMINNFRWG],MATCH(Table3[[#This Row],[Date]],minwage[observation_date],0))</f>
        <v>5.15</v>
      </c>
      <c r="D703" s="4">
        <f>$B$888/Table3[[#This Row],[CPI]]</f>
        <v>1.3464997418688696</v>
      </c>
      <c r="E703" s="5">
        <f>Table3[[#This Row],[minwage]]*Table3[[#This Row],[CPI Adjustment]]</f>
        <v>6.934473670624679</v>
      </c>
      <c r="F703" s="5">
        <f>INDEX(poverty[Threshold],MATCH(YEAR(Table3[[#This Row],[Date]]),poverty[Year],0))</f>
        <v>19806</v>
      </c>
      <c r="G703" s="8">
        <f>Table3[[#This Row],[poverty threshold abs]]*Table3[[#This Row],[CPI Adjustment]]</f>
        <v>26668.77388745483</v>
      </c>
      <c r="H703" s="8">
        <f>Table3[[#This Row],[poverty threshold adj]]/2/250/8</f>
        <v>6.6671934718637074</v>
      </c>
      <c r="I703" s="8">
        <f>$I$854*$D$854/Table3[[#This Row],[CPI Adjustment]]</f>
        <v>12.564778792360618</v>
      </c>
      <c r="J703" s="8">
        <f>Table3[[#This Row],[Living Wage Nominal]]*Table3[[#This Row],[CPI Adjustment]]</f>
        <v>16.91847140055302</v>
      </c>
    </row>
    <row r="704" spans="1:10" x14ac:dyDescent="0.35">
      <c r="A704" s="6">
        <v>38534</v>
      </c>
      <c r="B704">
        <f>INDEX(CPI[CPIAUCSL],MATCH(Table3[[#This Row],[Date]],CPI[observation_date],0))</f>
        <v>194.9</v>
      </c>
      <c r="C704">
        <f>INDEX(minwage[FEDMINNFRWG],MATCH(Table3[[#This Row],[Date]],minwage[observation_date],0))</f>
        <v>5.15</v>
      </c>
      <c r="D704" s="4">
        <f>$B$888/Table3[[#This Row],[CPI]]</f>
        <v>1.3382093381221138</v>
      </c>
      <c r="E704" s="5">
        <f>Table3[[#This Row],[minwage]]*Table3[[#This Row],[CPI Adjustment]]</f>
        <v>6.8917780913288871</v>
      </c>
      <c r="F704" s="5">
        <f>INDEX(poverty[Threshold],MATCH(YEAR(Table3[[#This Row],[Date]]),poverty[Year],0))</f>
        <v>19806</v>
      </c>
      <c r="G704" s="8">
        <f>Table3[[#This Row],[poverty threshold abs]]*Table3[[#This Row],[CPI Adjustment]]</f>
        <v>26504.574150846587</v>
      </c>
      <c r="H704" s="8">
        <f>Table3[[#This Row],[poverty threshold adj]]/2/250/8</f>
        <v>6.6261435377116467</v>
      </c>
      <c r="I704" s="8">
        <f>$I$854*$D$854/Table3[[#This Row],[CPI Adjustment]]</f>
        <v>12.642619445694812</v>
      </c>
      <c r="J704" s="8">
        <f>Table3[[#This Row],[Living Wage Nominal]]*Table3[[#This Row],[CPI Adjustment]]</f>
        <v>16.91847140055302</v>
      </c>
    </row>
    <row r="705" spans="1:10" x14ac:dyDescent="0.35">
      <c r="A705" s="6">
        <v>38565</v>
      </c>
      <c r="B705">
        <f>INDEX(CPI[CPIAUCSL],MATCH(Table3[[#This Row],[Date]],CPI[observation_date],0))</f>
        <v>196.1</v>
      </c>
      <c r="C705">
        <f>INDEX(minwage[FEDMINNFRWG],MATCH(Table3[[#This Row],[Date]],minwage[observation_date],0))</f>
        <v>5.15</v>
      </c>
      <c r="D705" s="4">
        <f>$B$888/Table3[[#This Row],[CPI]]</f>
        <v>1.3300203977562468</v>
      </c>
      <c r="E705" s="5">
        <f>Table3[[#This Row],[minwage]]*Table3[[#This Row],[CPI Adjustment]]</f>
        <v>6.8496050484446718</v>
      </c>
      <c r="F705" s="5">
        <f>INDEX(poverty[Threshold],MATCH(YEAR(Table3[[#This Row],[Date]]),poverty[Year],0))</f>
        <v>19806</v>
      </c>
      <c r="G705" s="8">
        <f>Table3[[#This Row],[poverty threshold abs]]*Table3[[#This Row],[CPI Adjustment]]</f>
        <v>26342.383997960223</v>
      </c>
      <c r="H705" s="8">
        <f>Table3[[#This Row],[poverty threshold adj]]/2/250/8</f>
        <v>6.5855959994900557</v>
      </c>
      <c r="I705" s="8">
        <f>$I$854*$D$854/Table3[[#This Row],[CPI Adjustment]]</f>
        <v>12.720460099029003</v>
      </c>
      <c r="J705" s="8">
        <f>Table3[[#This Row],[Living Wage Nominal]]*Table3[[#This Row],[CPI Adjustment]]</f>
        <v>16.91847140055302</v>
      </c>
    </row>
    <row r="706" spans="1:10" x14ac:dyDescent="0.35">
      <c r="A706" s="6">
        <v>38596</v>
      </c>
      <c r="B706">
        <f>INDEX(CPI[CPIAUCSL],MATCH(Table3[[#This Row],[Date]],CPI[observation_date],0))</f>
        <v>198.8</v>
      </c>
      <c r="C706">
        <f>INDEX(minwage[FEDMINNFRWG],MATCH(Table3[[#This Row],[Date]],minwage[observation_date],0))</f>
        <v>5.15</v>
      </c>
      <c r="D706" s="4">
        <f>$B$888/Table3[[#This Row],[CPI]]</f>
        <v>1.311956740442656</v>
      </c>
      <c r="E706" s="5">
        <f>Table3[[#This Row],[minwage]]*Table3[[#This Row],[CPI Adjustment]]</f>
        <v>6.7565772132796784</v>
      </c>
      <c r="F706" s="5">
        <f>INDEX(poverty[Threshold],MATCH(YEAR(Table3[[#This Row],[Date]]),poverty[Year],0))</f>
        <v>19806</v>
      </c>
      <c r="G706" s="8">
        <f>Table3[[#This Row],[poverty threshold abs]]*Table3[[#This Row],[CPI Adjustment]]</f>
        <v>25984.615201207245</v>
      </c>
      <c r="H706" s="8">
        <f>Table3[[#This Row],[poverty threshold adj]]/2/250/8</f>
        <v>6.4961538003018111</v>
      </c>
      <c r="I706" s="8">
        <f>$I$854*$D$854/Table3[[#This Row],[CPI Adjustment]]</f>
        <v>12.895601569030932</v>
      </c>
      <c r="J706" s="8">
        <f>Table3[[#This Row],[Living Wage Nominal]]*Table3[[#This Row],[CPI Adjustment]]</f>
        <v>16.91847140055302</v>
      </c>
    </row>
    <row r="707" spans="1:10" x14ac:dyDescent="0.35">
      <c r="A707" s="6">
        <v>38626</v>
      </c>
      <c r="B707">
        <f>INDEX(CPI[CPIAUCSL],MATCH(Table3[[#This Row],[Date]],CPI[observation_date],0))</f>
        <v>199.1</v>
      </c>
      <c r="C707">
        <f>INDEX(minwage[FEDMINNFRWG],MATCH(Table3[[#This Row],[Date]],minwage[observation_date],0))</f>
        <v>5.15</v>
      </c>
      <c r="D707" s="4">
        <f>$B$888/Table3[[#This Row],[CPI]]</f>
        <v>1.3099799095931692</v>
      </c>
      <c r="E707" s="5">
        <f>Table3[[#This Row],[minwage]]*Table3[[#This Row],[CPI Adjustment]]</f>
        <v>6.7463965344048225</v>
      </c>
      <c r="F707" s="5">
        <f>INDEX(poverty[Threshold],MATCH(YEAR(Table3[[#This Row],[Date]]),poverty[Year],0))</f>
        <v>19806</v>
      </c>
      <c r="G707" s="8">
        <f>Table3[[#This Row],[poverty threshold abs]]*Table3[[#This Row],[CPI Adjustment]]</f>
        <v>25945.46208940231</v>
      </c>
      <c r="H707" s="8">
        <f>Table3[[#This Row],[poverty threshold adj]]/2/250/8</f>
        <v>6.4863655223505772</v>
      </c>
      <c r="I707" s="8">
        <f>$I$854*$D$854/Table3[[#This Row],[CPI Adjustment]]</f>
        <v>12.91506173236448</v>
      </c>
      <c r="J707" s="8">
        <f>Table3[[#This Row],[Living Wage Nominal]]*Table3[[#This Row],[CPI Adjustment]]</f>
        <v>16.91847140055302</v>
      </c>
    </row>
    <row r="708" spans="1:10" x14ac:dyDescent="0.35">
      <c r="A708" s="6">
        <v>38657</v>
      </c>
      <c r="B708">
        <f>INDEX(CPI[CPIAUCSL],MATCH(Table3[[#This Row],[Date]],CPI[observation_date],0))</f>
        <v>198.1</v>
      </c>
      <c r="C708">
        <f>INDEX(minwage[FEDMINNFRWG],MATCH(Table3[[#This Row],[Date]],minwage[observation_date],0))</f>
        <v>5.15</v>
      </c>
      <c r="D708" s="4">
        <f>$B$888/Table3[[#This Row],[CPI]]</f>
        <v>1.3165926299848563</v>
      </c>
      <c r="E708" s="5">
        <f>Table3[[#This Row],[minwage]]*Table3[[#This Row],[CPI Adjustment]]</f>
        <v>6.7804520444220104</v>
      </c>
      <c r="F708" s="5">
        <f>INDEX(poverty[Threshold],MATCH(YEAR(Table3[[#This Row],[Date]]),poverty[Year],0))</f>
        <v>19806</v>
      </c>
      <c r="G708" s="8">
        <f>Table3[[#This Row],[poverty threshold abs]]*Table3[[#This Row],[CPI Adjustment]]</f>
        <v>26076.433629480063</v>
      </c>
      <c r="H708" s="8">
        <f>Table3[[#This Row],[poverty threshold adj]]/2/250/8</f>
        <v>6.5191084073700161</v>
      </c>
      <c r="I708" s="8">
        <f>$I$854*$D$854/Table3[[#This Row],[CPI Adjustment]]</f>
        <v>12.850194521252652</v>
      </c>
      <c r="J708" s="8">
        <f>Table3[[#This Row],[Living Wage Nominal]]*Table3[[#This Row],[CPI Adjustment]]</f>
        <v>16.91847140055302</v>
      </c>
    </row>
    <row r="709" spans="1:10" x14ac:dyDescent="0.35">
      <c r="A709" s="6">
        <v>38687</v>
      </c>
      <c r="B709">
        <f>INDEX(CPI[CPIAUCSL],MATCH(Table3[[#This Row],[Date]],CPI[observation_date],0))</f>
        <v>198.1</v>
      </c>
      <c r="C709">
        <f>INDEX(minwage[FEDMINNFRWG],MATCH(Table3[[#This Row],[Date]],minwage[observation_date],0))</f>
        <v>5.15</v>
      </c>
      <c r="D709" s="4">
        <f>$B$888/Table3[[#This Row],[CPI]]</f>
        <v>1.3165926299848563</v>
      </c>
      <c r="E709" s="5">
        <f>Table3[[#This Row],[minwage]]*Table3[[#This Row],[CPI Adjustment]]</f>
        <v>6.7804520444220104</v>
      </c>
      <c r="F709" s="5">
        <f>INDEX(poverty[Threshold],MATCH(YEAR(Table3[[#This Row],[Date]]),poverty[Year],0))</f>
        <v>19806</v>
      </c>
      <c r="G709" s="8">
        <f>Table3[[#This Row],[poverty threshold abs]]*Table3[[#This Row],[CPI Adjustment]]</f>
        <v>26076.433629480063</v>
      </c>
      <c r="H709" s="8">
        <f>Table3[[#This Row],[poverty threshold adj]]/2/250/8</f>
        <v>6.5191084073700161</v>
      </c>
      <c r="I709" s="8">
        <f>$I$854*$D$854/Table3[[#This Row],[CPI Adjustment]]</f>
        <v>12.850194521252652</v>
      </c>
      <c r="J709" s="8">
        <f>Table3[[#This Row],[Living Wage Nominal]]*Table3[[#This Row],[CPI Adjustment]]</f>
        <v>16.91847140055302</v>
      </c>
    </row>
    <row r="710" spans="1:10" x14ac:dyDescent="0.35">
      <c r="A710" s="6">
        <v>38718</v>
      </c>
      <c r="B710">
        <f>INDEX(CPI[CPIAUCSL],MATCH(Table3[[#This Row],[Date]],CPI[observation_date],0))</f>
        <v>199.3</v>
      </c>
      <c r="C710">
        <f>INDEX(minwage[FEDMINNFRWG],MATCH(Table3[[#This Row],[Date]],minwage[observation_date],0))</f>
        <v>5.15</v>
      </c>
      <c r="D710" s="4">
        <f>$B$888/Table3[[#This Row],[CPI]]</f>
        <v>1.3086653286502758</v>
      </c>
      <c r="E710" s="5">
        <f>Table3[[#This Row],[minwage]]*Table3[[#This Row],[CPI Adjustment]]</f>
        <v>6.7396264425489214</v>
      </c>
      <c r="F710" s="5">
        <f>INDEX(poverty[Threshold],MATCH(YEAR(Table3[[#This Row],[Date]]),poverty[Year],0))</f>
        <v>20444</v>
      </c>
      <c r="G710" s="8">
        <f>Table3[[#This Row],[poverty threshold abs]]*Table3[[#This Row],[CPI Adjustment]]</f>
        <v>26754.35397892624</v>
      </c>
      <c r="H710" s="8">
        <f>Table3[[#This Row],[poverty threshold adj]]/2/250/8</f>
        <v>6.6885884947315599</v>
      </c>
      <c r="I710" s="8">
        <f>$I$854*$D$854/Table3[[#This Row],[CPI Adjustment]]</f>
        <v>12.928035174586846</v>
      </c>
      <c r="J710" s="8">
        <f>Table3[[#This Row],[Living Wage Nominal]]*Table3[[#This Row],[CPI Adjustment]]</f>
        <v>16.91847140055302</v>
      </c>
    </row>
    <row r="711" spans="1:10" x14ac:dyDescent="0.35">
      <c r="A711" s="6">
        <v>38749</v>
      </c>
      <c r="B711">
        <f>INDEX(CPI[CPIAUCSL],MATCH(Table3[[#This Row],[Date]],CPI[observation_date],0))</f>
        <v>199.4</v>
      </c>
      <c r="C711">
        <f>INDEX(minwage[FEDMINNFRWG],MATCH(Table3[[#This Row],[Date]],minwage[observation_date],0))</f>
        <v>5.15</v>
      </c>
      <c r="D711" s="4">
        <f>$B$888/Table3[[#This Row],[CPI]]</f>
        <v>1.3080090270812437</v>
      </c>
      <c r="E711" s="5">
        <f>Table3[[#This Row],[minwage]]*Table3[[#This Row],[CPI Adjustment]]</f>
        <v>6.7362464894684058</v>
      </c>
      <c r="F711" s="5">
        <f>INDEX(poverty[Threshold],MATCH(YEAR(Table3[[#This Row],[Date]]),poverty[Year],0))</f>
        <v>20444</v>
      </c>
      <c r="G711" s="8">
        <f>Table3[[#This Row],[poverty threshold abs]]*Table3[[#This Row],[CPI Adjustment]]</f>
        <v>26740.936549648944</v>
      </c>
      <c r="H711" s="8">
        <f>Table3[[#This Row],[poverty threshold adj]]/2/250/8</f>
        <v>6.6852341374122357</v>
      </c>
      <c r="I711" s="8">
        <f>$I$854*$D$854/Table3[[#This Row],[CPI Adjustment]]</f>
        <v>12.934521895698028</v>
      </c>
      <c r="J711" s="8">
        <f>Table3[[#This Row],[Living Wage Nominal]]*Table3[[#This Row],[CPI Adjustment]]</f>
        <v>16.91847140055302</v>
      </c>
    </row>
    <row r="712" spans="1:10" x14ac:dyDescent="0.35">
      <c r="A712" s="6">
        <v>38777</v>
      </c>
      <c r="B712">
        <f>INDEX(CPI[CPIAUCSL],MATCH(Table3[[#This Row],[Date]],CPI[observation_date],0))</f>
        <v>199.7</v>
      </c>
      <c r="C712">
        <f>INDEX(minwage[FEDMINNFRWG],MATCH(Table3[[#This Row],[Date]],minwage[observation_date],0))</f>
        <v>5.15</v>
      </c>
      <c r="D712" s="4">
        <f>$B$888/Table3[[#This Row],[CPI]]</f>
        <v>1.3060440660991488</v>
      </c>
      <c r="E712" s="5">
        <f>Table3[[#This Row],[minwage]]*Table3[[#This Row],[CPI Adjustment]]</f>
        <v>6.7261269404106168</v>
      </c>
      <c r="F712" s="5">
        <f>INDEX(poverty[Threshold],MATCH(YEAR(Table3[[#This Row],[Date]]),poverty[Year],0))</f>
        <v>20444</v>
      </c>
      <c r="G712" s="8">
        <f>Table3[[#This Row],[poverty threshold abs]]*Table3[[#This Row],[CPI Adjustment]]</f>
        <v>26700.764887330999</v>
      </c>
      <c r="H712" s="8">
        <f>Table3[[#This Row],[poverty threshold adj]]/2/250/8</f>
        <v>6.6751912218327494</v>
      </c>
      <c r="I712" s="8">
        <f>$I$854*$D$854/Table3[[#This Row],[CPI Adjustment]]</f>
        <v>12.953982059031574</v>
      </c>
      <c r="J712" s="8">
        <f>Table3[[#This Row],[Living Wage Nominal]]*Table3[[#This Row],[CPI Adjustment]]</f>
        <v>16.91847140055302</v>
      </c>
    </row>
    <row r="713" spans="1:10" x14ac:dyDescent="0.35">
      <c r="A713" s="6">
        <v>38808</v>
      </c>
      <c r="B713">
        <f>INDEX(CPI[CPIAUCSL],MATCH(Table3[[#This Row],[Date]],CPI[observation_date],0))</f>
        <v>200.7</v>
      </c>
      <c r="C713">
        <f>INDEX(minwage[FEDMINNFRWG],MATCH(Table3[[#This Row],[Date]],minwage[observation_date],0))</f>
        <v>5.15</v>
      </c>
      <c r="D713" s="4">
        <f>$B$888/Table3[[#This Row],[CPI]]</f>
        <v>1.2995366218236175</v>
      </c>
      <c r="E713" s="5">
        <f>Table3[[#This Row],[minwage]]*Table3[[#This Row],[CPI Adjustment]]</f>
        <v>6.6926136023916305</v>
      </c>
      <c r="F713" s="5">
        <f>INDEX(poverty[Threshold],MATCH(YEAR(Table3[[#This Row],[Date]]),poverty[Year],0))</f>
        <v>20444</v>
      </c>
      <c r="G713" s="8">
        <f>Table3[[#This Row],[poverty threshold abs]]*Table3[[#This Row],[CPI Adjustment]]</f>
        <v>26567.726696562037</v>
      </c>
      <c r="H713" s="8">
        <f>Table3[[#This Row],[poverty threshold adj]]/2/250/8</f>
        <v>6.6419316741405092</v>
      </c>
      <c r="I713" s="8">
        <f>$I$854*$D$854/Table3[[#This Row],[CPI Adjustment]]</f>
        <v>13.018849270143399</v>
      </c>
      <c r="J713" s="8">
        <f>Table3[[#This Row],[Living Wage Nominal]]*Table3[[#This Row],[CPI Adjustment]]</f>
        <v>16.91847140055302</v>
      </c>
    </row>
    <row r="714" spans="1:10" x14ac:dyDescent="0.35">
      <c r="A714" s="6">
        <v>38838</v>
      </c>
      <c r="B714">
        <f>INDEX(CPI[CPIAUCSL],MATCH(Table3[[#This Row],[Date]],CPI[observation_date],0))</f>
        <v>201.3</v>
      </c>
      <c r="C714">
        <f>INDEX(minwage[FEDMINNFRWG],MATCH(Table3[[#This Row],[Date]],minwage[observation_date],0))</f>
        <v>5.15</v>
      </c>
      <c r="D714" s="4">
        <f>$B$888/Table3[[#This Row],[CPI]]</f>
        <v>1.2956631892697466</v>
      </c>
      <c r="E714" s="5">
        <f>Table3[[#This Row],[minwage]]*Table3[[#This Row],[CPI Adjustment]]</f>
        <v>6.6726654247391952</v>
      </c>
      <c r="F714" s="5">
        <f>INDEX(poverty[Threshold],MATCH(YEAR(Table3[[#This Row],[Date]]),poverty[Year],0))</f>
        <v>20444</v>
      </c>
      <c r="G714" s="8">
        <f>Table3[[#This Row],[poverty threshold abs]]*Table3[[#This Row],[CPI Adjustment]]</f>
        <v>26488.538241430699</v>
      </c>
      <c r="H714" s="8">
        <f>Table3[[#This Row],[poverty threshold adj]]/2/250/8</f>
        <v>6.6221345603576749</v>
      </c>
      <c r="I714" s="8">
        <f>$I$854*$D$854/Table3[[#This Row],[CPI Adjustment]]</f>
        <v>13.057769596810497</v>
      </c>
      <c r="J714" s="8">
        <f>Table3[[#This Row],[Living Wage Nominal]]*Table3[[#This Row],[CPI Adjustment]]</f>
        <v>16.91847140055302</v>
      </c>
    </row>
    <row r="715" spans="1:10" x14ac:dyDescent="0.35">
      <c r="A715" s="6">
        <v>38869</v>
      </c>
      <c r="B715">
        <f>INDEX(CPI[CPIAUCSL],MATCH(Table3[[#This Row],[Date]],CPI[observation_date],0))</f>
        <v>201.8</v>
      </c>
      <c r="C715">
        <f>INDEX(minwage[FEDMINNFRWG],MATCH(Table3[[#This Row],[Date]],minwage[observation_date],0))</f>
        <v>5.15</v>
      </c>
      <c r="D715" s="4">
        <f>$B$888/Table3[[#This Row],[CPI]]</f>
        <v>1.2924529236868185</v>
      </c>
      <c r="E715" s="5">
        <f>Table3[[#This Row],[minwage]]*Table3[[#This Row],[CPI Adjustment]]</f>
        <v>6.6561325569871155</v>
      </c>
      <c r="F715" s="5">
        <f>INDEX(poverty[Threshold],MATCH(YEAR(Table3[[#This Row],[Date]]),poverty[Year],0))</f>
        <v>20444</v>
      </c>
      <c r="G715" s="8">
        <f>Table3[[#This Row],[poverty threshold abs]]*Table3[[#This Row],[CPI Adjustment]]</f>
        <v>26422.907571853317</v>
      </c>
      <c r="H715" s="8">
        <f>Table3[[#This Row],[poverty threshold adj]]/2/250/8</f>
        <v>6.6057268929633288</v>
      </c>
      <c r="I715" s="8">
        <f>$I$854*$D$854/Table3[[#This Row],[CPI Adjustment]]</f>
        <v>13.090203202366409</v>
      </c>
      <c r="J715" s="8">
        <f>Table3[[#This Row],[Living Wage Nominal]]*Table3[[#This Row],[CPI Adjustment]]</f>
        <v>16.91847140055302</v>
      </c>
    </row>
    <row r="716" spans="1:10" x14ac:dyDescent="0.35">
      <c r="A716" s="6">
        <v>38899</v>
      </c>
      <c r="B716">
        <f>INDEX(CPI[CPIAUCSL],MATCH(Table3[[#This Row],[Date]],CPI[observation_date],0))</f>
        <v>202.9</v>
      </c>
      <c r="C716">
        <f>INDEX(minwage[FEDMINNFRWG],MATCH(Table3[[#This Row],[Date]],minwage[observation_date],0))</f>
        <v>5.15</v>
      </c>
      <c r="D716" s="4">
        <f>$B$888/Table3[[#This Row],[CPI]]</f>
        <v>1.285446032528339</v>
      </c>
      <c r="E716" s="5">
        <f>Table3[[#This Row],[minwage]]*Table3[[#This Row],[CPI Adjustment]]</f>
        <v>6.6200470675209466</v>
      </c>
      <c r="F716" s="5">
        <f>INDEX(poverty[Threshold],MATCH(YEAR(Table3[[#This Row],[Date]]),poverty[Year],0))</f>
        <v>20444</v>
      </c>
      <c r="G716" s="8">
        <f>Table3[[#This Row],[poverty threshold abs]]*Table3[[#This Row],[CPI Adjustment]]</f>
        <v>26279.658689009364</v>
      </c>
      <c r="H716" s="8">
        <f>Table3[[#This Row],[poverty threshold adj]]/2/250/8</f>
        <v>6.5699146722523407</v>
      </c>
      <c r="I716" s="8">
        <f>$I$854*$D$854/Table3[[#This Row],[CPI Adjustment]]</f>
        <v>13.161557134589417</v>
      </c>
      <c r="J716" s="8">
        <f>Table3[[#This Row],[Living Wage Nominal]]*Table3[[#This Row],[CPI Adjustment]]</f>
        <v>16.91847140055302</v>
      </c>
    </row>
    <row r="717" spans="1:10" x14ac:dyDescent="0.35">
      <c r="A717" s="6">
        <v>38930</v>
      </c>
      <c r="B717">
        <f>INDEX(CPI[CPIAUCSL],MATCH(Table3[[#This Row],[Date]],CPI[observation_date],0))</f>
        <v>203.8</v>
      </c>
      <c r="C717">
        <f>INDEX(minwage[FEDMINNFRWG],MATCH(Table3[[#This Row],[Date]],minwage[observation_date],0))</f>
        <v>5.15</v>
      </c>
      <c r="D717" s="4">
        <f>$B$888/Table3[[#This Row],[CPI]]</f>
        <v>1.2797693817468105</v>
      </c>
      <c r="E717" s="5">
        <f>Table3[[#This Row],[minwage]]*Table3[[#This Row],[CPI Adjustment]]</f>
        <v>6.5908123159960743</v>
      </c>
      <c r="F717" s="5">
        <f>INDEX(poverty[Threshold],MATCH(YEAR(Table3[[#This Row],[Date]]),poverty[Year],0))</f>
        <v>20444</v>
      </c>
      <c r="G717" s="8">
        <f>Table3[[#This Row],[poverty threshold abs]]*Table3[[#This Row],[CPI Adjustment]]</f>
        <v>26163.605240431796</v>
      </c>
      <c r="H717" s="8">
        <f>Table3[[#This Row],[poverty threshold adj]]/2/250/8</f>
        <v>6.540901310107949</v>
      </c>
      <c r="I717" s="8">
        <f>$I$854*$D$854/Table3[[#This Row],[CPI Adjustment]]</f>
        <v>13.219937624590059</v>
      </c>
      <c r="J717" s="8">
        <f>Table3[[#This Row],[Living Wage Nominal]]*Table3[[#This Row],[CPI Adjustment]]</f>
        <v>16.91847140055302</v>
      </c>
    </row>
    <row r="718" spans="1:10" x14ac:dyDescent="0.35">
      <c r="A718" s="6">
        <v>38961</v>
      </c>
      <c r="B718">
        <f>INDEX(CPI[CPIAUCSL],MATCH(Table3[[#This Row],[Date]],CPI[observation_date],0))</f>
        <v>202.8</v>
      </c>
      <c r="C718">
        <f>INDEX(minwage[FEDMINNFRWG],MATCH(Table3[[#This Row],[Date]],minwage[observation_date],0))</f>
        <v>5.15</v>
      </c>
      <c r="D718" s="4">
        <f>$B$888/Table3[[#This Row],[CPI]]</f>
        <v>1.2860798816568046</v>
      </c>
      <c r="E718" s="5">
        <f>Table3[[#This Row],[minwage]]*Table3[[#This Row],[CPI Adjustment]]</f>
        <v>6.6233113905325443</v>
      </c>
      <c r="F718" s="5">
        <f>INDEX(poverty[Threshold],MATCH(YEAR(Table3[[#This Row],[Date]]),poverty[Year],0))</f>
        <v>20444</v>
      </c>
      <c r="G718" s="8">
        <f>Table3[[#This Row],[poverty threshold abs]]*Table3[[#This Row],[CPI Adjustment]]</f>
        <v>26292.617100591713</v>
      </c>
      <c r="H718" s="8">
        <f>Table3[[#This Row],[poverty threshold adj]]/2/250/8</f>
        <v>6.5731542751479282</v>
      </c>
      <c r="I718" s="8">
        <f>$I$854*$D$854/Table3[[#This Row],[CPI Adjustment]]</f>
        <v>13.155070413478235</v>
      </c>
      <c r="J718" s="8">
        <f>Table3[[#This Row],[Living Wage Nominal]]*Table3[[#This Row],[CPI Adjustment]]</f>
        <v>16.91847140055302</v>
      </c>
    </row>
    <row r="719" spans="1:10" x14ac:dyDescent="0.35">
      <c r="A719" s="6">
        <v>38991</v>
      </c>
      <c r="B719">
        <f>INDEX(CPI[CPIAUCSL],MATCH(Table3[[#This Row],[Date]],CPI[observation_date],0))</f>
        <v>201.9</v>
      </c>
      <c r="C719">
        <f>INDEX(minwage[FEDMINNFRWG],MATCH(Table3[[#This Row],[Date]],minwage[observation_date],0))</f>
        <v>5.15</v>
      </c>
      <c r="D719" s="4">
        <f>$B$888/Table3[[#This Row],[CPI]]</f>
        <v>1.2918127786032689</v>
      </c>
      <c r="E719" s="5">
        <f>Table3[[#This Row],[minwage]]*Table3[[#This Row],[CPI Adjustment]]</f>
        <v>6.6528358098068354</v>
      </c>
      <c r="F719" s="5">
        <f>INDEX(poverty[Threshold],MATCH(YEAR(Table3[[#This Row],[Date]]),poverty[Year],0))</f>
        <v>20444</v>
      </c>
      <c r="G719" s="8">
        <f>Table3[[#This Row],[poverty threshold abs]]*Table3[[#This Row],[CPI Adjustment]]</f>
        <v>26409.820445765228</v>
      </c>
      <c r="H719" s="8">
        <f>Table3[[#This Row],[poverty threshold adj]]/2/250/8</f>
        <v>6.6024551114413068</v>
      </c>
      <c r="I719" s="8">
        <f>$I$854*$D$854/Table3[[#This Row],[CPI Adjustment]]</f>
        <v>13.096689923477591</v>
      </c>
      <c r="J719" s="8">
        <f>Table3[[#This Row],[Living Wage Nominal]]*Table3[[#This Row],[CPI Adjustment]]</f>
        <v>16.91847140055302</v>
      </c>
    </row>
    <row r="720" spans="1:10" x14ac:dyDescent="0.35">
      <c r="A720" s="6">
        <v>39022</v>
      </c>
      <c r="B720">
        <f>INDEX(CPI[CPIAUCSL],MATCH(Table3[[#This Row],[Date]],CPI[observation_date],0))</f>
        <v>202</v>
      </c>
      <c r="C720">
        <f>INDEX(minwage[FEDMINNFRWG],MATCH(Table3[[#This Row],[Date]],minwage[observation_date],0))</f>
        <v>5.15</v>
      </c>
      <c r="D720" s="4">
        <f>$B$888/Table3[[#This Row],[CPI]]</f>
        <v>1.2911732673267327</v>
      </c>
      <c r="E720" s="5">
        <f>Table3[[#This Row],[minwage]]*Table3[[#This Row],[CPI Adjustment]]</f>
        <v>6.6495423267326732</v>
      </c>
      <c r="F720" s="5">
        <f>INDEX(poverty[Threshold],MATCH(YEAR(Table3[[#This Row],[Date]]),poverty[Year],0))</f>
        <v>20444</v>
      </c>
      <c r="G720" s="8">
        <f>Table3[[#This Row],[poverty threshold abs]]*Table3[[#This Row],[CPI Adjustment]]</f>
        <v>26396.746277227721</v>
      </c>
      <c r="H720" s="8">
        <f>Table3[[#This Row],[poverty threshold adj]]/2/250/8</f>
        <v>6.59918656930693</v>
      </c>
      <c r="I720" s="8">
        <f>$I$854*$D$854/Table3[[#This Row],[CPI Adjustment]]</f>
        <v>13.103176644588773</v>
      </c>
      <c r="J720" s="8">
        <f>Table3[[#This Row],[Living Wage Nominal]]*Table3[[#This Row],[CPI Adjustment]]</f>
        <v>16.91847140055302</v>
      </c>
    </row>
    <row r="721" spans="1:10" x14ac:dyDescent="0.35">
      <c r="A721" s="6">
        <v>39052</v>
      </c>
      <c r="B721">
        <f>INDEX(CPI[CPIAUCSL],MATCH(Table3[[#This Row],[Date]],CPI[observation_date],0))</f>
        <v>203.1</v>
      </c>
      <c r="C721">
        <f>INDEX(minwage[FEDMINNFRWG],MATCH(Table3[[#This Row],[Date]],minwage[observation_date],0))</f>
        <v>5.15</v>
      </c>
      <c r="D721" s="4">
        <f>$B$888/Table3[[#This Row],[CPI]]</f>
        <v>1.2841802067946826</v>
      </c>
      <c r="E721" s="5">
        <f>Table3[[#This Row],[minwage]]*Table3[[#This Row],[CPI Adjustment]]</f>
        <v>6.6135280649926154</v>
      </c>
      <c r="F721" s="5">
        <f>INDEX(poverty[Threshold],MATCH(YEAR(Table3[[#This Row],[Date]]),poverty[Year],0))</f>
        <v>20444</v>
      </c>
      <c r="G721" s="8">
        <f>Table3[[#This Row],[poverty threshold abs]]*Table3[[#This Row],[CPI Adjustment]]</f>
        <v>26253.780147710491</v>
      </c>
      <c r="H721" s="8">
        <f>Table3[[#This Row],[poverty threshold adj]]/2/250/8</f>
        <v>6.5634450369276225</v>
      </c>
      <c r="I721" s="8">
        <f>$I$854*$D$854/Table3[[#This Row],[CPI Adjustment]]</f>
        <v>13.17453057681178</v>
      </c>
      <c r="J721" s="8">
        <f>Table3[[#This Row],[Living Wage Nominal]]*Table3[[#This Row],[CPI Adjustment]]</f>
        <v>16.91847140055302</v>
      </c>
    </row>
    <row r="722" spans="1:10" x14ac:dyDescent="0.35">
      <c r="A722" s="6">
        <v>39083</v>
      </c>
      <c r="B722">
        <f>INDEX(CPI[CPIAUCSL],MATCH(Table3[[#This Row],[Date]],CPI[observation_date],0))</f>
        <v>203.43700000000001</v>
      </c>
      <c r="C722">
        <f>INDEX(minwage[FEDMINNFRWG],MATCH(Table3[[#This Row],[Date]],minwage[observation_date],0))</f>
        <v>5.15</v>
      </c>
      <c r="D722" s="4">
        <f>$B$888/Table3[[#This Row],[CPI]]</f>
        <v>1.2820529205601734</v>
      </c>
      <c r="E722" s="5">
        <f>Table3[[#This Row],[minwage]]*Table3[[#This Row],[CPI Adjustment]]</f>
        <v>6.6025725408848936</v>
      </c>
      <c r="F722" s="5">
        <f>INDEX(poverty[Threshold],MATCH(YEAR(Table3[[#This Row],[Date]]),poverty[Year],0))</f>
        <v>21027</v>
      </c>
      <c r="G722" s="8">
        <f>Table3[[#This Row],[poverty threshold abs]]*Table3[[#This Row],[CPI Adjustment]]</f>
        <v>26957.726760618767</v>
      </c>
      <c r="H722" s="8">
        <f>Table3[[#This Row],[poverty threshold adj]]/2/250/8</f>
        <v>6.7394316901546913</v>
      </c>
      <c r="I722" s="8">
        <f>$I$854*$D$854/Table3[[#This Row],[CPI Adjustment]]</f>
        <v>13.196390826956467</v>
      </c>
      <c r="J722" s="8">
        <f>Table3[[#This Row],[Living Wage Nominal]]*Table3[[#This Row],[CPI Adjustment]]</f>
        <v>16.91847140055302</v>
      </c>
    </row>
    <row r="723" spans="1:10" x14ac:dyDescent="0.35">
      <c r="A723" s="6">
        <v>39114</v>
      </c>
      <c r="B723">
        <f>INDEX(CPI[CPIAUCSL],MATCH(Table3[[#This Row],[Date]],CPI[observation_date],0))</f>
        <v>204.226</v>
      </c>
      <c r="C723">
        <f>INDEX(minwage[FEDMINNFRWG],MATCH(Table3[[#This Row],[Date]],minwage[observation_date],0))</f>
        <v>5.15</v>
      </c>
      <c r="D723" s="4">
        <f>$B$888/Table3[[#This Row],[CPI]]</f>
        <v>1.2770998795452098</v>
      </c>
      <c r="E723" s="5">
        <f>Table3[[#This Row],[minwage]]*Table3[[#This Row],[CPI Adjustment]]</f>
        <v>6.5770643796578305</v>
      </c>
      <c r="F723" s="5">
        <f>INDEX(poverty[Threshold],MATCH(YEAR(Table3[[#This Row],[Date]]),poverty[Year],0))</f>
        <v>21027</v>
      </c>
      <c r="G723" s="8">
        <f>Table3[[#This Row],[poverty threshold abs]]*Table3[[#This Row],[CPI Adjustment]]</f>
        <v>26853.579167197127</v>
      </c>
      <c r="H723" s="8">
        <f>Table3[[#This Row],[poverty threshold adj]]/2/250/8</f>
        <v>6.7133947917992822</v>
      </c>
      <c r="I723" s="8">
        <f>$I$854*$D$854/Table3[[#This Row],[CPI Adjustment]]</f>
        <v>13.247571056523697</v>
      </c>
      <c r="J723" s="8">
        <f>Table3[[#This Row],[Living Wage Nominal]]*Table3[[#This Row],[CPI Adjustment]]</f>
        <v>16.91847140055302</v>
      </c>
    </row>
    <row r="724" spans="1:10" x14ac:dyDescent="0.35">
      <c r="A724" s="6">
        <v>39142</v>
      </c>
      <c r="B724">
        <f>INDEX(CPI[CPIAUCSL],MATCH(Table3[[#This Row],[Date]],CPI[observation_date],0))</f>
        <v>205.28800000000001</v>
      </c>
      <c r="C724">
        <f>INDEX(minwage[FEDMINNFRWG],MATCH(Table3[[#This Row],[Date]],minwage[observation_date],0))</f>
        <v>5.15</v>
      </c>
      <c r="D724" s="4">
        <f>$B$888/Table3[[#This Row],[CPI]]</f>
        <v>1.2704931608277152</v>
      </c>
      <c r="E724" s="5">
        <f>Table3[[#This Row],[minwage]]*Table3[[#This Row],[CPI Adjustment]]</f>
        <v>6.5430397782627336</v>
      </c>
      <c r="F724" s="5">
        <f>INDEX(poverty[Threshold],MATCH(YEAR(Table3[[#This Row],[Date]]),poverty[Year],0))</f>
        <v>21027</v>
      </c>
      <c r="G724" s="8">
        <f>Table3[[#This Row],[poverty threshold abs]]*Table3[[#This Row],[CPI Adjustment]]</f>
        <v>26714.65969272437</v>
      </c>
      <c r="H724" s="8">
        <f>Table3[[#This Row],[poverty threshold adj]]/2/250/8</f>
        <v>6.6786649231810928</v>
      </c>
      <c r="I724" s="8">
        <f>$I$854*$D$854/Table3[[#This Row],[CPI Adjustment]]</f>
        <v>13.316460034724455</v>
      </c>
      <c r="J724" s="8">
        <f>Table3[[#This Row],[Living Wage Nominal]]*Table3[[#This Row],[CPI Adjustment]]</f>
        <v>16.91847140055302</v>
      </c>
    </row>
    <row r="725" spans="1:10" x14ac:dyDescent="0.35">
      <c r="A725" s="6">
        <v>39173</v>
      </c>
      <c r="B725">
        <f>INDEX(CPI[CPIAUCSL],MATCH(Table3[[#This Row],[Date]],CPI[observation_date],0))</f>
        <v>205.904</v>
      </c>
      <c r="C725">
        <f>INDEX(minwage[FEDMINNFRWG],MATCH(Table3[[#This Row],[Date]],minwage[observation_date],0))</f>
        <v>5.15</v>
      </c>
      <c r="D725" s="4">
        <f>$B$888/Table3[[#This Row],[CPI]]</f>
        <v>1.266692244929676</v>
      </c>
      <c r="E725" s="5">
        <f>Table3[[#This Row],[minwage]]*Table3[[#This Row],[CPI Adjustment]]</f>
        <v>6.5234650613878316</v>
      </c>
      <c r="F725" s="5">
        <f>INDEX(poverty[Threshold],MATCH(YEAR(Table3[[#This Row],[Date]]),poverty[Year],0))</f>
        <v>21027</v>
      </c>
      <c r="G725" s="8">
        <f>Table3[[#This Row],[poverty threshold abs]]*Table3[[#This Row],[CPI Adjustment]]</f>
        <v>26634.737834136296</v>
      </c>
      <c r="H725" s="8">
        <f>Table3[[#This Row],[poverty threshold adj]]/2/250/8</f>
        <v>6.6586844585340739</v>
      </c>
      <c r="I725" s="8">
        <f>$I$854*$D$854/Table3[[#This Row],[CPI Adjustment]]</f>
        <v>13.35641823676934</v>
      </c>
      <c r="J725" s="8">
        <f>Table3[[#This Row],[Living Wage Nominal]]*Table3[[#This Row],[CPI Adjustment]]</f>
        <v>16.91847140055302</v>
      </c>
    </row>
    <row r="726" spans="1:10" x14ac:dyDescent="0.35">
      <c r="A726" s="6">
        <v>39203</v>
      </c>
      <c r="B726">
        <f>INDEX(CPI[CPIAUCSL],MATCH(Table3[[#This Row],[Date]],CPI[observation_date],0))</f>
        <v>206.755</v>
      </c>
      <c r="C726">
        <f>INDEX(minwage[FEDMINNFRWG],MATCH(Table3[[#This Row],[Date]],minwage[observation_date],0))</f>
        <v>5.15</v>
      </c>
      <c r="D726" s="4">
        <f>$B$888/Table3[[#This Row],[CPI]]</f>
        <v>1.2614785615825495</v>
      </c>
      <c r="E726" s="5">
        <f>Table3[[#This Row],[minwage]]*Table3[[#This Row],[CPI Adjustment]]</f>
        <v>6.4966145921501299</v>
      </c>
      <c r="F726" s="5">
        <f>INDEX(poverty[Threshold],MATCH(YEAR(Table3[[#This Row],[Date]]),poverty[Year],0))</f>
        <v>21027</v>
      </c>
      <c r="G726" s="8">
        <f>Table3[[#This Row],[poverty threshold abs]]*Table3[[#This Row],[CPI Adjustment]]</f>
        <v>26525.109714396269</v>
      </c>
      <c r="H726" s="8">
        <f>Table3[[#This Row],[poverty threshold adj]]/2/250/8</f>
        <v>6.6312774285990672</v>
      </c>
      <c r="I726" s="8">
        <f>$I$854*$D$854/Table3[[#This Row],[CPI Adjustment]]</f>
        <v>13.411620233425504</v>
      </c>
      <c r="J726" s="8">
        <f>Table3[[#This Row],[Living Wage Nominal]]*Table3[[#This Row],[CPI Adjustment]]</f>
        <v>16.91847140055302</v>
      </c>
    </row>
    <row r="727" spans="1:10" x14ac:dyDescent="0.35">
      <c r="A727" s="6">
        <v>39234</v>
      </c>
      <c r="B727">
        <f>INDEX(CPI[CPIAUCSL],MATCH(Table3[[#This Row],[Date]],CPI[observation_date],0))</f>
        <v>207.23400000000001</v>
      </c>
      <c r="C727">
        <f>INDEX(minwage[FEDMINNFRWG],MATCH(Table3[[#This Row],[Date]],minwage[observation_date],0))</f>
        <v>5.15</v>
      </c>
      <c r="D727" s="4">
        <f>$B$888/Table3[[#This Row],[CPI]]</f>
        <v>1.2585627840991342</v>
      </c>
      <c r="E727" s="5">
        <f>Table3[[#This Row],[minwage]]*Table3[[#This Row],[CPI Adjustment]]</f>
        <v>6.4815983381105422</v>
      </c>
      <c r="F727" s="5">
        <f>INDEX(poverty[Threshold],MATCH(YEAR(Table3[[#This Row],[Date]]),poverty[Year],0))</f>
        <v>21027</v>
      </c>
      <c r="G727" s="8">
        <f>Table3[[#This Row],[poverty threshold abs]]*Table3[[#This Row],[CPI Adjustment]]</f>
        <v>26463.799661252495</v>
      </c>
      <c r="H727" s="8">
        <f>Table3[[#This Row],[poverty threshold adj]]/2/250/8</f>
        <v>6.6159499153131236</v>
      </c>
      <c r="I727" s="8">
        <f>$I$854*$D$854/Table3[[#This Row],[CPI Adjustment]]</f>
        <v>13.442691627548069</v>
      </c>
      <c r="J727" s="8">
        <f>Table3[[#This Row],[Living Wage Nominal]]*Table3[[#This Row],[CPI Adjustment]]</f>
        <v>16.91847140055302</v>
      </c>
    </row>
    <row r="728" spans="1:10" x14ac:dyDescent="0.35">
      <c r="A728" s="6">
        <v>39264</v>
      </c>
      <c r="B728">
        <f>INDEX(CPI[CPIAUCSL],MATCH(Table3[[#This Row],[Date]],CPI[observation_date],0))</f>
        <v>207.60300000000001</v>
      </c>
      <c r="C728">
        <f>INDEX(minwage[FEDMINNFRWG],MATCH(Table3[[#This Row],[Date]],minwage[observation_date],0))</f>
        <v>5.85</v>
      </c>
      <c r="D728" s="4">
        <f>$B$888/Table3[[#This Row],[CPI]]</f>
        <v>1.2563257756390804</v>
      </c>
      <c r="E728" s="5">
        <f>Table3[[#This Row],[minwage]]*Table3[[#This Row],[CPI Adjustment]]</f>
        <v>7.3495057874886198</v>
      </c>
      <c r="F728" s="5">
        <f>INDEX(poverty[Threshold],MATCH(YEAR(Table3[[#This Row],[Date]]),poverty[Year],0))</f>
        <v>21027</v>
      </c>
      <c r="G728" s="8">
        <f>Table3[[#This Row],[poverty threshold abs]]*Table3[[#This Row],[CPI Adjustment]]</f>
        <v>26416.762084362945</v>
      </c>
      <c r="H728" s="8">
        <f>Table3[[#This Row],[poverty threshold adj]]/2/250/8</f>
        <v>6.6041905210907359</v>
      </c>
      <c r="I728" s="8">
        <f>$I$854*$D$854/Table3[[#This Row],[CPI Adjustment]]</f>
        <v>13.466627628448332</v>
      </c>
      <c r="J728" s="8">
        <f>Table3[[#This Row],[Living Wage Nominal]]*Table3[[#This Row],[CPI Adjustment]]</f>
        <v>16.91847140055302</v>
      </c>
    </row>
    <row r="729" spans="1:10" x14ac:dyDescent="0.35">
      <c r="A729" s="6">
        <v>39295</v>
      </c>
      <c r="B729">
        <f>INDEX(CPI[CPIAUCSL],MATCH(Table3[[#This Row],[Date]],CPI[observation_date],0))</f>
        <v>207.667</v>
      </c>
      <c r="C729">
        <f>INDEX(minwage[FEDMINNFRWG],MATCH(Table3[[#This Row],[Date]],minwage[observation_date],0))</f>
        <v>5.85</v>
      </c>
      <c r="D729" s="4">
        <f>$B$888/Table3[[#This Row],[CPI]]</f>
        <v>1.2559385939990466</v>
      </c>
      <c r="E729" s="5">
        <f>Table3[[#This Row],[minwage]]*Table3[[#This Row],[CPI Adjustment]]</f>
        <v>7.3472407748944226</v>
      </c>
      <c r="F729" s="5">
        <f>INDEX(poverty[Threshold],MATCH(YEAR(Table3[[#This Row],[Date]]),poverty[Year],0))</f>
        <v>21027</v>
      </c>
      <c r="G729" s="8">
        <f>Table3[[#This Row],[poverty threshold abs]]*Table3[[#This Row],[CPI Adjustment]]</f>
        <v>26408.620816017952</v>
      </c>
      <c r="H729" s="8">
        <f>Table3[[#This Row],[poverty threshold adj]]/2/250/8</f>
        <v>6.6021552040044877</v>
      </c>
      <c r="I729" s="8">
        <f>$I$854*$D$854/Table3[[#This Row],[CPI Adjustment]]</f>
        <v>13.470779129959489</v>
      </c>
      <c r="J729" s="8">
        <f>Table3[[#This Row],[Living Wage Nominal]]*Table3[[#This Row],[CPI Adjustment]]</f>
        <v>16.91847140055302</v>
      </c>
    </row>
    <row r="730" spans="1:10" x14ac:dyDescent="0.35">
      <c r="A730" s="6">
        <v>39326</v>
      </c>
      <c r="B730">
        <f>INDEX(CPI[CPIAUCSL],MATCH(Table3[[#This Row],[Date]],CPI[observation_date],0))</f>
        <v>208.547</v>
      </c>
      <c r="C730">
        <f>INDEX(minwage[FEDMINNFRWG],MATCH(Table3[[#This Row],[Date]],minwage[observation_date],0))</f>
        <v>5.85</v>
      </c>
      <c r="D730" s="4">
        <f>$B$888/Table3[[#This Row],[CPI]]</f>
        <v>1.2506389446983175</v>
      </c>
      <c r="E730" s="5">
        <f>Table3[[#This Row],[minwage]]*Table3[[#This Row],[CPI Adjustment]]</f>
        <v>7.3162378264851569</v>
      </c>
      <c r="F730" s="5">
        <f>INDEX(poverty[Threshold],MATCH(YEAR(Table3[[#This Row],[Date]]),poverty[Year],0))</f>
        <v>21027</v>
      </c>
      <c r="G730" s="8">
        <f>Table3[[#This Row],[poverty threshold abs]]*Table3[[#This Row],[CPI Adjustment]]</f>
        <v>26297.185090171522</v>
      </c>
      <c r="H730" s="8">
        <f>Table3[[#This Row],[poverty threshold adj]]/2/250/8</f>
        <v>6.5742962725428802</v>
      </c>
      <c r="I730" s="8">
        <f>$I$854*$D$854/Table3[[#This Row],[CPI Adjustment]]</f>
        <v>13.527862275737895</v>
      </c>
      <c r="J730" s="8">
        <f>Table3[[#This Row],[Living Wage Nominal]]*Table3[[#This Row],[CPI Adjustment]]</f>
        <v>16.91847140055302</v>
      </c>
    </row>
    <row r="731" spans="1:10" x14ac:dyDescent="0.35">
      <c r="A731" s="6">
        <v>39356</v>
      </c>
      <c r="B731">
        <f>INDEX(CPI[CPIAUCSL],MATCH(Table3[[#This Row],[Date]],CPI[observation_date],0))</f>
        <v>209.19</v>
      </c>
      <c r="C731">
        <f>INDEX(minwage[FEDMINNFRWG],MATCH(Table3[[#This Row],[Date]],minwage[observation_date],0))</f>
        <v>5.85</v>
      </c>
      <c r="D731" s="4">
        <f>$B$888/Table3[[#This Row],[CPI]]</f>
        <v>1.2467947798651944</v>
      </c>
      <c r="E731" s="5">
        <f>Table3[[#This Row],[minwage]]*Table3[[#This Row],[CPI Adjustment]]</f>
        <v>7.2937494622113865</v>
      </c>
      <c r="F731" s="5">
        <f>INDEX(poverty[Threshold],MATCH(YEAR(Table3[[#This Row],[Date]]),poverty[Year],0))</f>
        <v>21027</v>
      </c>
      <c r="G731" s="8">
        <f>Table3[[#This Row],[poverty threshold abs]]*Table3[[#This Row],[CPI Adjustment]]</f>
        <v>26216.353836225444</v>
      </c>
      <c r="H731" s="8">
        <f>Table3[[#This Row],[poverty threshold adj]]/2/250/8</f>
        <v>6.5540884590563611</v>
      </c>
      <c r="I731" s="8">
        <f>$I$854*$D$854/Table3[[#This Row],[CPI Adjustment]]</f>
        <v>13.569571892482799</v>
      </c>
      <c r="J731" s="8">
        <f>Table3[[#This Row],[Living Wage Nominal]]*Table3[[#This Row],[CPI Adjustment]]</f>
        <v>16.91847140055302</v>
      </c>
    </row>
    <row r="732" spans="1:10" x14ac:dyDescent="0.35">
      <c r="A732" s="6">
        <v>39387</v>
      </c>
      <c r="B732">
        <f>INDEX(CPI[CPIAUCSL],MATCH(Table3[[#This Row],[Date]],CPI[observation_date],0))</f>
        <v>210.834</v>
      </c>
      <c r="C732">
        <f>INDEX(minwage[FEDMINNFRWG],MATCH(Table3[[#This Row],[Date]],minwage[observation_date],0))</f>
        <v>5.85</v>
      </c>
      <c r="D732" s="4">
        <f>$B$888/Table3[[#This Row],[CPI]]</f>
        <v>1.2370727681493496</v>
      </c>
      <c r="E732" s="5">
        <f>Table3[[#This Row],[minwage]]*Table3[[#This Row],[CPI Adjustment]]</f>
        <v>7.2368756936736949</v>
      </c>
      <c r="F732" s="5">
        <f>INDEX(poverty[Threshold],MATCH(YEAR(Table3[[#This Row],[Date]]),poverty[Year],0))</f>
        <v>21027</v>
      </c>
      <c r="G732" s="8">
        <f>Table3[[#This Row],[poverty threshold abs]]*Table3[[#This Row],[CPI Adjustment]]</f>
        <v>26011.929095876374</v>
      </c>
      <c r="H732" s="8">
        <f>Table3[[#This Row],[poverty threshold adj]]/2/250/8</f>
        <v>6.5029822739690939</v>
      </c>
      <c r="I732" s="8">
        <f>$I$854*$D$854/Table3[[#This Row],[CPI Adjustment]]</f>
        <v>13.676213587550642</v>
      </c>
      <c r="J732" s="8">
        <f>Table3[[#This Row],[Living Wage Nominal]]*Table3[[#This Row],[CPI Adjustment]]</f>
        <v>16.91847140055302</v>
      </c>
    </row>
    <row r="733" spans="1:10" x14ac:dyDescent="0.35">
      <c r="A733" s="6">
        <v>39417</v>
      </c>
      <c r="B733">
        <f>INDEX(CPI[CPIAUCSL],MATCH(Table3[[#This Row],[Date]],CPI[observation_date],0))</f>
        <v>211.44499999999999</v>
      </c>
      <c r="C733">
        <f>INDEX(minwage[FEDMINNFRWG],MATCH(Table3[[#This Row],[Date]],minwage[observation_date],0))</f>
        <v>5.85</v>
      </c>
      <c r="D733" s="4">
        <f>$B$888/Table3[[#This Row],[CPI]]</f>
        <v>1.233498072784885</v>
      </c>
      <c r="E733" s="5">
        <f>Table3[[#This Row],[minwage]]*Table3[[#This Row],[CPI Adjustment]]</f>
        <v>7.2159637257915765</v>
      </c>
      <c r="F733" s="5">
        <f>INDEX(poverty[Threshold],MATCH(YEAR(Table3[[#This Row],[Date]]),poverty[Year],0))</f>
        <v>21027</v>
      </c>
      <c r="G733" s="8">
        <f>Table3[[#This Row],[poverty threshold abs]]*Table3[[#This Row],[CPI Adjustment]]</f>
        <v>25936.763976447775</v>
      </c>
      <c r="H733" s="8">
        <f>Table3[[#This Row],[poverty threshold adj]]/2/250/8</f>
        <v>6.4841909941119438</v>
      </c>
      <c r="I733" s="8">
        <f>$I$854*$D$854/Table3[[#This Row],[CPI Adjustment]]</f>
        <v>13.715847453539967</v>
      </c>
      <c r="J733" s="8">
        <f>Table3[[#This Row],[Living Wage Nominal]]*Table3[[#This Row],[CPI Adjustment]]</f>
        <v>16.91847140055302</v>
      </c>
    </row>
    <row r="734" spans="1:10" x14ac:dyDescent="0.35">
      <c r="A734" s="6">
        <v>39448</v>
      </c>
      <c r="B734">
        <f>INDEX(CPI[CPIAUCSL],MATCH(Table3[[#This Row],[Date]],CPI[observation_date],0))</f>
        <v>212.17400000000001</v>
      </c>
      <c r="C734">
        <f>INDEX(minwage[FEDMINNFRWG],MATCH(Table3[[#This Row],[Date]],minwage[observation_date],0))</f>
        <v>5.85</v>
      </c>
      <c r="D734" s="4">
        <f>$B$888/Table3[[#This Row],[CPI]]</f>
        <v>1.2292599470246119</v>
      </c>
      <c r="E734" s="5">
        <f>Table3[[#This Row],[minwage]]*Table3[[#This Row],[CPI Adjustment]]</f>
        <v>7.1911706900939798</v>
      </c>
      <c r="F734" s="5">
        <f>INDEX(poverty[Threshold],MATCH(YEAR(Table3[[#This Row],[Date]]),poverty[Year],0))</f>
        <v>21834</v>
      </c>
      <c r="G734" s="8">
        <f>Table3[[#This Row],[poverty threshold abs]]*Table3[[#This Row],[CPI Adjustment]]</f>
        <v>26839.661683335376</v>
      </c>
      <c r="H734" s="8">
        <f>Table3[[#This Row],[poverty threshold adj]]/2/250/8</f>
        <v>6.7099154208338438</v>
      </c>
      <c r="I734" s="8">
        <f>$I$854*$D$854/Table3[[#This Row],[CPI Adjustment]]</f>
        <v>13.763135650440486</v>
      </c>
      <c r="J734" s="8">
        <f>Table3[[#This Row],[Living Wage Nominal]]*Table3[[#This Row],[CPI Adjustment]]</f>
        <v>16.91847140055302</v>
      </c>
    </row>
    <row r="735" spans="1:10" x14ac:dyDescent="0.35">
      <c r="A735" s="6">
        <v>39479</v>
      </c>
      <c r="B735">
        <f>INDEX(CPI[CPIAUCSL],MATCH(Table3[[#This Row],[Date]],CPI[observation_date],0))</f>
        <v>212.68700000000001</v>
      </c>
      <c r="C735">
        <f>INDEX(minwage[FEDMINNFRWG],MATCH(Table3[[#This Row],[Date]],minwage[observation_date],0))</f>
        <v>5.85</v>
      </c>
      <c r="D735" s="4">
        <f>$B$888/Table3[[#This Row],[CPI]]</f>
        <v>1.2262949780663603</v>
      </c>
      <c r="E735" s="5">
        <f>Table3[[#This Row],[minwage]]*Table3[[#This Row],[CPI Adjustment]]</f>
        <v>7.1738256216882075</v>
      </c>
      <c r="F735" s="5">
        <f>INDEX(poverty[Threshold],MATCH(YEAR(Table3[[#This Row],[Date]]),poverty[Year],0))</f>
        <v>21834</v>
      </c>
      <c r="G735" s="8">
        <f>Table3[[#This Row],[poverty threshold abs]]*Table3[[#This Row],[CPI Adjustment]]</f>
        <v>26774.92455110091</v>
      </c>
      <c r="H735" s="8">
        <f>Table3[[#This Row],[poverty threshold adj]]/2/250/8</f>
        <v>6.6937311377752273</v>
      </c>
      <c r="I735" s="8">
        <f>$I$854*$D$854/Table3[[#This Row],[CPI Adjustment]]</f>
        <v>13.796412529740854</v>
      </c>
      <c r="J735" s="8">
        <f>Table3[[#This Row],[Living Wage Nominal]]*Table3[[#This Row],[CPI Adjustment]]</f>
        <v>16.91847140055302</v>
      </c>
    </row>
    <row r="736" spans="1:10" x14ac:dyDescent="0.35">
      <c r="A736" s="6">
        <v>39508</v>
      </c>
      <c r="B736">
        <f>INDEX(CPI[CPIAUCSL],MATCH(Table3[[#This Row],[Date]],CPI[observation_date],0))</f>
        <v>213.44800000000001</v>
      </c>
      <c r="C736">
        <f>INDEX(minwage[FEDMINNFRWG],MATCH(Table3[[#This Row],[Date]],minwage[observation_date],0))</f>
        <v>5.85</v>
      </c>
      <c r="D736" s="4">
        <f>$B$888/Table3[[#This Row],[CPI]]</f>
        <v>1.2219229039391326</v>
      </c>
      <c r="E736" s="5">
        <f>Table3[[#This Row],[minwage]]*Table3[[#This Row],[CPI Adjustment]]</f>
        <v>7.1482489880439255</v>
      </c>
      <c r="F736" s="5">
        <f>INDEX(poverty[Threshold],MATCH(YEAR(Table3[[#This Row],[Date]]),poverty[Year],0))</f>
        <v>21834</v>
      </c>
      <c r="G736" s="8">
        <f>Table3[[#This Row],[poverty threshold abs]]*Table3[[#This Row],[CPI Adjustment]]</f>
        <v>26679.464684607021</v>
      </c>
      <c r="H736" s="8">
        <f>Table3[[#This Row],[poverty threshold adj]]/2/250/8</f>
        <v>6.6698661711517548</v>
      </c>
      <c r="I736" s="8">
        <f>$I$854*$D$854/Table3[[#This Row],[CPI Adjustment]]</f>
        <v>13.845776477396955</v>
      </c>
      <c r="J736" s="8">
        <f>Table3[[#This Row],[Living Wage Nominal]]*Table3[[#This Row],[CPI Adjustment]]</f>
        <v>16.91847140055302</v>
      </c>
    </row>
    <row r="737" spans="1:10" x14ac:dyDescent="0.35">
      <c r="A737" s="6">
        <v>39539</v>
      </c>
      <c r="B737">
        <f>INDEX(CPI[CPIAUCSL],MATCH(Table3[[#This Row],[Date]],CPI[observation_date],0))</f>
        <v>213.94200000000001</v>
      </c>
      <c r="C737">
        <f>INDEX(minwage[FEDMINNFRWG],MATCH(Table3[[#This Row],[Date]],minwage[observation_date],0))</f>
        <v>5.85</v>
      </c>
      <c r="D737" s="4">
        <f>$B$888/Table3[[#This Row],[CPI]]</f>
        <v>1.2191014387076871</v>
      </c>
      <c r="E737" s="5">
        <f>Table3[[#This Row],[minwage]]*Table3[[#This Row],[CPI Adjustment]]</f>
        <v>7.1317434164399689</v>
      </c>
      <c r="F737" s="5">
        <f>INDEX(poverty[Threshold],MATCH(YEAR(Table3[[#This Row],[Date]]),poverty[Year],0))</f>
        <v>21834</v>
      </c>
      <c r="G737" s="8">
        <f>Table3[[#This Row],[poverty threshold abs]]*Table3[[#This Row],[CPI Adjustment]]</f>
        <v>26617.860812743638</v>
      </c>
      <c r="H737" s="8">
        <f>Table3[[#This Row],[poverty threshold adj]]/2/250/8</f>
        <v>6.6544652031859099</v>
      </c>
      <c r="I737" s="8">
        <f>$I$854*$D$854/Table3[[#This Row],[CPI Adjustment]]</f>
        <v>13.877820879686196</v>
      </c>
      <c r="J737" s="8">
        <f>Table3[[#This Row],[Living Wage Nominal]]*Table3[[#This Row],[CPI Adjustment]]</f>
        <v>16.91847140055302</v>
      </c>
    </row>
    <row r="738" spans="1:10" x14ac:dyDescent="0.35">
      <c r="A738" s="6">
        <v>39569</v>
      </c>
      <c r="B738">
        <f>INDEX(CPI[CPIAUCSL],MATCH(Table3[[#This Row],[Date]],CPI[observation_date],0))</f>
        <v>215.208</v>
      </c>
      <c r="C738">
        <f>INDEX(minwage[FEDMINNFRWG],MATCH(Table3[[#This Row],[Date]],minwage[observation_date],0))</f>
        <v>5.85</v>
      </c>
      <c r="D738" s="4">
        <f>$B$888/Table3[[#This Row],[CPI]]</f>
        <v>1.2119298539087766</v>
      </c>
      <c r="E738" s="5">
        <f>Table3[[#This Row],[minwage]]*Table3[[#This Row],[CPI Adjustment]]</f>
        <v>7.0897896453663432</v>
      </c>
      <c r="F738" s="5">
        <f>INDEX(poverty[Threshold],MATCH(YEAR(Table3[[#This Row],[Date]]),poverty[Year],0))</f>
        <v>21834</v>
      </c>
      <c r="G738" s="8">
        <f>Table3[[#This Row],[poverty threshold abs]]*Table3[[#This Row],[CPI Adjustment]]</f>
        <v>26461.27643024423</v>
      </c>
      <c r="H738" s="8">
        <f>Table3[[#This Row],[poverty threshold adj]]/2/250/8</f>
        <v>6.6153191075610573</v>
      </c>
      <c r="I738" s="8">
        <f>$I$854*$D$854/Table3[[#This Row],[CPI Adjustment]]</f>
        <v>13.959942768953766</v>
      </c>
      <c r="J738" s="8">
        <f>Table3[[#This Row],[Living Wage Nominal]]*Table3[[#This Row],[CPI Adjustment]]</f>
        <v>16.91847140055302</v>
      </c>
    </row>
    <row r="739" spans="1:10" x14ac:dyDescent="0.35">
      <c r="A739" s="6">
        <v>39600</v>
      </c>
      <c r="B739">
        <f>INDEX(CPI[CPIAUCSL],MATCH(Table3[[#This Row],[Date]],CPI[observation_date],0))</f>
        <v>217.46299999999999</v>
      </c>
      <c r="C739">
        <f>INDEX(minwage[FEDMINNFRWG],MATCH(Table3[[#This Row],[Date]],minwage[observation_date],0))</f>
        <v>5.85</v>
      </c>
      <c r="D739" s="4">
        <f>$B$888/Table3[[#This Row],[CPI]]</f>
        <v>1.1993626501979648</v>
      </c>
      <c r="E739" s="5">
        <f>Table3[[#This Row],[minwage]]*Table3[[#This Row],[CPI Adjustment]]</f>
        <v>7.0162715036580936</v>
      </c>
      <c r="F739" s="5">
        <f>INDEX(poverty[Threshold],MATCH(YEAR(Table3[[#This Row],[Date]]),poverty[Year],0))</f>
        <v>21834</v>
      </c>
      <c r="G739" s="8">
        <f>Table3[[#This Row],[poverty threshold abs]]*Table3[[#This Row],[CPI Adjustment]]</f>
        <v>26186.884104422363</v>
      </c>
      <c r="H739" s="8">
        <f>Table3[[#This Row],[poverty threshold adj]]/2/250/8</f>
        <v>6.5467210261055904</v>
      </c>
      <c r="I739" s="8">
        <f>$I$854*$D$854/Table3[[#This Row],[CPI Adjustment]]</f>
        <v>14.106218330010931</v>
      </c>
      <c r="J739" s="8">
        <f>Table3[[#This Row],[Living Wage Nominal]]*Table3[[#This Row],[CPI Adjustment]]</f>
        <v>16.91847140055302</v>
      </c>
    </row>
    <row r="740" spans="1:10" x14ac:dyDescent="0.35">
      <c r="A740" s="6">
        <v>39630</v>
      </c>
      <c r="B740">
        <f>INDEX(CPI[CPIAUCSL],MATCH(Table3[[#This Row],[Date]],CPI[observation_date],0))</f>
        <v>219.01599999999999</v>
      </c>
      <c r="C740">
        <f>INDEX(minwage[FEDMINNFRWG],MATCH(Table3[[#This Row],[Date]],minwage[observation_date],0))</f>
        <v>6.55</v>
      </c>
      <c r="D740" s="4">
        <f>$B$888/Table3[[#This Row],[CPI]]</f>
        <v>1.190858202140483</v>
      </c>
      <c r="E740" s="5">
        <f>Table3[[#This Row],[minwage]]*Table3[[#This Row],[CPI Adjustment]]</f>
        <v>7.8001212240201632</v>
      </c>
      <c r="F740" s="5">
        <f>INDEX(poverty[Threshold],MATCH(YEAR(Table3[[#This Row],[Date]]),poverty[Year],0))</f>
        <v>21834</v>
      </c>
      <c r="G740" s="8">
        <f>Table3[[#This Row],[poverty threshold abs]]*Table3[[#This Row],[CPI Adjustment]]</f>
        <v>26001.197985535306</v>
      </c>
      <c r="H740" s="8">
        <f>Table3[[#This Row],[poverty threshold adj]]/2/250/8</f>
        <v>6.5002994963838265</v>
      </c>
      <c r="I740" s="8">
        <f>$I$854*$D$854/Table3[[#This Row],[CPI Adjustment]]</f>
        <v>14.206957108867597</v>
      </c>
      <c r="J740" s="8">
        <f>Table3[[#This Row],[Living Wage Nominal]]*Table3[[#This Row],[CPI Adjustment]]</f>
        <v>16.91847140055302</v>
      </c>
    </row>
    <row r="741" spans="1:10" x14ac:dyDescent="0.35">
      <c r="A741" s="6">
        <v>39661</v>
      </c>
      <c r="B741">
        <f>INDEX(CPI[CPIAUCSL],MATCH(Table3[[#This Row],[Date]],CPI[observation_date],0))</f>
        <v>218.69</v>
      </c>
      <c r="C741">
        <f>INDEX(minwage[FEDMINNFRWG],MATCH(Table3[[#This Row],[Date]],minwage[observation_date],0))</f>
        <v>6.55</v>
      </c>
      <c r="D741" s="4">
        <f>$B$888/Table3[[#This Row],[CPI]]</f>
        <v>1.1926334080204857</v>
      </c>
      <c r="E741" s="5">
        <f>Table3[[#This Row],[minwage]]*Table3[[#This Row],[CPI Adjustment]]</f>
        <v>7.8117488225341809</v>
      </c>
      <c r="F741" s="5">
        <f>INDEX(poverty[Threshold],MATCH(YEAR(Table3[[#This Row],[Date]]),poverty[Year],0))</f>
        <v>21834</v>
      </c>
      <c r="G741" s="8">
        <f>Table3[[#This Row],[poverty threshold abs]]*Table3[[#This Row],[CPI Adjustment]]</f>
        <v>26039.957830719286</v>
      </c>
      <c r="H741" s="8">
        <f>Table3[[#This Row],[poverty threshold adj]]/2/250/8</f>
        <v>6.5099894576798212</v>
      </c>
      <c r="I741" s="8">
        <f>$I$854*$D$854/Table3[[#This Row],[CPI Adjustment]]</f>
        <v>14.185810398045142</v>
      </c>
      <c r="J741" s="8">
        <f>Table3[[#This Row],[Living Wage Nominal]]*Table3[[#This Row],[CPI Adjustment]]</f>
        <v>16.91847140055302</v>
      </c>
    </row>
    <row r="742" spans="1:10" x14ac:dyDescent="0.35">
      <c r="A742" s="6">
        <v>39692</v>
      </c>
      <c r="B742">
        <f>INDEX(CPI[CPIAUCSL],MATCH(Table3[[#This Row],[Date]],CPI[observation_date],0))</f>
        <v>218.87700000000001</v>
      </c>
      <c r="C742">
        <f>INDEX(minwage[FEDMINNFRWG],MATCH(Table3[[#This Row],[Date]],minwage[observation_date],0))</f>
        <v>6.55</v>
      </c>
      <c r="D742" s="4">
        <f>$B$888/Table3[[#This Row],[CPI]]</f>
        <v>1.1916144684000602</v>
      </c>
      <c r="E742" s="5">
        <f>Table3[[#This Row],[minwage]]*Table3[[#This Row],[CPI Adjustment]]</f>
        <v>7.8050747680203942</v>
      </c>
      <c r="F742" s="5">
        <f>INDEX(poverty[Threshold],MATCH(YEAR(Table3[[#This Row],[Date]]),poverty[Year],0))</f>
        <v>21834</v>
      </c>
      <c r="G742" s="8">
        <f>Table3[[#This Row],[poverty threshold abs]]*Table3[[#This Row],[CPI Adjustment]]</f>
        <v>26017.710303046915</v>
      </c>
      <c r="H742" s="8">
        <f>Table3[[#This Row],[poverty threshold adj]]/2/250/8</f>
        <v>6.5044275757617287</v>
      </c>
      <c r="I742" s="8">
        <f>$I$854*$D$854/Table3[[#This Row],[CPI Adjustment]]</f>
        <v>14.197940566523055</v>
      </c>
      <c r="J742" s="8">
        <f>Table3[[#This Row],[Living Wage Nominal]]*Table3[[#This Row],[CPI Adjustment]]</f>
        <v>16.91847140055302</v>
      </c>
    </row>
    <row r="743" spans="1:10" x14ac:dyDescent="0.35">
      <c r="A743" s="6">
        <v>39722</v>
      </c>
      <c r="B743">
        <f>INDEX(CPI[CPIAUCSL],MATCH(Table3[[#This Row],[Date]],CPI[observation_date],0))</f>
        <v>216.995</v>
      </c>
      <c r="C743">
        <f>INDEX(minwage[FEDMINNFRWG],MATCH(Table3[[#This Row],[Date]],minwage[observation_date],0))</f>
        <v>6.55</v>
      </c>
      <c r="D743" s="4">
        <f>$B$888/Table3[[#This Row],[CPI]]</f>
        <v>1.2019493536717436</v>
      </c>
      <c r="E743" s="5">
        <f>Table3[[#This Row],[minwage]]*Table3[[#This Row],[CPI Adjustment]]</f>
        <v>7.8727682665499206</v>
      </c>
      <c r="F743" s="5">
        <f>INDEX(poverty[Threshold],MATCH(YEAR(Table3[[#This Row],[Date]]),poverty[Year],0))</f>
        <v>21834</v>
      </c>
      <c r="G743" s="8">
        <f>Table3[[#This Row],[poverty threshold abs]]*Table3[[#This Row],[CPI Adjustment]]</f>
        <v>26243.362188068852</v>
      </c>
      <c r="H743" s="8">
        <f>Table3[[#This Row],[poverty threshold adj]]/2/250/8</f>
        <v>6.5608405470172126</v>
      </c>
      <c r="I743" s="8">
        <f>$I$854*$D$854/Table3[[#This Row],[CPI Adjustment]]</f>
        <v>14.075860475210598</v>
      </c>
      <c r="J743" s="8">
        <f>Table3[[#This Row],[Living Wage Nominal]]*Table3[[#This Row],[CPI Adjustment]]</f>
        <v>16.91847140055302</v>
      </c>
    </row>
    <row r="744" spans="1:10" x14ac:dyDescent="0.35">
      <c r="A744" s="6">
        <v>39753</v>
      </c>
      <c r="B744">
        <f>INDEX(CPI[CPIAUCSL],MATCH(Table3[[#This Row],[Date]],CPI[observation_date],0))</f>
        <v>213.15299999999999</v>
      </c>
      <c r="C744">
        <f>INDEX(minwage[FEDMINNFRWG],MATCH(Table3[[#This Row],[Date]],minwage[observation_date],0))</f>
        <v>6.55</v>
      </c>
      <c r="D744" s="4">
        <f>$B$888/Table3[[#This Row],[CPI]]</f>
        <v>1.223614023729434</v>
      </c>
      <c r="E744" s="5">
        <f>Table3[[#This Row],[minwage]]*Table3[[#This Row],[CPI Adjustment]]</f>
        <v>8.0146718554277925</v>
      </c>
      <c r="F744" s="5">
        <f>INDEX(poverty[Threshold],MATCH(YEAR(Table3[[#This Row],[Date]]),poverty[Year],0))</f>
        <v>21834</v>
      </c>
      <c r="G744" s="8">
        <f>Table3[[#This Row],[poverty threshold abs]]*Table3[[#This Row],[CPI Adjustment]]</f>
        <v>26716.388594108463</v>
      </c>
      <c r="H744" s="8">
        <f>Table3[[#This Row],[poverty threshold adj]]/2/250/8</f>
        <v>6.6790971485271156</v>
      </c>
      <c r="I744" s="8">
        <f>$I$854*$D$854/Table3[[#This Row],[CPI Adjustment]]</f>
        <v>13.826640650118962</v>
      </c>
      <c r="J744" s="8">
        <f>Table3[[#This Row],[Living Wage Nominal]]*Table3[[#This Row],[CPI Adjustment]]</f>
        <v>16.91847140055302</v>
      </c>
    </row>
    <row r="745" spans="1:10" x14ac:dyDescent="0.35">
      <c r="A745" s="6">
        <v>39783</v>
      </c>
      <c r="B745">
        <f>INDEX(CPI[CPIAUCSL],MATCH(Table3[[#This Row],[Date]],CPI[observation_date],0))</f>
        <v>211.398</v>
      </c>
      <c r="C745">
        <f>INDEX(minwage[FEDMINNFRWG],MATCH(Table3[[#This Row],[Date]],minwage[observation_date],0))</f>
        <v>6.55</v>
      </c>
      <c r="D745" s="4">
        <f>$B$888/Table3[[#This Row],[CPI]]</f>
        <v>1.2337723157267335</v>
      </c>
      <c r="E745" s="5">
        <f>Table3[[#This Row],[minwage]]*Table3[[#This Row],[CPI Adjustment]]</f>
        <v>8.0812086680101043</v>
      </c>
      <c r="F745" s="5">
        <f>INDEX(poverty[Threshold],MATCH(YEAR(Table3[[#This Row],[Date]]),poverty[Year],0))</f>
        <v>21834</v>
      </c>
      <c r="G745" s="8">
        <f>Table3[[#This Row],[poverty threshold abs]]*Table3[[#This Row],[CPI Adjustment]]</f>
        <v>26938.184741577501</v>
      </c>
      <c r="H745" s="8">
        <f>Table3[[#This Row],[poverty threshold adj]]/2/250/8</f>
        <v>6.7345461853943753</v>
      </c>
      <c r="I745" s="8">
        <f>$I$854*$D$854/Table3[[#This Row],[CPI Adjustment]]</f>
        <v>13.71279869461771</v>
      </c>
      <c r="J745" s="8">
        <f>Table3[[#This Row],[Living Wage Nominal]]*Table3[[#This Row],[CPI Adjustment]]</f>
        <v>16.91847140055302</v>
      </c>
    </row>
    <row r="746" spans="1:10" x14ac:dyDescent="0.35">
      <c r="A746" s="6">
        <v>39814</v>
      </c>
      <c r="B746">
        <f>INDEX(CPI[CPIAUCSL],MATCH(Table3[[#This Row],[Date]],CPI[observation_date],0))</f>
        <v>211.93299999999999</v>
      </c>
      <c r="C746">
        <f>INDEX(minwage[FEDMINNFRWG],MATCH(Table3[[#This Row],[Date]],minwage[observation_date],0))</f>
        <v>6.55</v>
      </c>
      <c r="D746" s="4">
        <f>$B$888/Table3[[#This Row],[CPI]]</f>
        <v>1.2306578022299501</v>
      </c>
      <c r="E746" s="5">
        <f>Table3[[#This Row],[minwage]]*Table3[[#This Row],[CPI Adjustment]]</f>
        <v>8.0608086046061729</v>
      </c>
      <c r="F746" s="5">
        <f>INDEX(poverty[Threshold],MATCH(YEAR(Table3[[#This Row],[Date]]),poverty[Year],0))</f>
        <v>21756</v>
      </c>
      <c r="G746" s="8">
        <f>Table3[[#This Row],[poverty threshold abs]]*Table3[[#This Row],[CPI Adjustment]]</f>
        <v>26774.191145314795</v>
      </c>
      <c r="H746" s="8">
        <f>Table3[[#This Row],[poverty threshold adj]]/2/250/8</f>
        <v>6.6935477863286987</v>
      </c>
      <c r="I746" s="8">
        <f>$I$854*$D$854/Table3[[#This Row],[CPI Adjustment]]</f>
        <v>13.747502652562536</v>
      </c>
      <c r="J746" s="8">
        <f>Table3[[#This Row],[Living Wage Nominal]]*Table3[[#This Row],[CPI Adjustment]]</f>
        <v>16.91847140055302</v>
      </c>
    </row>
    <row r="747" spans="1:10" x14ac:dyDescent="0.35">
      <c r="A747" s="6">
        <v>39845</v>
      </c>
      <c r="B747">
        <f>INDEX(CPI[CPIAUCSL],MATCH(Table3[[#This Row],[Date]],CPI[observation_date],0))</f>
        <v>212.70500000000001</v>
      </c>
      <c r="C747">
        <f>INDEX(minwage[FEDMINNFRWG],MATCH(Table3[[#This Row],[Date]],minwage[observation_date],0))</f>
        <v>6.55</v>
      </c>
      <c r="D747" s="4">
        <f>$B$888/Table3[[#This Row],[CPI]]</f>
        <v>1.226191203779883</v>
      </c>
      <c r="E747" s="5">
        <f>Table3[[#This Row],[minwage]]*Table3[[#This Row],[CPI Adjustment]]</f>
        <v>8.0315523847582337</v>
      </c>
      <c r="F747" s="5">
        <f>INDEX(poverty[Threshold],MATCH(YEAR(Table3[[#This Row],[Date]]),poverty[Year],0))</f>
        <v>21756</v>
      </c>
      <c r="G747" s="8">
        <f>Table3[[#This Row],[poverty threshold abs]]*Table3[[#This Row],[CPI Adjustment]]</f>
        <v>26677.015829435135</v>
      </c>
      <c r="H747" s="8">
        <f>Table3[[#This Row],[poverty threshold adj]]/2/250/8</f>
        <v>6.6692539573587837</v>
      </c>
      <c r="I747" s="8">
        <f>$I$854*$D$854/Table3[[#This Row],[CPI Adjustment]]</f>
        <v>13.797580139540866</v>
      </c>
      <c r="J747" s="8">
        <f>Table3[[#This Row],[Living Wage Nominal]]*Table3[[#This Row],[CPI Adjustment]]</f>
        <v>16.91847140055302</v>
      </c>
    </row>
    <row r="748" spans="1:10" x14ac:dyDescent="0.35">
      <c r="A748" s="6">
        <v>39873</v>
      </c>
      <c r="B748">
        <f>INDEX(CPI[CPIAUCSL],MATCH(Table3[[#This Row],[Date]],CPI[observation_date],0))</f>
        <v>212.495</v>
      </c>
      <c r="C748">
        <f>INDEX(minwage[FEDMINNFRWG],MATCH(Table3[[#This Row],[Date]],minwage[observation_date],0))</f>
        <v>6.55</v>
      </c>
      <c r="D748" s="4">
        <f>$B$888/Table3[[#This Row],[CPI]]</f>
        <v>1.2274029977175933</v>
      </c>
      <c r="E748" s="5">
        <f>Table3[[#This Row],[minwage]]*Table3[[#This Row],[CPI Adjustment]]</f>
        <v>8.0394896350502361</v>
      </c>
      <c r="F748" s="5">
        <f>INDEX(poverty[Threshold],MATCH(YEAR(Table3[[#This Row],[Date]]),poverty[Year],0))</f>
        <v>21756</v>
      </c>
      <c r="G748" s="8">
        <f>Table3[[#This Row],[poverty threshold abs]]*Table3[[#This Row],[CPI Adjustment]]</f>
        <v>26703.379618343959</v>
      </c>
      <c r="H748" s="8">
        <f>Table3[[#This Row],[poverty threshold adj]]/2/250/8</f>
        <v>6.6758449045859898</v>
      </c>
      <c r="I748" s="8">
        <f>$I$854*$D$854/Table3[[#This Row],[CPI Adjustment]]</f>
        <v>13.783958025207383</v>
      </c>
      <c r="J748" s="8">
        <f>Table3[[#This Row],[Living Wage Nominal]]*Table3[[#This Row],[CPI Adjustment]]</f>
        <v>16.91847140055302</v>
      </c>
    </row>
    <row r="749" spans="1:10" x14ac:dyDescent="0.35">
      <c r="A749" s="6">
        <v>39904</v>
      </c>
      <c r="B749">
        <f>INDEX(CPI[CPIAUCSL],MATCH(Table3[[#This Row],[Date]],CPI[observation_date],0))</f>
        <v>212.709</v>
      </c>
      <c r="C749">
        <f>INDEX(minwage[FEDMINNFRWG],MATCH(Table3[[#This Row],[Date]],minwage[observation_date],0))</f>
        <v>6.55</v>
      </c>
      <c r="D749" s="4">
        <f>$B$888/Table3[[#This Row],[CPI]]</f>
        <v>1.2261681452124733</v>
      </c>
      <c r="E749" s="5">
        <f>Table3[[#This Row],[minwage]]*Table3[[#This Row],[CPI Adjustment]]</f>
        <v>8.0314013511416995</v>
      </c>
      <c r="F749" s="5">
        <f>INDEX(poverty[Threshold],MATCH(YEAR(Table3[[#This Row],[Date]]),poverty[Year],0))</f>
        <v>21756</v>
      </c>
      <c r="G749" s="8">
        <f>Table3[[#This Row],[poverty threshold abs]]*Table3[[#This Row],[CPI Adjustment]]</f>
        <v>26676.514167242571</v>
      </c>
      <c r="H749" s="8">
        <f>Table3[[#This Row],[poverty threshold adj]]/2/250/8</f>
        <v>6.6691285418106423</v>
      </c>
      <c r="I749" s="8">
        <f>$I$854*$D$854/Table3[[#This Row],[CPI Adjustment]]</f>
        <v>13.797839608385315</v>
      </c>
      <c r="J749" s="8">
        <f>Table3[[#This Row],[Living Wage Nominal]]*Table3[[#This Row],[CPI Adjustment]]</f>
        <v>16.91847140055302</v>
      </c>
    </row>
    <row r="750" spans="1:10" x14ac:dyDescent="0.35">
      <c r="A750" s="6">
        <v>39934</v>
      </c>
      <c r="B750">
        <f>INDEX(CPI[CPIAUCSL],MATCH(Table3[[#This Row],[Date]],CPI[observation_date],0))</f>
        <v>213.02199999999999</v>
      </c>
      <c r="C750">
        <f>INDEX(minwage[FEDMINNFRWG],MATCH(Table3[[#This Row],[Date]],minwage[observation_date],0))</f>
        <v>6.55</v>
      </c>
      <c r="D750" s="4">
        <f>$B$888/Table3[[#This Row],[CPI]]</f>
        <v>1.2243664973570805</v>
      </c>
      <c r="E750" s="5">
        <f>Table3[[#This Row],[minwage]]*Table3[[#This Row],[CPI Adjustment]]</f>
        <v>8.0196005576888769</v>
      </c>
      <c r="F750" s="5">
        <f>INDEX(poverty[Threshold],MATCH(YEAR(Table3[[#This Row],[Date]]),poverty[Year],0))</f>
        <v>21756</v>
      </c>
      <c r="G750" s="8">
        <f>Table3[[#This Row],[poverty threshold abs]]*Table3[[#This Row],[CPI Adjustment]]</f>
        <v>26637.317516500643</v>
      </c>
      <c r="H750" s="8">
        <f>Table3[[#This Row],[poverty threshold adj]]/2/250/8</f>
        <v>6.6593293791251611</v>
      </c>
      <c r="I750" s="8">
        <f>$I$854*$D$854/Table3[[#This Row],[CPI Adjustment]]</f>
        <v>13.818143045463316</v>
      </c>
      <c r="J750" s="8">
        <f>Table3[[#This Row],[Living Wage Nominal]]*Table3[[#This Row],[CPI Adjustment]]</f>
        <v>16.91847140055302</v>
      </c>
    </row>
    <row r="751" spans="1:10" x14ac:dyDescent="0.35">
      <c r="A751" s="6">
        <v>39965</v>
      </c>
      <c r="B751">
        <f>INDEX(CPI[CPIAUCSL],MATCH(Table3[[#This Row],[Date]],CPI[observation_date],0))</f>
        <v>214.79</v>
      </c>
      <c r="C751">
        <f>INDEX(minwage[FEDMINNFRWG],MATCH(Table3[[#This Row],[Date]],minwage[observation_date],0))</f>
        <v>6.55</v>
      </c>
      <c r="D751" s="4">
        <f>$B$888/Table3[[#This Row],[CPI]]</f>
        <v>1.2142883746915594</v>
      </c>
      <c r="E751" s="5">
        <f>Table3[[#This Row],[minwage]]*Table3[[#This Row],[CPI Adjustment]]</f>
        <v>7.9535888542297135</v>
      </c>
      <c r="F751" s="5">
        <f>INDEX(poverty[Threshold],MATCH(YEAR(Table3[[#This Row],[Date]]),poverty[Year],0))</f>
        <v>21756</v>
      </c>
      <c r="G751" s="8">
        <f>Table3[[#This Row],[poverty threshold abs]]*Table3[[#This Row],[CPI Adjustment]]</f>
        <v>26418.057879789565</v>
      </c>
      <c r="H751" s="8">
        <f>Table3[[#This Row],[poverty threshold adj]]/2/250/8</f>
        <v>6.6045144699473912</v>
      </c>
      <c r="I751" s="8">
        <f>$I$854*$D$854/Table3[[#This Row],[CPI Adjustment]]</f>
        <v>13.932828274709021</v>
      </c>
      <c r="J751" s="8">
        <f>Table3[[#This Row],[Living Wage Nominal]]*Table3[[#This Row],[CPI Adjustment]]</f>
        <v>16.91847140055302</v>
      </c>
    </row>
    <row r="752" spans="1:10" x14ac:dyDescent="0.35">
      <c r="A752" s="6">
        <v>39995</v>
      </c>
      <c r="B752">
        <f>INDEX(CPI[CPIAUCSL],MATCH(Table3[[#This Row],[Date]],CPI[observation_date],0))</f>
        <v>214.726</v>
      </c>
      <c r="C752">
        <f>INDEX(minwage[FEDMINNFRWG],MATCH(Table3[[#This Row],[Date]],minwage[observation_date],0))</f>
        <v>7.25</v>
      </c>
      <c r="D752" s="4">
        <f>$B$888/Table3[[#This Row],[CPI]]</f>
        <v>1.2146502985199743</v>
      </c>
      <c r="E752" s="5">
        <f>Table3[[#This Row],[minwage]]*Table3[[#This Row],[CPI Adjustment]]</f>
        <v>8.8062146642698131</v>
      </c>
      <c r="F752" s="5">
        <f>INDEX(poverty[Threshold],MATCH(YEAR(Table3[[#This Row],[Date]]),poverty[Year],0))</f>
        <v>21756</v>
      </c>
      <c r="G752" s="8">
        <f>Table3[[#This Row],[poverty threshold abs]]*Table3[[#This Row],[CPI Adjustment]]</f>
        <v>26425.931894600562</v>
      </c>
      <c r="H752" s="8">
        <f>Table3[[#This Row],[poverty threshold adj]]/2/250/8</f>
        <v>6.6064829736501407</v>
      </c>
      <c r="I752" s="8">
        <f>$I$854*$D$854/Table3[[#This Row],[CPI Adjustment]]</f>
        <v>13.928676773197866</v>
      </c>
      <c r="J752" s="8">
        <f>Table3[[#This Row],[Living Wage Nominal]]*Table3[[#This Row],[CPI Adjustment]]</f>
        <v>16.91847140055302</v>
      </c>
    </row>
    <row r="753" spans="1:10" x14ac:dyDescent="0.35">
      <c r="A753" s="6">
        <v>40026</v>
      </c>
      <c r="B753">
        <f>INDEX(CPI[CPIAUCSL],MATCH(Table3[[#This Row],[Date]],CPI[observation_date],0))</f>
        <v>215.44499999999999</v>
      </c>
      <c r="C753">
        <f>INDEX(minwage[FEDMINNFRWG],MATCH(Table3[[#This Row],[Date]],minwage[observation_date],0))</f>
        <v>7.25</v>
      </c>
      <c r="D753" s="4">
        <f>$B$888/Table3[[#This Row],[CPI]]</f>
        <v>1.2105966720044559</v>
      </c>
      <c r="E753" s="5">
        <f>Table3[[#This Row],[minwage]]*Table3[[#This Row],[CPI Adjustment]]</f>
        <v>8.7768258720323047</v>
      </c>
      <c r="F753" s="5">
        <f>INDEX(poverty[Threshold],MATCH(YEAR(Table3[[#This Row],[Date]]),poverty[Year],0))</f>
        <v>21756</v>
      </c>
      <c r="G753" s="8">
        <f>Table3[[#This Row],[poverty threshold abs]]*Table3[[#This Row],[CPI Adjustment]]</f>
        <v>26337.741196128944</v>
      </c>
      <c r="H753" s="8">
        <f>Table3[[#This Row],[poverty threshold adj]]/2/250/8</f>
        <v>6.5844352990322355</v>
      </c>
      <c r="I753" s="8">
        <f>$I$854*$D$854/Table3[[#This Row],[CPI Adjustment]]</f>
        <v>13.97531629798727</v>
      </c>
      <c r="J753" s="8">
        <f>Table3[[#This Row],[Living Wage Nominal]]*Table3[[#This Row],[CPI Adjustment]]</f>
        <v>16.91847140055302</v>
      </c>
    </row>
    <row r="754" spans="1:10" x14ac:dyDescent="0.35">
      <c r="A754" s="6">
        <v>40057</v>
      </c>
      <c r="B754">
        <f>INDEX(CPI[CPIAUCSL],MATCH(Table3[[#This Row],[Date]],CPI[observation_date],0))</f>
        <v>215.86099999999999</v>
      </c>
      <c r="C754">
        <f>INDEX(minwage[FEDMINNFRWG],MATCH(Table3[[#This Row],[Date]],minwage[observation_date],0))</f>
        <v>7.25</v>
      </c>
      <c r="D754" s="4">
        <f>$B$888/Table3[[#This Row],[CPI]]</f>
        <v>1.2082636511458764</v>
      </c>
      <c r="E754" s="5">
        <f>Table3[[#This Row],[minwage]]*Table3[[#This Row],[CPI Adjustment]]</f>
        <v>8.7599114708076034</v>
      </c>
      <c r="F754" s="5">
        <f>INDEX(poverty[Threshold],MATCH(YEAR(Table3[[#This Row],[Date]]),poverty[Year],0))</f>
        <v>21756</v>
      </c>
      <c r="G754" s="8">
        <f>Table3[[#This Row],[poverty threshold abs]]*Table3[[#This Row],[CPI Adjustment]]</f>
        <v>26286.983994329687</v>
      </c>
      <c r="H754" s="8">
        <f>Table3[[#This Row],[poverty threshold adj]]/2/250/8</f>
        <v>6.571745998582422</v>
      </c>
      <c r="I754" s="8">
        <f>$I$854*$D$854/Table3[[#This Row],[CPI Adjustment]]</f>
        <v>14.002301057809786</v>
      </c>
      <c r="J754" s="8">
        <f>Table3[[#This Row],[Living Wage Nominal]]*Table3[[#This Row],[CPI Adjustment]]</f>
        <v>16.91847140055302</v>
      </c>
    </row>
    <row r="755" spans="1:10" x14ac:dyDescent="0.35">
      <c r="A755" s="6">
        <v>40087</v>
      </c>
      <c r="B755">
        <f>INDEX(CPI[CPIAUCSL],MATCH(Table3[[#This Row],[Date]],CPI[observation_date],0))</f>
        <v>216.50899999999999</v>
      </c>
      <c r="C755">
        <f>INDEX(minwage[FEDMINNFRWG],MATCH(Table3[[#This Row],[Date]],minwage[observation_date],0))</f>
        <v>7.25</v>
      </c>
      <c r="D755" s="4">
        <f>$B$888/Table3[[#This Row],[CPI]]</f>
        <v>1.2046473818640335</v>
      </c>
      <c r="E755" s="5">
        <f>Table3[[#This Row],[minwage]]*Table3[[#This Row],[CPI Adjustment]]</f>
        <v>8.7336935185142437</v>
      </c>
      <c r="F755" s="5">
        <f>INDEX(poverty[Threshold],MATCH(YEAR(Table3[[#This Row],[Date]]),poverty[Year],0))</f>
        <v>21756</v>
      </c>
      <c r="G755" s="8">
        <f>Table3[[#This Row],[poverty threshold abs]]*Table3[[#This Row],[CPI Adjustment]]</f>
        <v>26208.308439833912</v>
      </c>
      <c r="H755" s="8">
        <f>Table3[[#This Row],[poverty threshold adj]]/2/250/8</f>
        <v>6.5520771099584785</v>
      </c>
      <c r="I755" s="8">
        <f>$I$854*$D$854/Table3[[#This Row],[CPI Adjustment]]</f>
        <v>14.044335010610249</v>
      </c>
      <c r="J755" s="8">
        <f>Table3[[#This Row],[Living Wage Nominal]]*Table3[[#This Row],[CPI Adjustment]]</f>
        <v>16.91847140055302</v>
      </c>
    </row>
    <row r="756" spans="1:10" x14ac:dyDescent="0.35">
      <c r="A756" s="6">
        <v>40118</v>
      </c>
      <c r="B756">
        <f>INDEX(CPI[CPIAUCSL],MATCH(Table3[[#This Row],[Date]],CPI[observation_date],0))</f>
        <v>217.23400000000001</v>
      </c>
      <c r="C756">
        <f>INDEX(minwage[FEDMINNFRWG],MATCH(Table3[[#This Row],[Date]],minwage[observation_date],0))</f>
        <v>7.25</v>
      </c>
      <c r="D756" s="4">
        <f>$B$888/Table3[[#This Row],[CPI]]</f>
        <v>1.2006269736781534</v>
      </c>
      <c r="E756" s="5">
        <f>Table3[[#This Row],[minwage]]*Table3[[#This Row],[CPI Adjustment]]</f>
        <v>8.704545559166613</v>
      </c>
      <c r="F756" s="5">
        <f>INDEX(poverty[Threshold],MATCH(YEAR(Table3[[#This Row],[Date]]),poverty[Year],0))</f>
        <v>21756</v>
      </c>
      <c r="G756" s="8">
        <f>Table3[[#This Row],[poverty threshold abs]]*Table3[[#This Row],[CPI Adjustment]]</f>
        <v>26120.840439341904</v>
      </c>
      <c r="H756" s="8">
        <f>Table3[[#This Row],[poverty threshold adj]]/2/250/8</f>
        <v>6.5302101098354761</v>
      </c>
      <c r="I756" s="8">
        <f>$I$854*$D$854/Table3[[#This Row],[CPI Adjustment]]</f>
        <v>14.091363738666326</v>
      </c>
      <c r="J756" s="8">
        <f>Table3[[#This Row],[Living Wage Nominal]]*Table3[[#This Row],[CPI Adjustment]]</f>
        <v>16.91847140055302</v>
      </c>
    </row>
    <row r="757" spans="1:10" x14ac:dyDescent="0.35">
      <c r="A757" s="6">
        <v>40148</v>
      </c>
      <c r="B757">
        <f>INDEX(CPI[CPIAUCSL],MATCH(Table3[[#This Row],[Date]],CPI[observation_date],0))</f>
        <v>217.34700000000001</v>
      </c>
      <c r="C757">
        <f>INDEX(minwage[FEDMINNFRWG],MATCH(Table3[[#This Row],[Date]],minwage[observation_date],0))</f>
        <v>7.25</v>
      </c>
      <c r="D757" s="4">
        <f>$B$888/Table3[[#This Row],[CPI]]</f>
        <v>1.2000027605626027</v>
      </c>
      <c r="E757" s="5">
        <f>Table3[[#This Row],[minwage]]*Table3[[#This Row],[CPI Adjustment]]</f>
        <v>8.7000200140788699</v>
      </c>
      <c r="F757" s="5">
        <f>INDEX(poverty[Threshold],MATCH(YEAR(Table3[[#This Row],[Date]]),poverty[Year],0))</f>
        <v>21756</v>
      </c>
      <c r="G757" s="8">
        <f>Table3[[#This Row],[poverty threshold abs]]*Table3[[#This Row],[CPI Adjustment]]</f>
        <v>26107.260058799984</v>
      </c>
      <c r="H757" s="8">
        <f>Table3[[#This Row],[poverty threshold adj]]/2/250/8</f>
        <v>6.5268150146999959</v>
      </c>
      <c r="I757" s="8">
        <f>$I$854*$D$854/Table3[[#This Row],[CPI Adjustment]]</f>
        <v>14.09869373352196</v>
      </c>
      <c r="J757" s="8">
        <f>Table3[[#This Row],[Living Wage Nominal]]*Table3[[#This Row],[CPI Adjustment]]</f>
        <v>16.91847140055302</v>
      </c>
    </row>
    <row r="758" spans="1:10" x14ac:dyDescent="0.35">
      <c r="A758" s="6">
        <v>40179</v>
      </c>
      <c r="B758">
        <f>INDEX(CPI[CPIAUCSL],MATCH(Table3[[#This Row],[Date]],CPI[observation_date],0))</f>
        <v>217.488</v>
      </c>
      <c r="C758">
        <f>INDEX(minwage[FEDMINNFRWG],MATCH(Table3[[#This Row],[Date]],minwage[observation_date],0))</f>
        <v>7.25</v>
      </c>
      <c r="D758" s="4">
        <f>$B$888/Table3[[#This Row],[CPI]]</f>
        <v>1.199224784815714</v>
      </c>
      <c r="E758" s="5">
        <f>Table3[[#This Row],[minwage]]*Table3[[#This Row],[CPI Adjustment]]</f>
        <v>8.6943796899139265</v>
      </c>
      <c r="F758" s="5">
        <f>INDEX(poverty[Threshold],MATCH(YEAR(Table3[[#This Row],[Date]]),poverty[Year],0))</f>
        <v>22113</v>
      </c>
      <c r="G758" s="8">
        <f>Table3[[#This Row],[poverty threshold abs]]*Table3[[#This Row],[CPI Adjustment]]</f>
        <v>26518.457666629885</v>
      </c>
      <c r="H758" s="8">
        <f>Table3[[#This Row],[poverty threshold adj]]/2/250/8</f>
        <v>6.6296144166574713</v>
      </c>
      <c r="I758" s="8">
        <f>$I$854*$D$854/Table3[[#This Row],[CPI Adjustment]]</f>
        <v>14.107840010288728</v>
      </c>
      <c r="J758" s="8">
        <f>Table3[[#This Row],[Living Wage Nominal]]*Table3[[#This Row],[CPI Adjustment]]</f>
        <v>16.91847140055302</v>
      </c>
    </row>
    <row r="759" spans="1:10" x14ac:dyDescent="0.35">
      <c r="A759" s="6">
        <v>40210</v>
      </c>
      <c r="B759">
        <f>INDEX(CPI[CPIAUCSL],MATCH(Table3[[#This Row],[Date]],CPI[observation_date],0))</f>
        <v>217.28100000000001</v>
      </c>
      <c r="C759">
        <f>INDEX(minwage[FEDMINNFRWG],MATCH(Table3[[#This Row],[Date]],minwage[observation_date],0))</f>
        <v>7.25</v>
      </c>
      <c r="D759" s="4">
        <f>$B$888/Table3[[#This Row],[CPI]]</f>
        <v>1.2003672663509464</v>
      </c>
      <c r="E759" s="5">
        <f>Table3[[#This Row],[minwage]]*Table3[[#This Row],[CPI Adjustment]]</f>
        <v>8.7026626810443606</v>
      </c>
      <c r="F759" s="5">
        <f>INDEX(poverty[Threshold],MATCH(YEAR(Table3[[#This Row],[Date]]),poverty[Year],0))</f>
        <v>22113</v>
      </c>
      <c r="G759" s="8">
        <f>Table3[[#This Row],[poverty threshold abs]]*Table3[[#This Row],[CPI Adjustment]]</f>
        <v>26543.721360818476</v>
      </c>
      <c r="H759" s="8">
        <f>Table3[[#This Row],[poverty threshold adj]]/2/250/8</f>
        <v>6.6359303402046192</v>
      </c>
      <c r="I759" s="8">
        <f>$I$854*$D$854/Table3[[#This Row],[CPI Adjustment]]</f>
        <v>14.094412497588582</v>
      </c>
      <c r="J759" s="8">
        <f>Table3[[#This Row],[Living Wage Nominal]]*Table3[[#This Row],[CPI Adjustment]]</f>
        <v>16.91847140055302</v>
      </c>
    </row>
    <row r="760" spans="1:10" x14ac:dyDescent="0.35">
      <c r="A760" s="6">
        <v>40238</v>
      </c>
      <c r="B760">
        <f>INDEX(CPI[CPIAUCSL],MATCH(Table3[[#This Row],[Date]],CPI[observation_date],0))</f>
        <v>217.35300000000001</v>
      </c>
      <c r="C760">
        <f>INDEX(minwage[FEDMINNFRWG],MATCH(Table3[[#This Row],[Date]],minwage[observation_date],0))</f>
        <v>7.25</v>
      </c>
      <c r="D760" s="4">
        <f>$B$888/Table3[[#This Row],[CPI]]</f>
        <v>1.1999696346496254</v>
      </c>
      <c r="E760" s="5">
        <f>Table3[[#This Row],[minwage]]*Table3[[#This Row],[CPI Adjustment]]</f>
        <v>8.699779851209783</v>
      </c>
      <c r="F760" s="5">
        <f>INDEX(poverty[Threshold],MATCH(YEAR(Table3[[#This Row],[Date]]),poverty[Year],0))</f>
        <v>22113</v>
      </c>
      <c r="G760" s="8">
        <f>Table3[[#This Row],[poverty threshold abs]]*Table3[[#This Row],[CPI Adjustment]]</f>
        <v>26534.928531007165</v>
      </c>
      <c r="H760" s="8">
        <f>Table3[[#This Row],[poverty threshold adj]]/2/250/8</f>
        <v>6.6337321327517911</v>
      </c>
      <c r="I760" s="8">
        <f>$I$854*$D$854/Table3[[#This Row],[CPI Adjustment]]</f>
        <v>14.099082936788632</v>
      </c>
      <c r="J760" s="8">
        <f>Table3[[#This Row],[Living Wage Nominal]]*Table3[[#This Row],[CPI Adjustment]]</f>
        <v>16.91847140055302</v>
      </c>
    </row>
    <row r="761" spans="1:10" x14ac:dyDescent="0.35">
      <c r="A761" s="6">
        <v>40269</v>
      </c>
      <c r="B761">
        <f>INDEX(CPI[CPIAUCSL],MATCH(Table3[[#This Row],[Date]],CPI[observation_date],0))</f>
        <v>217.40299999999999</v>
      </c>
      <c r="C761">
        <f>INDEX(minwage[FEDMINNFRWG],MATCH(Table3[[#This Row],[Date]],minwage[observation_date],0))</f>
        <v>7.25</v>
      </c>
      <c r="D761" s="4">
        <f>$B$888/Table3[[#This Row],[CPI]]</f>
        <v>1.1996936564812815</v>
      </c>
      <c r="E761" s="5">
        <f>Table3[[#This Row],[minwage]]*Table3[[#This Row],[CPI Adjustment]]</f>
        <v>8.6977790094892899</v>
      </c>
      <c r="F761" s="5">
        <f>INDEX(poverty[Threshold],MATCH(YEAR(Table3[[#This Row],[Date]]),poverty[Year],0))</f>
        <v>22113</v>
      </c>
      <c r="G761" s="8">
        <f>Table3[[#This Row],[poverty threshold abs]]*Table3[[#This Row],[CPI Adjustment]]</f>
        <v>26528.825825770578</v>
      </c>
      <c r="H761" s="8">
        <f>Table3[[#This Row],[poverty threshold adj]]/2/250/8</f>
        <v>6.6322064564426446</v>
      </c>
      <c r="I761" s="8">
        <f>$I$854*$D$854/Table3[[#This Row],[CPI Adjustment]]</f>
        <v>14.102326297344222</v>
      </c>
      <c r="J761" s="8">
        <f>Table3[[#This Row],[Living Wage Nominal]]*Table3[[#This Row],[CPI Adjustment]]</f>
        <v>16.91847140055302</v>
      </c>
    </row>
    <row r="762" spans="1:10" x14ac:dyDescent="0.35">
      <c r="A762" s="6">
        <v>40299</v>
      </c>
      <c r="B762">
        <f>INDEX(CPI[CPIAUCSL],MATCH(Table3[[#This Row],[Date]],CPI[observation_date],0))</f>
        <v>217.29</v>
      </c>
      <c r="C762">
        <f>INDEX(minwage[FEDMINNFRWG],MATCH(Table3[[#This Row],[Date]],minwage[observation_date],0))</f>
        <v>7.25</v>
      </c>
      <c r="D762" s="4">
        <f>$B$888/Table3[[#This Row],[CPI]]</f>
        <v>1.2003175479773576</v>
      </c>
      <c r="E762" s="5">
        <f>Table3[[#This Row],[minwage]]*Table3[[#This Row],[CPI Adjustment]]</f>
        <v>8.7023022228358418</v>
      </c>
      <c r="F762" s="5">
        <f>INDEX(poverty[Threshold],MATCH(YEAR(Table3[[#This Row],[Date]]),poverty[Year],0))</f>
        <v>22113</v>
      </c>
      <c r="G762" s="8">
        <f>Table3[[#This Row],[poverty threshold abs]]*Table3[[#This Row],[CPI Adjustment]]</f>
        <v>26542.621938423308</v>
      </c>
      <c r="H762" s="8">
        <f>Table3[[#This Row],[poverty threshold adj]]/2/250/8</f>
        <v>6.6356554846058273</v>
      </c>
      <c r="I762" s="8">
        <f>$I$854*$D$854/Table3[[#This Row],[CPI Adjustment]]</f>
        <v>14.094996302488585</v>
      </c>
      <c r="J762" s="8">
        <f>Table3[[#This Row],[Living Wage Nominal]]*Table3[[#This Row],[CPI Adjustment]]</f>
        <v>16.91847140055302</v>
      </c>
    </row>
    <row r="763" spans="1:10" x14ac:dyDescent="0.35">
      <c r="A763" s="6">
        <v>40330</v>
      </c>
      <c r="B763">
        <f>INDEX(CPI[CPIAUCSL],MATCH(Table3[[#This Row],[Date]],CPI[observation_date],0))</f>
        <v>217.19900000000001</v>
      </c>
      <c r="C763">
        <f>INDEX(minwage[FEDMINNFRWG],MATCH(Table3[[#This Row],[Date]],minwage[observation_date],0))</f>
        <v>7.25</v>
      </c>
      <c r="D763" s="4">
        <f>$B$888/Table3[[#This Row],[CPI]]</f>
        <v>1.200820445766325</v>
      </c>
      <c r="E763" s="5">
        <f>Table3[[#This Row],[minwage]]*Table3[[#This Row],[CPI Adjustment]]</f>
        <v>8.7059482318058556</v>
      </c>
      <c r="F763" s="5">
        <f>INDEX(poverty[Threshold],MATCH(YEAR(Table3[[#This Row],[Date]]),poverty[Year],0))</f>
        <v>22113</v>
      </c>
      <c r="G763" s="8">
        <f>Table3[[#This Row],[poverty threshold abs]]*Table3[[#This Row],[CPI Adjustment]]</f>
        <v>26553.742517230745</v>
      </c>
      <c r="H763" s="8">
        <f>Table3[[#This Row],[poverty threshold adj]]/2/250/8</f>
        <v>6.6384356293076863</v>
      </c>
      <c r="I763" s="8">
        <f>$I$854*$D$854/Table3[[#This Row],[CPI Adjustment]]</f>
        <v>14.08909338627741</v>
      </c>
      <c r="J763" s="8">
        <f>Table3[[#This Row],[Living Wage Nominal]]*Table3[[#This Row],[CPI Adjustment]]</f>
        <v>16.91847140055302</v>
      </c>
    </row>
    <row r="764" spans="1:10" x14ac:dyDescent="0.35">
      <c r="A764" s="6">
        <v>40360</v>
      </c>
      <c r="B764">
        <f>INDEX(CPI[CPIAUCSL],MATCH(Table3[[#This Row],[Date]],CPI[observation_date],0))</f>
        <v>217.60499999999999</v>
      </c>
      <c r="C764">
        <f>INDEX(minwage[FEDMINNFRWG],MATCH(Table3[[#This Row],[Date]],minwage[observation_date],0))</f>
        <v>7.25</v>
      </c>
      <c r="D764" s="4">
        <f>$B$888/Table3[[#This Row],[CPI]]</f>
        <v>1.1985799958640657</v>
      </c>
      <c r="E764" s="5">
        <f>Table3[[#This Row],[minwage]]*Table3[[#This Row],[CPI Adjustment]]</f>
        <v>8.6897049700144766</v>
      </c>
      <c r="F764" s="5">
        <f>INDEX(poverty[Threshold],MATCH(YEAR(Table3[[#This Row],[Date]]),poverty[Year],0))</f>
        <v>22113</v>
      </c>
      <c r="G764" s="8">
        <f>Table3[[#This Row],[poverty threshold abs]]*Table3[[#This Row],[CPI Adjustment]]</f>
        <v>26504.199448542084</v>
      </c>
      <c r="H764" s="8">
        <f>Table3[[#This Row],[poverty threshold adj]]/2/250/8</f>
        <v>6.6260498621355213</v>
      </c>
      <c r="I764" s="8">
        <f>$I$854*$D$854/Table3[[#This Row],[CPI Adjustment]]</f>
        <v>14.115429473988812</v>
      </c>
      <c r="J764" s="8">
        <f>Table3[[#This Row],[Living Wage Nominal]]*Table3[[#This Row],[CPI Adjustment]]</f>
        <v>16.91847140055302</v>
      </c>
    </row>
    <row r="765" spans="1:10" x14ac:dyDescent="0.35">
      <c r="A765" s="6">
        <v>40391</v>
      </c>
      <c r="B765">
        <f>INDEX(CPI[CPIAUCSL],MATCH(Table3[[#This Row],[Date]],CPI[observation_date],0))</f>
        <v>217.923</v>
      </c>
      <c r="C765">
        <f>INDEX(minwage[FEDMINNFRWG],MATCH(Table3[[#This Row],[Date]],minwage[observation_date],0))</f>
        <v>7.25</v>
      </c>
      <c r="D765" s="4">
        <f>$B$888/Table3[[#This Row],[CPI]]</f>
        <v>1.1968309907627923</v>
      </c>
      <c r="E765" s="5">
        <f>Table3[[#This Row],[minwage]]*Table3[[#This Row],[CPI Adjustment]]</f>
        <v>8.6770246830302451</v>
      </c>
      <c r="F765" s="5">
        <f>INDEX(poverty[Threshold],MATCH(YEAR(Table3[[#This Row],[Date]]),poverty[Year],0))</f>
        <v>22113</v>
      </c>
      <c r="G765" s="8">
        <f>Table3[[#This Row],[poverty threshold abs]]*Table3[[#This Row],[CPI Adjustment]]</f>
        <v>26465.523698737627</v>
      </c>
      <c r="H765" s="8">
        <f>Table3[[#This Row],[poverty threshold adj]]/2/250/8</f>
        <v>6.6163809246844068</v>
      </c>
      <c r="I765" s="8">
        <f>$I$854*$D$854/Table3[[#This Row],[CPI Adjustment]]</f>
        <v>14.136057247122373</v>
      </c>
      <c r="J765" s="8">
        <f>Table3[[#This Row],[Living Wage Nominal]]*Table3[[#This Row],[CPI Adjustment]]</f>
        <v>16.91847140055302</v>
      </c>
    </row>
    <row r="766" spans="1:10" x14ac:dyDescent="0.35">
      <c r="A766" s="6">
        <v>40422</v>
      </c>
      <c r="B766">
        <f>INDEX(CPI[CPIAUCSL],MATCH(Table3[[#This Row],[Date]],CPI[observation_date],0))</f>
        <v>218.27500000000001</v>
      </c>
      <c r="C766">
        <f>INDEX(minwage[FEDMINNFRWG],MATCH(Table3[[#This Row],[Date]],minwage[observation_date],0))</f>
        <v>7.25</v>
      </c>
      <c r="D766" s="4">
        <f>$B$888/Table3[[#This Row],[CPI]]</f>
        <v>1.1949009277287825</v>
      </c>
      <c r="E766" s="5">
        <f>Table3[[#This Row],[minwage]]*Table3[[#This Row],[CPI Adjustment]]</f>
        <v>8.6630317260336742</v>
      </c>
      <c r="F766" s="5">
        <f>INDEX(poverty[Threshold],MATCH(YEAR(Table3[[#This Row],[Date]]),poverty[Year],0))</f>
        <v>22113</v>
      </c>
      <c r="G766" s="8">
        <f>Table3[[#This Row],[poverty threshold abs]]*Table3[[#This Row],[CPI Adjustment]]</f>
        <v>26422.844214866567</v>
      </c>
      <c r="H766" s="8">
        <f>Table3[[#This Row],[poverty threshold adj]]/2/250/8</f>
        <v>6.6057110537166421</v>
      </c>
      <c r="I766" s="8">
        <f>$I$854*$D$854/Table3[[#This Row],[CPI Adjustment]]</f>
        <v>14.158890505433735</v>
      </c>
      <c r="J766" s="8">
        <f>Table3[[#This Row],[Living Wage Nominal]]*Table3[[#This Row],[CPI Adjustment]]</f>
        <v>16.91847140055302</v>
      </c>
    </row>
    <row r="767" spans="1:10" x14ac:dyDescent="0.35">
      <c r="A767" s="6">
        <v>40452</v>
      </c>
      <c r="B767">
        <f>INDEX(CPI[CPIAUCSL],MATCH(Table3[[#This Row],[Date]],CPI[observation_date],0))</f>
        <v>219.035</v>
      </c>
      <c r="C767">
        <f>INDEX(minwage[FEDMINNFRWG],MATCH(Table3[[#This Row],[Date]],minwage[observation_date],0))</f>
        <v>7.25</v>
      </c>
      <c r="D767" s="4">
        <f>$B$888/Table3[[#This Row],[CPI]]</f>
        <v>1.1907549021845825</v>
      </c>
      <c r="E767" s="5">
        <f>Table3[[#This Row],[minwage]]*Table3[[#This Row],[CPI Adjustment]]</f>
        <v>8.6329730408382233</v>
      </c>
      <c r="F767" s="5">
        <f>INDEX(poverty[Threshold],MATCH(YEAR(Table3[[#This Row],[Date]]),poverty[Year],0))</f>
        <v>22113</v>
      </c>
      <c r="G767" s="8">
        <f>Table3[[#This Row],[poverty threshold abs]]*Table3[[#This Row],[CPI Adjustment]]</f>
        <v>26331.163152007673</v>
      </c>
      <c r="H767" s="8">
        <f>Table3[[#This Row],[poverty threshold adj]]/2/250/8</f>
        <v>6.5827907880019181</v>
      </c>
      <c r="I767" s="8">
        <f>$I$854*$D$854/Table3[[#This Row],[CPI Adjustment]]</f>
        <v>14.208189585878722</v>
      </c>
      <c r="J767" s="8">
        <f>Table3[[#This Row],[Living Wage Nominal]]*Table3[[#This Row],[CPI Adjustment]]</f>
        <v>16.91847140055302</v>
      </c>
    </row>
    <row r="768" spans="1:10" x14ac:dyDescent="0.35">
      <c r="A768" s="6">
        <v>40483</v>
      </c>
      <c r="B768">
        <f>INDEX(CPI[CPIAUCSL],MATCH(Table3[[#This Row],[Date]],CPI[observation_date],0))</f>
        <v>219.59</v>
      </c>
      <c r="C768">
        <f>INDEX(minwage[FEDMINNFRWG],MATCH(Table3[[#This Row],[Date]],minwage[observation_date],0))</f>
        <v>7.25</v>
      </c>
      <c r="D768" s="4">
        <f>$B$888/Table3[[#This Row],[CPI]]</f>
        <v>1.1877453435948815</v>
      </c>
      <c r="E768" s="5">
        <f>Table3[[#This Row],[minwage]]*Table3[[#This Row],[CPI Adjustment]]</f>
        <v>8.6111537410628909</v>
      </c>
      <c r="F768" s="5">
        <f>INDEX(poverty[Threshold],MATCH(YEAR(Table3[[#This Row],[Date]]),poverty[Year],0))</f>
        <v>22113</v>
      </c>
      <c r="G768" s="8">
        <f>Table3[[#This Row],[poverty threshold abs]]*Table3[[#This Row],[CPI Adjustment]]</f>
        <v>26264.612782913613</v>
      </c>
      <c r="H768" s="8">
        <f>Table3[[#This Row],[poverty threshold adj]]/2/250/8</f>
        <v>6.5661531957284032</v>
      </c>
      <c r="I768" s="8">
        <f>$I$854*$D$854/Table3[[#This Row],[CPI Adjustment]]</f>
        <v>14.244190888045784</v>
      </c>
      <c r="J768" s="8">
        <f>Table3[[#This Row],[Living Wage Nominal]]*Table3[[#This Row],[CPI Adjustment]]</f>
        <v>16.91847140055302</v>
      </c>
    </row>
    <row r="769" spans="1:10" x14ac:dyDescent="0.35">
      <c r="A769" s="6">
        <v>40513</v>
      </c>
      <c r="B769">
        <f>INDEX(CPI[CPIAUCSL],MATCH(Table3[[#This Row],[Date]],CPI[observation_date],0))</f>
        <v>220.47200000000001</v>
      </c>
      <c r="C769">
        <f>INDEX(minwage[FEDMINNFRWG],MATCH(Table3[[#This Row],[Date]],minwage[observation_date],0))</f>
        <v>7.25</v>
      </c>
      <c r="D769" s="4">
        <f>$B$888/Table3[[#This Row],[CPI]]</f>
        <v>1.1829937588446606</v>
      </c>
      <c r="E769" s="5">
        <f>Table3[[#This Row],[minwage]]*Table3[[#This Row],[CPI Adjustment]]</f>
        <v>8.5767047516237902</v>
      </c>
      <c r="F769" s="5">
        <f>INDEX(poverty[Threshold],MATCH(YEAR(Table3[[#This Row],[Date]]),poverty[Year],0))</f>
        <v>22113</v>
      </c>
      <c r="G769" s="8">
        <f>Table3[[#This Row],[poverty threshold abs]]*Table3[[#This Row],[CPI Adjustment]]</f>
        <v>26159.540989331981</v>
      </c>
      <c r="H769" s="8">
        <f>Table3[[#This Row],[poverty threshold adj]]/2/250/8</f>
        <v>6.5398852473329949</v>
      </c>
      <c r="I769" s="8">
        <f>$I$854*$D$854/Table3[[#This Row],[CPI Adjustment]]</f>
        <v>14.301403768246415</v>
      </c>
      <c r="J769" s="8">
        <f>Table3[[#This Row],[Living Wage Nominal]]*Table3[[#This Row],[CPI Adjustment]]</f>
        <v>16.91847140055302</v>
      </c>
    </row>
    <row r="770" spans="1:10" x14ac:dyDescent="0.35">
      <c r="A770" s="6">
        <v>40544</v>
      </c>
      <c r="B770">
        <f>INDEX(CPI[CPIAUCSL],MATCH(Table3[[#This Row],[Date]],CPI[observation_date],0))</f>
        <v>221.18700000000001</v>
      </c>
      <c r="C770">
        <f>INDEX(minwage[FEDMINNFRWG],MATCH(Table3[[#This Row],[Date]],minwage[observation_date],0))</f>
        <v>7.25</v>
      </c>
      <c r="D770" s="4">
        <f>$B$888/Table3[[#This Row],[CPI]]</f>
        <v>1.1791696618698204</v>
      </c>
      <c r="E770" s="5">
        <f>Table3[[#This Row],[minwage]]*Table3[[#This Row],[CPI Adjustment]]</f>
        <v>8.5489800485561975</v>
      </c>
      <c r="F770" s="5">
        <f>INDEX(poverty[Threshold],MATCH(YEAR(Table3[[#This Row],[Date]]),poverty[Year],0))</f>
        <v>22811</v>
      </c>
      <c r="G770" s="8">
        <f>Table3[[#This Row],[poverty threshold abs]]*Table3[[#This Row],[CPI Adjustment]]</f>
        <v>26898.039156912473</v>
      </c>
      <c r="H770" s="8">
        <f>Table3[[#This Row],[poverty threshold adj]]/2/250/8</f>
        <v>6.7245097892281187</v>
      </c>
      <c r="I770" s="8">
        <f>$I$854*$D$854/Table3[[#This Row],[CPI Adjustment]]</f>
        <v>14.347783824191373</v>
      </c>
      <c r="J770" s="8">
        <f>Table3[[#This Row],[Living Wage Nominal]]*Table3[[#This Row],[CPI Adjustment]]</f>
        <v>16.91847140055302</v>
      </c>
    </row>
    <row r="771" spans="1:10" x14ac:dyDescent="0.35">
      <c r="A771" s="6">
        <v>40575</v>
      </c>
      <c r="B771">
        <f>INDEX(CPI[CPIAUCSL],MATCH(Table3[[#This Row],[Date]],CPI[observation_date],0))</f>
        <v>221.898</v>
      </c>
      <c r="C771">
        <f>INDEX(minwage[FEDMINNFRWG],MATCH(Table3[[#This Row],[Date]],minwage[observation_date],0))</f>
        <v>7.25</v>
      </c>
      <c r="D771" s="4">
        <f>$B$888/Table3[[#This Row],[CPI]]</f>
        <v>1.1753913960468323</v>
      </c>
      <c r="E771" s="5">
        <f>Table3[[#This Row],[minwage]]*Table3[[#This Row],[CPI Adjustment]]</f>
        <v>8.5215876213395347</v>
      </c>
      <c r="F771" s="5">
        <f>INDEX(poverty[Threshold],MATCH(YEAR(Table3[[#This Row],[Date]]),poverty[Year],0))</f>
        <v>22811</v>
      </c>
      <c r="G771" s="8">
        <f>Table3[[#This Row],[poverty threshold abs]]*Table3[[#This Row],[CPI Adjustment]]</f>
        <v>26811.85313522429</v>
      </c>
      <c r="H771" s="8">
        <f>Table3[[#This Row],[poverty threshold adj]]/2/250/8</f>
        <v>6.7029632838060724</v>
      </c>
      <c r="I771" s="8">
        <f>$I$854*$D$854/Table3[[#This Row],[CPI Adjustment]]</f>
        <v>14.39390441129188</v>
      </c>
      <c r="J771" s="8">
        <f>Table3[[#This Row],[Living Wage Nominal]]*Table3[[#This Row],[CPI Adjustment]]</f>
        <v>16.91847140055302</v>
      </c>
    </row>
    <row r="772" spans="1:10" x14ac:dyDescent="0.35">
      <c r="A772" s="6">
        <v>40603</v>
      </c>
      <c r="B772">
        <f>INDEX(CPI[CPIAUCSL],MATCH(Table3[[#This Row],[Date]],CPI[observation_date],0))</f>
        <v>223.04599999999999</v>
      </c>
      <c r="C772">
        <f>INDEX(minwage[FEDMINNFRWG],MATCH(Table3[[#This Row],[Date]],minwage[observation_date],0))</f>
        <v>7.25</v>
      </c>
      <c r="D772" s="4">
        <f>$B$888/Table3[[#This Row],[CPI]]</f>
        <v>1.1693417501322598</v>
      </c>
      <c r="E772" s="5">
        <f>Table3[[#This Row],[minwage]]*Table3[[#This Row],[CPI Adjustment]]</f>
        <v>8.4777276884588844</v>
      </c>
      <c r="F772" s="5">
        <f>INDEX(poverty[Threshold],MATCH(YEAR(Table3[[#This Row],[Date]]),poverty[Year],0))</f>
        <v>22811</v>
      </c>
      <c r="G772" s="8">
        <f>Table3[[#This Row],[poverty threshold abs]]*Table3[[#This Row],[CPI Adjustment]]</f>
        <v>26673.854662266978</v>
      </c>
      <c r="H772" s="8">
        <f>Table3[[#This Row],[poverty threshold adj]]/2/250/8</f>
        <v>6.6684636655667449</v>
      </c>
      <c r="I772" s="8">
        <f>$I$854*$D$854/Table3[[#This Row],[CPI Adjustment]]</f>
        <v>14.468371969648254</v>
      </c>
      <c r="J772" s="8">
        <f>Table3[[#This Row],[Living Wage Nominal]]*Table3[[#This Row],[CPI Adjustment]]</f>
        <v>16.91847140055302</v>
      </c>
    </row>
    <row r="773" spans="1:10" x14ac:dyDescent="0.35">
      <c r="A773" s="6">
        <v>40634</v>
      </c>
      <c r="B773">
        <f>INDEX(CPI[CPIAUCSL],MATCH(Table3[[#This Row],[Date]],CPI[observation_date],0))</f>
        <v>224.09299999999999</v>
      </c>
      <c r="C773">
        <f>INDEX(minwage[FEDMINNFRWG],MATCH(Table3[[#This Row],[Date]],minwage[observation_date],0))</f>
        <v>7.25</v>
      </c>
      <c r="D773" s="4">
        <f>$B$888/Table3[[#This Row],[CPI]]</f>
        <v>1.1638783897756735</v>
      </c>
      <c r="E773" s="5">
        <f>Table3[[#This Row],[minwage]]*Table3[[#This Row],[CPI Adjustment]]</f>
        <v>8.4381183258736332</v>
      </c>
      <c r="F773" s="5">
        <f>INDEX(poverty[Threshold],MATCH(YEAR(Table3[[#This Row],[Date]]),poverty[Year],0))</f>
        <v>22811</v>
      </c>
      <c r="G773" s="8">
        <f>Table3[[#This Row],[poverty threshold abs]]*Table3[[#This Row],[CPI Adjustment]]</f>
        <v>26549.229949172888</v>
      </c>
      <c r="H773" s="8">
        <f>Table3[[#This Row],[poverty threshold adj]]/2/250/8</f>
        <v>6.6373074872932216</v>
      </c>
      <c r="I773" s="8">
        <f>$I$854*$D$854/Table3[[#This Row],[CPI Adjustment]]</f>
        <v>14.536287939682337</v>
      </c>
      <c r="J773" s="8">
        <f>Table3[[#This Row],[Living Wage Nominal]]*Table3[[#This Row],[CPI Adjustment]]</f>
        <v>16.91847140055302</v>
      </c>
    </row>
    <row r="774" spans="1:10" x14ac:dyDescent="0.35">
      <c r="A774" s="6">
        <v>40664</v>
      </c>
      <c r="B774">
        <f>INDEX(CPI[CPIAUCSL],MATCH(Table3[[#This Row],[Date]],CPI[observation_date],0))</f>
        <v>224.80600000000001</v>
      </c>
      <c r="C774">
        <f>INDEX(minwage[FEDMINNFRWG],MATCH(Table3[[#This Row],[Date]],minwage[observation_date],0))</f>
        <v>7.25</v>
      </c>
      <c r="D774" s="4">
        <f>$B$888/Table3[[#This Row],[CPI]]</f>
        <v>1.1601870056849015</v>
      </c>
      <c r="E774" s="5">
        <f>Table3[[#This Row],[minwage]]*Table3[[#This Row],[CPI Adjustment]]</f>
        <v>8.4113557912155361</v>
      </c>
      <c r="F774" s="5">
        <f>INDEX(poverty[Threshold],MATCH(YEAR(Table3[[#This Row],[Date]]),poverty[Year],0))</f>
        <v>22811</v>
      </c>
      <c r="G774" s="8">
        <f>Table3[[#This Row],[poverty threshold abs]]*Table3[[#This Row],[CPI Adjustment]]</f>
        <v>26465.025786678289</v>
      </c>
      <c r="H774" s="8">
        <f>Table3[[#This Row],[poverty threshold adj]]/2/250/8</f>
        <v>6.6162564466695724</v>
      </c>
      <c r="I774" s="8">
        <f>$I$854*$D$854/Table3[[#This Row],[CPI Adjustment]]</f>
        <v>14.58253826120507</v>
      </c>
      <c r="J774" s="8">
        <f>Table3[[#This Row],[Living Wage Nominal]]*Table3[[#This Row],[CPI Adjustment]]</f>
        <v>16.91847140055302</v>
      </c>
    </row>
    <row r="775" spans="1:10" x14ac:dyDescent="0.35">
      <c r="A775" s="6">
        <v>40695</v>
      </c>
      <c r="B775">
        <f>INDEX(CPI[CPIAUCSL],MATCH(Table3[[#This Row],[Date]],CPI[observation_date],0))</f>
        <v>224.80600000000001</v>
      </c>
      <c r="C775">
        <f>INDEX(minwage[FEDMINNFRWG],MATCH(Table3[[#This Row],[Date]],minwage[observation_date],0))</f>
        <v>7.25</v>
      </c>
      <c r="D775" s="4">
        <f>$B$888/Table3[[#This Row],[CPI]]</f>
        <v>1.1601870056849015</v>
      </c>
      <c r="E775" s="5">
        <f>Table3[[#This Row],[minwage]]*Table3[[#This Row],[CPI Adjustment]]</f>
        <v>8.4113557912155361</v>
      </c>
      <c r="F775" s="5">
        <f>INDEX(poverty[Threshold],MATCH(YEAR(Table3[[#This Row],[Date]]),poverty[Year],0))</f>
        <v>22811</v>
      </c>
      <c r="G775" s="8">
        <f>Table3[[#This Row],[poverty threshold abs]]*Table3[[#This Row],[CPI Adjustment]]</f>
        <v>26465.025786678289</v>
      </c>
      <c r="H775" s="8">
        <f>Table3[[#This Row],[poverty threshold adj]]/2/250/8</f>
        <v>6.6162564466695724</v>
      </c>
      <c r="I775" s="8">
        <f>$I$854*$D$854/Table3[[#This Row],[CPI Adjustment]]</f>
        <v>14.58253826120507</v>
      </c>
      <c r="J775" s="8">
        <f>Table3[[#This Row],[Living Wage Nominal]]*Table3[[#This Row],[CPI Adjustment]]</f>
        <v>16.91847140055302</v>
      </c>
    </row>
    <row r="776" spans="1:10" x14ac:dyDescent="0.35">
      <c r="A776" s="6">
        <v>40725</v>
      </c>
      <c r="B776">
        <f>INDEX(CPI[CPIAUCSL],MATCH(Table3[[#This Row],[Date]],CPI[observation_date],0))</f>
        <v>225.39500000000001</v>
      </c>
      <c r="C776">
        <f>INDEX(minwage[FEDMINNFRWG],MATCH(Table3[[#This Row],[Date]],minwage[observation_date],0))</f>
        <v>7.25</v>
      </c>
      <c r="D776" s="4">
        <f>$B$888/Table3[[#This Row],[CPI]]</f>
        <v>1.1571552163978793</v>
      </c>
      <c r="E776" s="5">
        <f>Table3[[#This Row],[minwage]]*Table3[[#This Row],[CPI Adjustment]]</f>
        <v>8.3893753188846247</v>
      </c>
      <c r="F776" s="5">
        <f>INDEX(poverty[Threshold],MATCH(YEAR(Table3[[#This Row],[Date]]),poverty[Year],0))</f>
        <v>22811</v>
      </c>
      <c r="G776" s="8">
        <f>Table3[[#This Row],[poverty threshold abs]]*Table3[[#This Row],[CPI Adjustment]]</f>
        <v>26395.867641252025</v>
      </c>
      <c r="H776" s="8">
        <f>Table3[[#This Row],[poverty threshold adj]]/2/250/8</f>
        <v>6.5989669103130062</v>
      </c>
      <c r="I776" s="8">
        <f>$I$854*$D$854/Table3[[#This Row],[CPI Adjustment]]</f>
        <v>14.620745048549933</v>
      </c>
      <c r="J776" s="8">
        <f>Table3[[#This Row],[Living Wage Nominal]]*Table3[[#This Row],[CPI Adjustment]]</f>
        <v>16.91847140055302</v>
      </c>
    </row>
    <row r="777" spans="1:10" x14ac:dyDescent="0.35">
      <c r="A777" s="6">
        <v>40756</v>
      </c>
      <c r="B777">
        <f>INDEX(CPI[CPIAUCSL],MATCH(Table3[[#This Row],[Date]],CPI[observation_date],0))</f>
        <v>226.10599999999999</v>
      </c>
      <c r="C777">
        <f>INDEX(minwage[FEDMINNFRWG],MATCH(Table3[[#This Row],[Date]],minwage[observation_date],0))</f>
        <v>7.25</v>
      </c>
      <c r="D777" s="4">
        <f>$B$888/Table3[[#This Row],[CPI]]</f>
        <v>1.1535164922646901</v>
      </c>
      <c r="E777" s="5">
        <f>Table3[[#This Row],[minwage]]*Table3[[#This Row],[CPI Adjustment]]</f>
        <v>8.3629945689190031</v>
      </c>
      <c r="F777" s="5">
        <f>INDEX(poverty[Threshold],MATCH(YEAR(Table3[[#This Row],[Date]]),poverty[Year],0))</f>
        <v>22811</v>
      </c>
      <c r="G777" s="8">
        <f>Table3[[#This Row],[poverty threshold abs]]*Table3[[#This Row],[CPI Adjustment]]</f>
        <v>26312.864705049848</v>
      </c>
      <c r="H777" s="8">
        <f>Table3[[#This Row],[poverty threshold adj]]/2/250/8</f>
        <v>6.5782161762624618</v>
      </c>
      <c r="I777" s="8">
        <f>$I$854*$D$854/Table3[[#This Row],[CPI Adjustment]]</f>
        <v>14.66686563565044</v>
      </c>
      <c r="J777" s="8">
        <f>Table3[[#This Row],[Living Wage Nominal]]*Table3[[#This Row],[CPI Adjustment]]</f>
        <v>16.91847140055302</v>
      </c>
    </row>
    <row r="778" spans="1:10" x14ac:dyDescent="0.35">
      <c r="A778" s="6">
        <v>40787</v>
      </c>
      <c r="B778">
        <f>INDEX(CPI[CPIAUCSL],MATCH(Table3[[#This Row],[Date]],CPI[observation_date],0))</f>
        <v>226.59700000000001</v>
      </c>
      <c r="C778">
        <f>INDEX(minwage[FEDMINNFRWG],MATCH(Table3[[#This Row],[Date]],minwage[observation_date],0))</f>
        <v>7.25</v>
      </c>
      <c r="D778" s="4">
        <f>$B$888/Table3[[#This Row],[CPI]]</f>
        <v>1.151017003755566</v>
      </c>
      <c r="E778" s="5">
        <f>Table3[[#This Row],[minwage]]*Table3[[#This Row],[CPI Adjustment]]</f>
        <v>8.3448732772278547</v>
      </c>
      <c r="F778" s="5">
        <f>INDEX(poverty[Threshold],MATCH(YEAR(Table3[[#This Row],[Date]]),poverty[Year],0))</f>
        <v>22811</v>
      </c>
      <c r="G778" s="8">
        <f>Table3[[#This Row],[poverty threshold abs]]*Table3[[#This Row],[CPI Adjustment]]</f>
        <v>26255.848872668215</v>
      </c>
      <c r="H778" s="8">
        <f>Table3[[#This Row],[poverty threshold adj]]/2/250/8</f>
        <v>6.5639622181670543</v>
      </c>
      <c r="I778" s="8">
        <f>$I$854*$D$854/Table3[[#This Row],[CPI Adjustment]]</f>
        <v>14.698715436306347</v>
      </c>
      <c r="J778" s="8">
        <f>Table3[[#This Row],[Living Wage Nominal]]*Table3[[#This Row],[CPI Adjustment]]</f>
        <v>16.91847140055302</v>
      </c>
    </row>
    <row r="779" spans="1:10" x14ac:dyDescent="0.35">
      <c r="A779" s="6">
        <v>40817</v>
      </c>
      <c r="B779">
        <f>INDEX(CPI[CPIAUCSL],MATCH(Table3[[#This Row],[Date]],CPI[observation_date],0))</f>
        <v>226.75</v>
      </c>
      <c r="C779">
        <f>INDEX(minwage[FEDMINNFRWG],MATCH(Table3[[#This Row],[Date]],minwage[observation_date],0))</f>
        <v>7.25</v>
      </c>
      <c r="D779" s="4">
        <f>$B$888/Table3[[#This Row],[CPI]]</f>
        <v>1.1502403528114664</v>
      </c>
      <c r="E779" s="5">
        <f>Table3[[#This Row],[minwage]]*Table3[[#This Row],[CPI Adjustment]]</f>
        <v>8.3392425578831322</v>
      </c>
      <c r="F779" s="5">
        <f>INDEX(poverty[Threshold],MATCH(YEAR(Table3[[#This Row],[Date]]),poverty[Year],0))</f>
        <v>22811</v>
      </c>
      <c r="G779" s="8">
        <f>Table3[[#This Row],[poverty threshold abs]]*Table3[[#This Row],[CPI Adjustment]]</f>
        <v>26238.132687982361</v>
      </c>
      <c r="H779" s="8">
        <f>Table3[[#This Row],[poverty threshold adj]]/2/250/8</f>
        <v>6.5595331719955903</v>
      </c>
      <c r="I779" s="8">
        <f>$I$854*$D$854/Table3[[#This Row],[CPI Adjustment]]</f>
        <v>14.708640119606457</v>
      </c>
      <c r="J779" s="8">
        <f>Table3[[#This Row],[Living Wage Nominal]]*Table3[[#This Row],[CPI Adjustment]]</f>
        <v>16.91847140055302</v>
      </c>
    </row>
    <row r="780" spans="1:10" x14ac:dyDescent="0.35">
      <c r="A780" s="6">
        <v>40848</v>
      </c>
      <c r="B780">
        <f>INDEX(CPI[CPIAUCSL],MATCH(Table3[[#This Row],[Date]],CPI[observation_date],0))</f>
        <v>227.16900000000001</v>
      </c>
      <c r="C780">
        <f>INDEX(minwage[FEDMINNFRWG],MATCH(Table3[[#This Row],[Date]],minwage[observation_date],0))</f>
        <v>7.25</v>
      </c>
      <c r="D780" s="4">
        <f>$B$888/Table3[[#This Row],[CPI]]</f>
        <v>1.1481188014209684</v>
      </c>
      <c r="E780" s="5">
        <f>Table3[[#This Row],[minwage]]*Table3[[#This Row],[CPI Adjustment]]</f>
        <v>8.3238613103020214</v>
      </c>
      <c r="F780" s="5">
        <f>INDEX(poverty[Threshold],MATCH(YEAR(Table3[[#This Row],[Date]]),poverty[Year],0))</f>
        <v>22811</v>
      </c>
      <c r="G780" s="8">
        <f>Table3[[#This Row],[poverty threshold abs]]*Table3[[#This Row],[CPI Adjustment]]</f>
        <v>26189.737979213711</v>
      </c>
      <c r="H780" s="8">
        <f>Table3[[#This Row],[poverty threshold adj]]/2/250/8</f>
        <v>6.5474344948034275</v>
      </c>
      <c r="I780" s="8">
        <f>$I$854*$D$854/Table3[[#This Row],[CPI Adjustment]]</f>
        <v>14.735819481062313</v>
      </c>
      <c r="J780" s="8">
        <f>Table3[[#This Row],[Living Wage Nominal]]*Table3[[#This Row],[CPI Adjustment]]</f>
        <v>16.91847140055302</v>
      </c>
    </row>
    <row r="781" spans="1:10" x14ac:dyDescent="0.35">
      <c r="A781" s="6">
        <v>40878</v>
      </c>
      <c r="B781">
        <f>INDEX(CPI[CPIAUCSL],MATCH(Table3[[#This Row],[Date]],CPI[observation_date],0))</f>
        <v>227.22300000000001</v>
      </c>
      <c r="C781">
        <f>INDEX(minwage[FEDMINNFRWG],MATCH(Table3[[#This Row],[Date]],minwage[observation_date],0))</f>
        <v>7.25</v>
      </c>
      <c r="D781" s="4">
        <f>$B$888/Table3[[#This Row],[CPI]]</f>
        <v>1.1478459486935741</v>
      </c>
      <c r="E781" s="5">
        <f>Table3[[#This Row],[minwage]]*Table3[[#This Row],[CPI Adjustment]]</f>
        <v>8.3218831280284125</v>
      </c>
      <c r="F781" s="5">
        <f>INDEX(poverty[Threshold],MATCH(YEAR(Table3[[#This Row],[Date]]),poverty[Year],0))</f>
        <v>22811</v>
      </c>
      <c r="G781" s="8">
        <f>Table3[[#This Row],[poverty threshold abs]]*Table3[[#This Row],[CPI Adjustment]]</f>
        <v>26183.51393564912</v>
      </c>
      <c r="H781" s="8">
        <f>Table3[[#This Row],[poverty threshold adj]]/2/250/8</f>
        <v>6.5458784839122801</v>
      </c>
      <c r="I781" s="8">
        <f>$I$854*$D$854/Table3[[#This Row],[CPI Adjustment]]</f>
        <v>14.739322310462351</v>
      </c>
      <c r="J781" s="8">
        <f>Table3[[#This Row],[Living Wage Nominal]]*Table3[[#This Row],[CPI Adjustment]]</f>
        <v>16.91847140055302</v>
      </c>
    </row>
    <row r="782" spans="1:10" x14ac:dyDescent="0.35">
      <c r="A782" s="6">
        <v>40909</v>
      </c>
      <c r="B782">
        <f>INDEX(CPI[CPIAUCSL],MATCH(Table3[[#This Row],[Date]],CPI[observation_date],0))</f>
        <v>227.84200000000001</v>
      </c>
      <c r="C782">
        <f>INDEX(minwage[FEDMINNFRWG],MATCH(Table3[[#This Row],[Date]],minwage[observation_date],0))</f>
        <v>7.25</v>
      </c>
      <c r="D782" s="4">
        <f>$B$888/Table3[[#This Row],[CPI]]</f>
        <v>1.1447274865915853</v>
      </c>
      <c r="E782" s="5">
        <f>Table3[[#This Row],[minwage]]*Table3[[#This Row],[CPI Adjustment]]</f>
        <v>8.2992742777889941</v>
      </c>
      <c r="F782" s="5">
        <f>INDEX(poverty[Threshold],MATCH(YEAR(Table3[[#This Row],[Date]]),poverty[Year],0))</f>
        <v>23283</v>
      </c>
      <c r="G782" s="8">
        <f>Table3[[#This Row],[poverty threshold abs]]*Table3[[#This Row],[CPI Adjustment]]</f>
        <v>26652.690070311881</v>
      </c>
      <c r="H782" s="8">
        <f>Table3[[#This Row],[poverty threshold adj]]/2/250/8</f>
        <v>6.6631725175779701</v>
      </c>
      <c r="I782" s="8">
        <f>$I$854*$D$854/Table3[[#This Row],[CPI Adjustment]]</f>
        <v>14.779475114140572</v>
      </c>
      <c r="J782" s="8">
        <f>Table3[[#This Row],[Living Wage Nominal]]*Table3[[#This Row],[CPI Adjustment]]</f>
        <v>16.91847140055302</v>
      </c>
    </row>
    <row r="783" spans="1:10" x14ac:dyDescent="0.35">
      <c r="A783" s="6">
        <v>40940</v>
      </c>
      <c r="B783">
        <f>INDEX(CPI[CPIAUCSL],MATCH(Table3[[#This Row],[Date]],CPI[observation_date],0))</f>
        <v>228.32900000000001</v>
      </c>
      <c r="C783">
        <f>INDEX(minwage[FEDMINNFRWG],MATCH(Table3[[#This Row],[Date]],minwage[observation_date],0))</f>
        <v>7.25</v>
      </c>
      <c r="D783" s="4">
        <f>$B$888/Table3[[#This Row],[CPI]]</f>
        <v>1.1422859119954101</v>
      </c>
      <c r="E783" s="5">
        <f>Table3[[#This Row],[minwage]]*Table3[[#This Row],[CPI Adjustment]]</f>
        <v>8.2815728619667226</v>
      </c>
      <c r="F783" s="5">
        <f>INDEX(poverty[Threshold],MATCH(YEAR(Table3[[#This Row],[Date]]),poverty[Year],0))</f>
        <v>23283</v>
      </c>
      <c r="G783" s="8">
        <f>Table3[[#This Row],[poverty threshold abs]]*Table3[[#This Row],[CPI Adjustment]]</f>
        <v>26595.842888989133</v>
      </c>
      <c r="H783" s="8">
        <f>Table3[[#This Row],[poverty threshold adj]]/2/250/8</f>
        <v>6.6489607222472831</v>
      </c>
      <c r="I783" s="8">
        <f>$I$854*$D$854/Table3[[#This Row],[CPI Adjustment]]</f>
        <v>14.81106544595203</v>
      </c>
      <c r="J783" s="8">
        <f>Table3[[#This Row],[Living Wage Nominal]]*Table3[[#This Row],[CPI Adjustment]]</f>
        <v>16.91847140055302</v>
      </c>
    </row>
    <row r="784" spans="1:10" x14ac:dyDescent="0.35">
      <c r="A784" s="6">
        <v>40969</v>
      </c>
      <c r="B784">
        <f>INDEX(CPI[CPIAUCSL],MATCH(Table3[[#This Row],[Date]],CPI[observation_date],0))</f>
        <v>228.80699999999999</v>
      </c>
      <c r="C784">
        <f>INDEX(minwage[FEDMINNFRWG],MATCH(Table3[[#This Row],[Date]],minwage[observation_date],0))</f>
        <v>7.25</v>
      </c>
      <c r="D784" s="4">
        <f>$B$888/Table3[[#This Row],[CPI]]</f>
        <v>1.1398995660097813</v>
      </c>
      <c r="E784" s="5">
        <f>Table3[[#This Row],[minwage]]*Table3[[#This Row],[CPI Adjustment]]</f>
        <v>8.2642718535709143</v>
      </c>
      <c r="F784" s="5">
        <f>INDEX(poverty[Threshold],MATCH(YEAR(Table3[[#This Row],[Date]]),poverty[Year],0))</f>
        <v>23283</v>
      </c>
      <c r="G784" s="8">
        <f>Table3[[#This Row],[poverty threshold abs]]*Table3[[#This Row],[CPI Adjustment]]</f>
        <v>26540.281595405737</v>
      </c>
      <c r="H784" s="8">
        <f>Table3[[#This Row],[poverty threshold adj]]/2/250/8</f>
        <v>6.6350703988514343</v>
      </c>
      <c r="I784" s="8">
        <f>$I$854*$D$854/Table3[[#This Row],[CPI Adjustment]]</f>
        <v>14.842071972863481</v>
      </c>
      <c r="J784" s="8">
        <f>Table3[[#This Row],[Living Wage Nominal]]*Table3[[#This Row],[CPI Adjustment]]</f>
        <v>16.91847140055302</v>
      </c>
    </row>
    <row r="785" spans="1:10" x14ac:dyDescent="0.35">
      <c r="A785" s="6">
        <v>41000</v>
      </c>
      <c r="B785">
        <f>INDEX(CPI[CPIAUCSL],MATCH(Table3[[#This Row],[Date]],CPI[observation_date],0))</f>
        <v>229.18700000000001</v>
      </c>
      <c r="C785">
        <f>INDEX(minwage[FEDMINNFRWG],MATCH(Table3[[#This Row],[Date]],minwage[observation_date],0))</f>
        <v>7.25</v>
      </c>
      <c r="D785" s="4">
        <f>$B$888/Table3[[#This Row],[CPI]]</f>
        <v>1.1380095729687985</v>
      </c>
      <c r="E785" s="5">
        <f>Table3[[#This Row],[minwage]]*Table3[[#This Row],[CPI Adjustment]]</f>
        <v>8.2505694040237891</v>
      </c>
      <c r="F785" s="5">
        <f>INDEX(poverty[Threshold],MATCH(YEAR(Table3[[#This Row],[Date]]),poverty[Year],0))</f>
        <v>23283</v>
      </c>
      <c r="G785" s="8">
        <f>Table3[[#This Row],[poverty threshold abs]]*Table3[[#This Row],[CPI Adjustment]]</f>
        <v>26496.276887432534</v>
      </c>
      <c r="H785" s="8">
        <f>Table3[[#This Row],[poverty threshold adj]]/2/250/8</f>
        <v>6.6240692218581332</v>
      </c>
      <c r="I785" s="8">
        <f>$I$854*$D$854/Table3[[#This Row],[CPI Adjustment]]</f>
        <v>14.866721513085976</v>
      </c>
      <c r="J785" s="8">
        <f>Table3[[#This Row],[Living Wage Nominal]]*Table3[[#This Row],[CPI Adjustment]]</f>
        <v>16.91847140055302</v>
      </c>
    </row>
    <row r="786" spans="1:10" x14ac:dyDescent="0.35">
      <c r="A786" s="6">
        <v>41030</v>
      </c>
      <c r="B786">
        <f>INDEX(CPI[CPIAUCSL],MATCH(Table3[[#This Row],[Date]],CPI[observation_date],0))</f>
        <v>228.71299999999999</v>
      </c>
      <c r="C786">
        <f>INDEX(minwage[FEDMINNFRWG],MATCH(Table3[[#This Row],[Date]],minwage[observation_date],0))</f>
        <v>7.25</v>
      </c>
      <c r="D786" s="4">
        <f>$B$888/Table3[[#This Row],[CPI]]</f>
        <v>1.1403680595331267</v>
      </c>
      <c r="E786" s="5">
        <f>Table3[[#This Row],[minwage]]*Table3[[#This Row],[CPI Adjustment]]</f>
        <v>8.267668431615169</v>
      </c>
      <c r="F786" s="5">
        <f>INDEX(poverty[Threshold],MATCH(YEAR(Table3[[#This Row],[Date]]),poverty[Year],0))</f>
        <v>23283</v>
      </c>
      <c r="G786" s="8">
        <f>Table3[[#This Row],[poverty threshold abs]]*Table3[[#This Row],[CPI Adjustment]]</f>
        <v>26551.18953010979</v>
      </c>
      <c r="H786" s="8">
        <f>Table3[[#This Row],[poverty threshold adj]]/2/250/8</f>
        <v>6.6377973825274479</v>
      </c>
      <c r="I786" s="8">
        <f>$I$854*$D$854/Table3[[#This Row],[CPI Adjustment]]</f>
        <v>14.83597445501897</v>
      </c>
      <c r="J786" s="8">
        <f>Table3[[#This Row],[Living Wage Nominal]]*Table3[[#This Row],[CPI Adjustment]]</f>
        <v>16.91847140055302</v>
      </c>
    </row>
    <row r="787" spans="1:10" x14ac:dyDescent="0.35">
      <c r="A787" s="6">
        <v>41061</v>
      </c>
      <c r="B787">
        <f>INDEX(CPI[CPIAUCSL],MATCH(Table3[[#This Row],[Date]],CPI[observation_date],0))</f>
        <v>228.524</v>
      </c>
      <c r="C787">
        <f>INDEX(minwage[FEDMINNFRWG],MATCH(Table3[[#This Row],[Date]],minwage[observation_date],0))</f>
        <v>7.25</v>
      </c>
      <c r="D787" s="4">
        <f>$B$888/Table3[[#This Row],[CPI]]</f>
        <v>1.1413111970733927</v>
      </c>
      <c r="E787" s="5">
        <f>Table3[[#This Row],[minwage]]*Table3[[#This Row],[CPI Adjustment]]</f>
        <v>8.2745061787820973</v>
      </c>
      <c r="F787" s="5">
        <f>INDEX(poverty[Threshold],MATCH(YEAR(Table3[[#This Row],[Date]]),poverty[Year],0))</f>
        <v>23283</v>
      </c>
      <c r="G787" s="8">
        <f>Table3[[#This Row],[poverty threshold abs]]*Table3[[#This Row],[CPI Adjustment]]</f>
        <v>26573.148601459801</v>
      </c>
      <c r="H787" s="8">
        <f>Table3[[#This Row],[poverty threshold adj]]/2/250/8</f>
        <v>6.6432871503649507</v>
      </c>
      <c r="I787" s="8">
        <f>$I$854*$D$854/Table3[[#This Row],[CPI Adjustment]]</f>
        <v>14.823714552118837</v>
      </c>
      <c r="J787" s="8">
        <f>Table3[[#This Row],[Living Wage Nominal]]*Table3[[#This Row],[CPI Adjustment]]</f>
        <v>16.91847140055302</v>
      </c>
    </row>
    <row r="788" spans="1:10" x14ac:dyDescent="0.35">
      <c r="A788" s="6">
        <v>41091</v>
      </c>
      <c r="B788">
        <f>INDEX(CPI[CPIAUCSL],MATCH(Table3[[#This Row],[Date]],CPI[observation_date],0))</f>
        <v>228.59</v>
      </c>
      <c r="C788">
        <f>INDEX(minwage[FEDMINNFRWG],MATCH(Table3[[#This Row],[Date]],minwage[observation_date],0))</f>
        <v>7.25</v>
      </c>
      <c r="D788" s="4">
        <f>$B$888/Table3[[#This Row],[CPI]]</f>
        <v>1.140981670239293</v>
      </c>
      <c r="E788" s="5">
        <f>Table3[[#This Row],[minwage]]*Table3[[#This Row],[CPI Adjustment]]</f>
        <v>8.2721171092348733</v>
      </c>
      <c r="F788" s="5">
        <f>INDEX(poverty[Threshold],MATCH(YEAR(Table3[[#This Row],[Date]]),poverty[Year],0))</f>
        <v>23283</v>
      </c>
      <c r="G788" s="8">
        <f>Table3[[#This Row],[poverty threshold abs]]*Table3[[#This Row],[CPI Adjustment]]</f>
        <v>26565.476228181458</v>
      </c>
      <c r="H788" s="8">
        <f>Table3[[#This Row],[poverty threshold adj]]/2/250/8</f>
        <v>6.641369057045365</v>
      </c>
      <c r="I788" s="8">
        <f>$I$854*$D$854/Table3[[#This Row],[CPI Adjustment]]</f>
        <v>14.827995788052217</v>
      </c>
      <c r="J788" s="8">
        <f>Table3[[#This Row],[Living Wage Nominal]]*Table3[[#This Row],[CPI Adjustment]]</f>
        <v>16.91847140055302</v>
      </c>
    </row>
    <row r="789" spans="1:10" x14ac:dyDescent="0.35">
      <c r="A789" s="6">
        <v>41122</v>
      </c>
      <c r="B789">
        <f>INDEX(CPI[CPIAUCSL],MATCH(Table3[[#This Row],[Date]],CPI[observation_date],0))</f>
        <v>229.91800000000001</v>
      </c>
      <c r="C789">
        <f>INDEX(minwage[FEDMINNFRWG],MATCH(Table3[[#This Row],[Date]],minwage[observation_date],0))</f>
        <v>7.25</v>
      </c>
      <c r="D789" s="4">
        <f>$B$888/Table3[[#This Row],[CPI]]</f>
        <v>1.1343913917135675</v>
      </c>
      <c r="E789" s="5">
        <f>Table3[[#This Row],[minwage]]*Table3[[#This Row],[CPI Adjustment]]</f>
        <v>8.2243375899233637</v>
      </c>
      <c r="F789" s="5">
        <f>INDEX(poverty[Threshold],MATCH(YEAR(Table3[[#This Row],[Date]]),poverty[Year],0))</f>
        <v>23283</v>
      </c>
      <c r="G789" s="8">
        <f>Table3[[#This Row],[poverty threshold abs]]*Table3[[#This Row],[CPI Adjustment]]</f>
        <v>26412.034773266991</v>
      </c>
      <c r="H789" s="8">
        <f>Table3[[#This Row],[poverty threshold adj]]/2/250/8</f>
        <v>6.603008693316748</v>
      </c>
      <c r="I789" s="8">
        <f>$I$854*$D$854/Table3[[#This Row],[CPI Adjustment]]</f>
        <v>14.91413944440872</v>
      </c>
      <c r="J789" s="8">
        <f>Table3[[#This Row],[Living Wage Nominal]]*Table3[[#This Row],[CPI Adjustment]]</f>
        <v>16.91847140055302</v>
      </c>
    </row>
    <row r="790" spans="1:10" x14ac:dyDescent="0.35">
      <c r="A790" s="6">
        <v>41153</v>
      </c>
      <c r="B790">
        <f>INDEX(CPI[CPIAUCSL],MATCH(Table3[[#This Row],[Date]],CPI[observation_date],0))</f>
        <v>231.01499999999999</v>
      </c>
      <c r="C790">
        <f>INDEX(minwage[FEDMINNFRWG],MATCH(Table3[[#This Row],[Date]],minwage[observation_date],0))</f>
        <v>7.25</v>
      </c>
      <c r="D790" s="4">
        <f>$B$888/Table3[[#This Row],[CPI]]</f>
        <v>1.129004610090254</v>
      </c>
      <c r="E790" s="5">
        <f>Table3[[#This Row],[minwage]]*Table3[[#This Row],[CPI Adjustment]]</f>
        <v>8.1852834231543419</v>
      </c>
      <c r="F790" s="5">
        <f>INDEX(poverty[Threshold],MATCH(YEAR(Table3[[#This Row],[Date]]),poverty[Year],0))</f>
        <v>23283</v>
      </c>
      <c r="G790" s="8">
        <f>Table3[[#This Row],[poverty threshold abs]]*Table3[[#This Row],[CPI Adjustment]]</f>
        <v>26286.614336731385</v>
      </c>
      <c r="H790" s="8">
        <f>Table3[[#This Row],[poverty threshold adj]]/2/250/8</f>
        <v>6.5716535841828465</v>
      </c>
      <c r="I790" s="8">
        <f>$I$854*$D$854/Table3[[#This Row],[CPI Adjustment]]</f>
        <v>14.985298774998393</v>
      </c>
      <c r="J790" s="8">
        <f>Table3[[#This Row],[Living Wage Nominal]]*Table3[[#This Row],[CPI Adjustment]]</f>
        <v>16.91847140055302</v>
      </c>
    </row>
    <row r="791" spans="1:10" x14ac:dyDescent="0.35">
      <c r="A791" s="6">
        <v>41183</v>
      </c>
      <c r="B791">
        <f>INDEX(CPI[CPIAUCSL],MATCH(Table3[[#This Row],[Date]],CPI[observation_date],0))</f>
        <v>231.63800000000001</v>
      </c>
      <c r="C791">
        <f>INDEX(minwage[FEDMINNFRWG],MATCH(Table3[[#This Row],[Date]],minwage[observation_date],0))</f>
        <v>7.25</v>
      </c>
      <c r="D791" s="4">
        <f>$B$888/Table3[[#This Row],[CPI]]</f>
        <v>1.1259681054058488</v>
      </c>
      <c r="E791" s="5">
        <f>Table3[[#This Row],[minwage]]*Table3[[#This Row],[CPI Adjustment]]</f>
        <v>8.163268764192404</v>
      </c>
      <c r="F791" s="5">
        <f>INDEX(poverty[Threshold],MATCH(YEAR(Table3[[#This Row],[Date]]),poverty[Year],0))</f>
        <v>23283</v>
      </c>
      <c r="G791" s="8">
        <f>Table3[[#This Row],[poverty threshold abs]]*Table3[[#This Row],[CPI Adjustment]]</f>
        <v>26215.915398164376</v>
      </c>
      <c r="H791" s="8">
        <f>Table3[[#This Row],[poverty threshold adj]]/2/250/8</f>
        <v>6.5539788495410942</v>
      </c>
      <c r="I791" s="8">
        <f>$I$854*$D$854/Table3[[#This Row],[CPI Adjustment]]</f>
        <v>15.02571104752106</v>
      </c>
      <c r="J791" s="8">
        <f>Table3[[#This Row],[Living Wage Nominal]]*Table3[[#This Row],[CPI Adjustment]]</f>
        <v>16.91847140055302</v>
      </c>
    </row>
    <row r="792" spans="1:10" x14ac:dyDescent="0.35">
      <c r="A792" s="6">
        <v>41214</v>
      </c>
      <c r="B792">
        <f>INDEX(CPI[CPIAUCSL],MATCH(Table3[[#This Row],[Date]],CPI[observation_date],0))</f>
        <v>231.249</v>
      </c>
      <c r="C792">
        <f>INDEX(minwage[FEDMINNFRWG],MATCH(Table3[[#This Row],[Date]],minwage[observation_date],0))</f>
        <v>7.25</v>
      </c>
      <c r="D792" s="4">
        <f>$B$888/Table3[[#This Row],[CPI]]</f>
        <v>1.1278621745391333</v>
      </c>
      <c r="E792" s="5">
        <f>Table3[[#This Row],[minwage]]*Table3[[#This Row],[CPI Adjustment]]</f>
        <v>8.1770007654087156</v>
      </c>
      <c r="F792" s="5">
        <f>INDEX(poverty[Threshold],MATCH(YEAR(Table3[[#This Row],[Date]]),poverty[Year],0))</f>
        <v>23283</v>
      </c>
      <c r="G792" s="8">
        <f>Table3[[#This Row],[poverty threshold abs]]*Table3[[#This Row],[CPI Adjustment]]</f>
        <v>26260.015009794639</v>
      </c>
      <c r="H792" s="8">
        <f>Table3[[#This Row],[poverty threshold adj]]/2/250/8</f>
        <v>6.5650037524486597</v>
      </c>
      <c r="I792" s="8">
        <f>$I$854*$D$854/Table3[[#This Row],[CPI Adjustment]]</f>
        <v>15.000477702398559</v>
      </c>
      <c r="J792" s="8">
        <f>Table3[[#This Row],[Living Wage Nominal]]*Table3[[#This Row],[CPI Adjustment]]</f>
        <v>16.91847140055302</v>
      </c>
    </row>
    <row r="793" spans="1:10" x14ac:dyDescent="0.35">
      <c r="A793" s="6">
        <v>41244</v>
      </c>
      <c r="B793">
        <f>INDEX(CPI[CPIAUCSL],MATCH(Table3[[#This Row],[Date]],CPI[observation_date],0))</f>
        <v>231.221</v>
      </c>
      <c r="C793">
        <f>INDEX(minwage[FEDMINNFRWG],MATCH(Table3[[#This Row],[Date]],minwage[observation_date],0))</f>
        <v>7.25</v>
      </c>
      <c r="D793" s="4">
        <f>$B$888/Table3[[#This Row],[CPI]]</f>
        <v>1.1279987544383945</v>
      </c>
      <c r="E793" s="5">
        <f>Table3[[#This Row],[minwage]]*Table3[[#This Row],[CPI Adjustment]]</f>
        <v>8.1779909696783601</v>
      </c>
      <c r="F793" s="5">
        <f>INDEX(poverty[Threshold],MATCH(YEAR(Table3[[#This Row],[Date]]),poverty[Year],0))</f>
        <v>23283</v>
      </c>
      <c r="G793" s="8">
        <f>Table3[[#This Row],[poverty threshold abs]]*Table3[[#This Row],[CPI Adjustment]]</f>
        <v>26263.194999589137</v>
      </c>
      <c r="H793" s="8">
        <f>Table3[[#This Row],[poverty threshold adj]]/2/250/8</f>
        <v>6.5657987498972847</v>
      </c>
      <c r="I793" s="8">
        <f>$I$854*$D$854/Table3[[#This Row],[CPI Adjustment]]</f>
        <v>14.998661420487428</v>
      </c>
      <c r="J793" s="8">
        <f>Table3[[#This Row],[Living Wage Nominal]]*Table3[[#This Row],[CPI Adjustment]]</f>
        <v>16.91847140055302</v>
      </c>
    </row>
    <row r="794" spans="1:10" x14ac:dyDescent="0.35">
      <c r="A794" s="6">
        <v>41275</v>
      </c>
      <c r="B794">
        <f>INDEX(CPI[CPIAUCSL],MATCH(Table3[[#This Row],[Date]],CPI[observation_date],0))</f>
        <v>231.679</v>
      </c>
      <c r="C794">
        <f>INDEX(minwage[FEDMINNFRWG],MATCH(Table3[[#This Row],[Date]],minwage[observation_date],0))</f>
        <v>7.25</v>
      </c>
      <c r="D794" s="4">
        <f>$B$888/Table3[[#This Row],[CPI]]</f>
        <v>1.1257688439608251</v>
      </c>
      <c r="E794" s="5">
        <f>Table3[[#This Row],[minwage]]*Table3[[#This Row],[CPI Adjustment]]</f>
        <v>8.1618241187159821</v>
      </c>
      <c r="F794" s="5">
        <f>INDEX(poverty[Threshold],MATCH(YEAR(Table3[[#This Row],[Date]]),poverty[Year],0))</f>
        <v>23624</v>
      </c>
      <c r="G794" s="8">
        <f>Table3[[#This Row],[poverty threshold abs]]*Table3[[#This Row],[CPI Adjustment]]</f>
        <v>26595.163169730531</v>
      </c>
      <c r="H794" s="8">
        <f>Table3[[#This Row],[poverty threshold adj]]/2/250/8</f>
        <v>6.6487907924326324</v>
      </c>
      <c r="I794" s="8">
        <f>$I$854*$D$854/Table3[[#This Row],[CPI Adjustment]]</f>
        <v>15.028370603176645</v>
      </c>
      <c r="J794" s="8">
        <f>Table3[[#This Row],[Living Wage Nominal]]*Table3[[#This Row],[CPI Adjustment]]</f>
        <v>16.91847140055302</v>
      </c>
    </row>
    <row r="795" spans="1:10" x14ac:dyDescent="0.35">
      <c r="A795" s="6">
        <v>41306</v>
      </c>
      <c r="B795">
        <f>INDEX(CPI[CPIAUCSL],MATCH(Table3[[#This Row],[Date]],CPI[observation_date],0))</f>
        <v>232.93700000000001</v>
      </c>
      <c r="C795">
        <f>INDEX(minwage[FEDMINNFRWG],MATCH(Table3[[#This Row],[Date]],minwage[observation_date],0))</f>
        <v>7.25</v>
      </c>
      <c r="D795" s="4">
        <f>$B$888/Table3[[#This Row],[CPI]]</f>
        <v>1.1196890146262723</v>
      </c>
      <c r="E795" s="5">
        <f>Table3[[#This Row],[minwage]]*Table3[[#This Row],[CPI Adjustment]]</f>
        <v>8.1177453560404746</v>
      </c>
      <c r="F795" s="5">
        <f>INDEX(poverty[Threshold],MATCH(YEAR(Table3[[#This Row],[Date]]),poverty[Year],0))</f>
        <v>23624</v>
      </c>
      <c r="G795" s="8">
        <f>Table3[[#This Row],[poverty threshold abs]]*Table3[[#This Row],[CPI Adjustment]]</f>
        <v>26451.533281531058</v>
      </c>
      <c r="H795" s="8">
        <f>Table3[[#This Row],[poverty threshold adj]]/2/250/8</f>
        <v>6.6128833203827648</v>
      </c>
      <c r="I795" s="8">
        <f>$I$854*$D$854/Table3[[#This Row],[CPI Adjustment]]</f>
        <v>15.109973554755323</v>
      </c>
      <c r="J795" s="8">
        <f>Table3[[#This Row],[Living Wage Nominal]]*Table3[[#This Row],[CPI Adjustment]]</f>
        <v>16.91847140055302</v>
      </c>
    </row>
    <row r="796" spans="1:10" x14ac:dyDescent="0.35">
      <c r="A796" s="6">
        <v>41334</v>
      </c>
      <c r="B796">
        <f>INDEX(CPI[CPIAUCSL],MATCH(Table3[[#This Row],[Date]],CPI[observation_date],0))</f>
        <v>232.28200000000001</v>
      </c>
      <c r="C796">
        <f>INDEX(minwage[FEDMINNFRWG],MATCH(Table3[[#This Row],[Date]],minwage[observation_date],0))</f>
        <v>7.25</v>
      </c>
      <c r="D796" s="4">
        <f>$B$888/Table3[[#This Row],[CPI]]</f>
        <v>1.1228463677770986</v>
      </c>
      <c r="E796" s="5">
        <f>Table3[[#This Row],[minwage]]*Table3[[#This Row],[CPI Adjustment]]</f>
        <v>8.140636166383965</v>
      </c>
      <c r="F796" s="5">
        <f>INDEX(poverty[Threshold],MATCH(YEAR(Table3[[#This Row],[Date]]),poverty[Year],0))</f>
        <v>23624</v>
      </c>
      <c r="G796" s="8">
        <f>Table3[[#This Row],[poverty threshold abs]]*Table3[[#This Row],[CPI Adjustment]]</f>
        <v>26526.122592366177</v>
      </c>
      <c r="H796" s="8">
        <f>Table3[[#This Row],[poverty threshold adj]]/2/250/8</f>
        <v>6.6315306480915446</v>
      </c>
      <c r="I796" s="8">
        <f>$I$854*$D$854/Table3[[#This Row],[CPI Adjustment]]</f>
        <v>15.067485531477075</v>
      </c>
      <c r="J796" s="8">
        <f>Table3[[#This Row],[Living Wage Nominal]]*Table3[[#This Row],[CPI Adjustment]]</f>
        <v>16.91847140055302</v>
      </c>
    </row>
    <row r="797" spans="1:10" x14ac:dyDescent="0.35">
      <c r="A797" s="6">
        <v>41365</v>
      </c>
      <c r="B797">
        <f>INDEX(CPI[CPIAUCSL],MATCH(Table3[[#This Row],[Date]],CPI[observation_date],0))</f>
        <v>231.797</v>
      </c>
      <c r="C797">
        <f>INDEX(minwage[FEDMINNFRWG],MATCH(Table3[[#This Row],[Date]],minwage[observation_date],0))</f>
        <v>7.25</v>
      </c>
      <c r="D797" s="4">
        <f>$B$888/Table3[[#This Row],[CPI]]</f>
        <v>1.1251957531805847</v>
      </c>
      <c r="E797" s="5">
        <f>Table3[[#This Row],[minwage]]*Table3[[#This Row],[CPI Adjustment]]</f>
        <v>8.1576692105592397</v>
      </c>
      <c r="F797" s="5">
        <f>INDEX(poverty[Threshold],MATCH(YEAR(Table3[[#This Row],[Date]]),poverty[Year],0))</f>
        <v>23624</v>
      </c>
      <c r="G797" s="8">
        <f>Table3[[#This Row],[poverty threshold abs]]*Table3[[#This Row],[CPI Adjustment]]</f>
        <v>26581.624473138134</v>
      </c>
      <c r="H797" s="8">
        <f>Table3[[#This Row],[poverty threshold adj]]/2/250/8</f>
        <v>6.6454061182845336</v>
      </c>
      <c r="I797" s="8">
        <f>$I$854*$D$854/Table3[[#This Row],[CPI Adjustment]]</f>
        <v>15.036024934087841</v>
      </c>
      <c r="J797" s="8">
        <f>Table3[[#This Row],[Living Wage Nominal]]*Table3[[#This Row],[CPI Adjustment]]</f>
        <v>16.91847140055302</v>
      </c>
    </row>
    <row r="798" spans="1:10" x14ac:dyDescent="0.35">
      <c r="A798" s="6">
        <v>41395</v>
      </c>
      <c r="B798">
        <f>INDEX(CPI[CPIAUCSL],MATCH(Table3[[#This Row],[Date]],CPI[observation_date],0))</f>
        <v>231.893</v>
      </c>
      <c r="C798">
        <f>INDEX(minwage[FEDMINNFRWG],MATCH(Table3[[#This Row],[Date]],minwage[observation_date],0))</f>
        <v>7.25</v>
      </c>
      <c r="D798" s="4">
        <f>$B$888/Table3[[#This Row],[CPI]]</f>
        <v>1.1247299401016848</v>
      </c>
      <c r="E798" s="5">
        <f>Table3[[#This Row],[minwage]]*Table3[[#This Row],[CPI Adjustment]]</f>
        <v>8.1542920657372147</v>
      </c>
      <c r="F798" s="5">
        <f>INDEX(poverty[Threshold],MATCH(YEAR(Table3[[#This Row],[Date]]),poverty[Year],0))</f>
        <v>23624</v>
      </c>
      <c r="G798" s="8">
        <f>Table3[[#This Row],[poverty threshold abs]]*Table3[[#This Row],[CPI Adjustment]]</f>
        <v>26570.620104962203</v>
      </c>
      <c r="H798" s="8">
        <f>Table3[[#This Row],[poverty threshold adj]]/2/250/8</f>
        <v>6.6426550262405506</v>
      </c>
      <c r="I798" s="8">
        <f>$I$854*$D$854/Table3[[#This Row],[CPI Adjustment]]</f>
        <v>15.042252186354578</v>
      </c>
      <c r="J798" s="8">
        <f>Table3[[#This Row],[Living Wage Nominal]]*Table3[[#This Row],[CPI Adjustment]]</f>
        <v>16.91847140055302</v>
      </c>
    </row>
    <row r="799" spans="1:10" x14ac:dyDescent="0.35">
      <c r="A799" s="6">
        <v>41426</v>
      </c>
      <c r="B799">
        <f>INDEX(CPI[CPIAUCSL],MATCH(Table3[[#This Row],[Date]],CPI[observation_date],0))</f>
        <v>232.44499999999999</v>
      </c>
      <c r="C799">
        <f>INDEX(minwage[FEDMINNFRWG],MATCH(Table3[[#This Row],[Date]],minwage[observation_date],0))</f>
        <v>7.25</v>
      </c>
      <c r="D799" s="4">
        <f>$B$888/Table3[[#This Row],[CPI]]</f>
        <v>1.1220589816945945</v>
      </c>
      <c r="E799" s="5">
        <f>Table3[[#This Row],[minwage]]*Table3[[#This Row],[CPI Adjustment]]</f>
        <v>8.1349276172858094</v>
      </c>
      <c r="F799" s="5">
        <f>INDEX(poverty[Threshold],MATCH(YEAR(Table3[[#This Row],[Date]]),poverty[Year],0))</f>
        <v>23624</v>
      </c>
      <c r="G799" s="8">
        <f>Table3[[#This Row],[poverty threshold abs]]*Table3[[#This Row],[CPI Adjustment]]</f>
        <v>26507.521383553099</v>
      </c>
      <c r="H799" s="8">
        <f>Table3[[#This Row],[poverty threshold adj]]/2/250/8</f>
        <v>6.6268803458882752</v>
      </c>
      <c r="I799" s="8">
        <f>$I$854*$D$854/Table3[[#This Row],[CPI Adjustment]]</f>
        <v>15.078058886888304</v>
      </c>
      <c r="J799" s="8">
        <f>Table3[[#This Row],[Living Wage Nominal]]*Table3[[#This Row],[CPI Adjustment]]</f>
        <v>16.91847140055302</v>
      </c>
    </row>
    <row r="800" spans="1:10" x14ac:dyDescent="0.35">
      <c r="A800" s="6">
        <v>41456</v>
      </c>
      <c r="B800">
        <f>INDEX(CPI[CPIAUCSL],MATCH(Table3[[#This Row],[Date]],CPI[observation_date],0))</f>
        <v>232.9</v>
      </c>
      <c r="C800">
        <f>INDEX(minwage[FEDMINNFRWG],MATCH(Table3[[#This Row],[Date]],minwage[observation_date],0))</f>
        <v>7.25</v>
      </c>
      <c r="D800" s="4">
        <f>$B$888/Table3[[#This Row],[CPI]]</f>
        <v>1.1198668956633748</v>
      </c>
      <c r="E800" s="5">
        <f>Table3[[#This Row],[minwage]]*Table3[[#This Row],[CPI Adjustment]]</f>
        <v>8.1190349935594668</v>
      </c>
      <c r="F800" s="5">
        <f>INDEX(poverty[Threshold],MATCH(YEAR(Table3[[#This Row],[Date]]),poverty[Year],0))</f>
        <v>23624</v>
      </c>
      <c r="G800" s="8">
        <f>Table3[[#This Row],[poverty threshold abs]]*Table3[[#This Row],[CPI Adjustment]]</f>
        <v>26455.735543151568</v>
      </c>
      <c r="H800" s="8">
        <f>Table3[[#This Row],[poverty threshold adj]]/2/250/8</f>
        <v>6.6139338857878922</v>
      </c>
      <c r="I800" s="8">
        <f>$I$854*$D$854/Table3[[#This Row],[CPI Adjustment]]</f>
        <v>15.107573467944185</v>
      </c>
      <c r="J800" s="8">
        <f>Table3[[#This Row],[Living Wage Nominal]]*Table3[[#This Row],[CPI Adjustment]]</f>
        <v>16.91847140055302</v>
      </c>
    </row>
    <row r="801" spans="1:10" x14ac:dyDescent="0.35">
      <c r="A801" s="6">
        <v>41487</v>
      </c>
      <c r="B801">
        <f>INDEX(CPI[CPIAUCSL],MATCH(Table3[[#This Row],[Date]],CPI[observation_date],0))</f>
        <v>233.45599999999999</v>
      </c>
      <c r="C801">
        <f>INDEX(minwage[FEDMINNFRWG],MATCH(Table3[[#This Row],[Date]],minwage[observation_date],0))</f>
        <v>7.25</v>
      </c>
      <c r="D801" s="4">
        <f>$B$888/Table3[[#This Row],[CPI]]</f>
        <v>1.117199814954424</v>
      </c>
      <c r="E801" s="5">
        <f>Table3[[#This Row],[minwage]]*Table3[[#This Row],[CPI Adjustment]]</f>
        <v>8.0996986584195731</v>
      </c>
      <c r="F801" s="5">
        <f>INDEX(poverty[Threshold],MATCH(YEAR(Table3[[#This Row],[Date]]),poverty[Year],0))</f>
        <v>23624</v>
      </c>
      <c r="G801" s="8">
        <f>Table3[[#This Row],[poverty threshold abs]]*Table3[[#This Row],[CPI Adjustment]]</f>
        <v>26392.728428483311</v>
      </c>
      <c r="H801" s="8">
        <f>Table3[[#This Row],[poverty threshold adj]]/2/250/8</f>
        <v>6.5981821071208282</v>
      </c>
      <c r="I801" s="8">
        <f>$I$854*$D$854/Table3[[#This Row],[CPI Adjustment]]</f>
        <v>15.143639637322359</v>
      </c>
      <c r="J801" s="8">
        <f>Table3[[#This Row],[Living Wage Nominal]]*Table3[[#This Row],[CPI Adjustment]]</f>
        <v>16.91847140055302</v>
      </c>
    </row>
    <row r="802" spans="1:10" x14ac:dyDescent="0.35">
      <c r="A802" s="6">
        <v>41518</v>
      </c>
      <c r="B802">
        <f>INDEX(CPI[CPIAUCSL],MATCH(Table3[[#This Row],[Date]],CPI[observation_date],0))</f>
        <v>233.54400000000001</v>
      </c>
      <c r="C802">
        <f>INDEX(minwage[FEDMINNFRWG],MATCH(Table3[[#This Row],[Date]],minwage[observation_date],0))</f>
        <v>7.25</v>
      </c>
      <c r="D802" s="4">
        <f>$B$888/Table3[[#This Row],[CPI]]</f>
        <v>1.1167788510944405</v>
      </c>
      <c r="E802" s="5">
        <f>Table3[[#This Row],[minwage]]*Table3[[#This Row],[CPI Adjustment]]</f>
        <v>8.0966466704346942</v>
      </c>
      <c r="F802" s="5">
        <f>INDEX(poverty[Threshold],MATCH(YEAR(Table3[[#This Row],[Date]]),poverty[Year],0))</f>
        <v>23624</v>
      </c>
      <c r="G802" s="8">
        <f>Table3[[#This Row],[poverty threshold abs]]*Table3[[#This Row],[CPI Adjustment]]</f>
        <v>26382.783578255065</v>
      </c>
      <c r="H802" s="8">
        <f>Table3[[#This Row],[poverty threshold adj]]/2/250/8</f>
        <v>6.5956958945637663</v>
      </c>
      <c r="I802" s="8">
        <f>$I$854*$D$854/Table3[[#This Row],[CPI Adjustment]]</f>
        <v>15.1493479519002</v>
      </c>
      <c r="J802" s="8">
        <f>Table3[[#This Row],[Living Wage Nominal]]*Table3[[#This Row],[CPI Adjustment]]</f>
        <v>16.91847140055302</v>
      </c>
    </row>
    <row r="803" spans="1:10" x14ac:dyDescent="0.35">
      <c r="A803" s="6">
        <v>41548</v>
      </c>
      <c r="B803">
        <f>INDEX(CPI[CPIAUCSL],MATCH(Table3[[#This Row],[Date]],CPI[observation_date],0))</f>
        <v>233.66900000000001</v>
      </c>
      <c r="C803">
        <f>INDEX(minwage[FEDMINNFRWG],MATCH(Table3[[#This Row],[Date]],minwage[observation_date],0))</f>
        <v>7.25</v>
      </c>
      <c r="D803" s="4">
        <f>$B$888/Table3[[#This Row],[CPI]]</f>
        <v>1.1161814361340185</v>
      </c>
      <c r="E803" s="5">
        <f>Table3[[#This Row],[minwage]]*Table3[[#This Row],[CPI Adjustment]]</f>
        <v>8.0923154119716347</v>
      </c>
      <c r="F803" s="5">
        <f>INDEX(poverty[Threshold],MATCH(YEAR(Table3[[#This Row],[Date]]),poverty[Year],0))</f>
        <v>23624</v>
      </c>
      <c r="G803" s="8">
        <f>Table3[[#This Row],[poverty threshold abs]]*Table3[[#This Row],[CPI Adjustment]]</f>
        <v>26368.670247230053</v>
      </c>
      <c r="H803" s="8">
        <f>Table3[[#This Row],[poverty threshold adj]]/2/250/8</f>
        <v>6.5921675618075133</v>
      </c>
      <c r="I803" s="8">
        <f>$I$854*$D$854/Table3[[#This Row],[CPI Adjustment]]</f>
        <v>15.157456353289179</v>
      </c>
      <c r="J803" s="8">
        <f>Table3[[#This Row],[Living Wage Nominal]]*Table3[[#This Row],[CPI Adjustment]]</f>
        <v>16.91847140055302</v>
      </c>
    </row>
    <row r="804" spans="1:10" x14ac:dyDescent="0.35">
      <c r="A804" s="6">
        <v>41579</v>
      </c>
      <c r="B804">
        <f>INDEX(CPI[CPIAUCSL],MATCH(Table3[[#This Row],[Date]],CPI[observation_date],0))</f>
        <v>234.1</v>
      </c>
      <c r="C804">
        <f>INDEX(minwage[FEDMINNFRWG],MATCH(Table3[[#This Row],[Date]],minwage[observation_date],0))</f>
        <v>7.25</v>
      </c>
      <c r="D804" s="4">
        <f>$B$888/Table3[[#This Row],[CPI]]</f>
        <v>1.1141264416915848</v>
      </c>
      <c r="E804" s="5">
        <f>Table3[[#This Row],[minwage]]*Table3[[#This Row],[CPI Adjustment]]</f>
        <v>8.0774167022639904</v>
      </c>
      <c r="F804" s="5">
        <f>INDEX(poverty[Threshold],MATCH(YEAR(Table3[[#This Row],[Date]]),poverty[Year],0))</f>
        <v>23624</v>
      </c>
      <c r="G804" s="8">
        <f>Table3[[#This Row],[poverty threshold abs]]*Table3[[#This Row],[CPI Adjustment]]</f>
        <v>26320.123058522</v>
      </c>
      <c r="H804" s="8">
        <f>Table3[[#This Row],[poverty threshold adj]]/2/250/8</f>
        <v>6.5800307646305001</v>
      </c>
      <c r="I804" s="8">
        <f>$I$854*$D$854/Table3[[#This Row],[CPI Adjustment]]</f>
        <v>15.185414121278376</v>
      </c>
      <c r="J804" s="8">
        <f>Table3[[#This Row],[Living Wage Nominal]]*Table3[[#This Row],[CPI Adjustment]]</f>
        <v>16.91847140055302</v>
      </c>
    </row>
    <row r="805" spans="1:10" x14ac:dyDescent="0.35">
      <c r="A805" s="6">
        <v>41609</v>
      </c>
      <c r="B805">
        <f>INDEX(CPI[CPIAUCSL],MATCH(Table3[[#This Row],[Date]],CPI[observation_date],0))</f>
        <v>234.71899999999999</v>
      </c>
      <c r="C805">
        <f>INDEX(minwage[FEDMINNFRWG],MATCH(Table3[[#This Row],[Date]],minwage[observation_date],0))</f>
        <v>7.25</v>
      </c>
      <c r="D805" s="4">
        <f>$B$888/Table3[[#This Row],[CPI]]</f>
        <v>1.1111882719336739</v>
      </c>
      <c r="E805" s="5">
        <f>Table3[[#This Row],[minwage]]*Table3[[#This Row],[CPI Adjustment]]</f>
        <v>8.0561149715191362</v>
      </c>
      <c r="F805" s="5">
        <f>INDEX(poverty[Threshold],MATCH(YEAR(Table3[[#This Row],[Date]]),poverty[Year],0))</f>
        <v>23624</v>
      </c>
      <c r="G805" s="8">
        <f>Table3[[#This Row],[poverty threshold abs]]*Table3[[#This Row],[CPI Adjustment]]</f>
        <v>26250.711736161113</v>
      </c>
      <c r="H805" s="8">
        <f>Table3[[#This Row],[poverty threshold adj]]/2/250/8</f>
        <v>6.5626779340402779</v>
      </c>
      <c r="I805" s="8">
        <f>$I$854*$D$854/Table3[[#This Row],[CPI Adjustment]]</f>
        <v>15.225566924956595</v>
      </c>
      <c r="J805" s="8">
        <f>Table3[[#This Row],[Living Wage Nominal]]*Table3[[#This Row],[CPI Adjustment]]</f>
        <v>16.91847140055302</v>
      </c>
    </row>
    <row r="806" spans="1:10" x14ac:dyDescent="0.35">
      <c r="A806" s="6">
        <v>41640</v>
      </c>
      <c r="B806">
        <f>INDEX(CPI[CPIAUCSL],MATCH(Table3[[#This Row],[Date]],CPI[observation_date],0))</f>
        <v>235.28800000000001</v>
      </c>
      <c r="C806">
        <f>INDEX(minwage[FEDMINNFRWG],MATCH(Table3[[#This Row],[Date]],minwage[observation_date],0))</f>
        <v>7.25</v>
      </c>
      <c r="D806" s="4">
        <f>$B$888/Table3[[#This Row],[CPI]]</f>
        <v>1.1085010710278467</v>
      </c>
      <c r="E806" s="5">
        <f>Table3[[#This Row],[minwage]]*Table3[[#This Row],[CPI Adjustment]]</f>
        <v>8.0366327649518876</v>
      </c>
      <c r="F806" s="5">
        <f>INDEX(poverty[Threshold],MATCH(YEAR(Table3[[#This Row],[Date]]),poverty[Year],0))</f>
        <v>24008</v>
      </c>
      <c r="G806" s="8">
        <f>Table3[[#This Row],[poverty threshold abs]]*Table3[[#This Row],[CPI Adjustment]]</f>
        <v>26612.893713236543</v>
      </c>
      <c r="H806" s="8">
        <f>Table3[[#This Row],[poverty threshold adj]]/2/250/8</f>
        <v>6.6532234283091354</v>
      </c>
      <c r="I806" s="8">
        <f>$I$854*$D$854/Table3[[#This Row],[CPI Adjustment]]</f>
        <v>15.262476368079225</v>
      </c>
      <c r="J806" s="8">
        <f>Table3[[#This Row],[Living Wage Nominal]]*Table3[[#This Row],[CPI Adjustment]]</f>
        <v>16.91847140055302</v>
      </c>
    </row>
    <row r="807" spans="1:10" x14ac:dyDescent="0.35">
      <c r="A807" s="6">
        <v>41671</v>
      </c>
      <c r="B807">
        <f>INDEX(CPI[CPIAUCSL],MATCH(Table3[[#This Row],[Date]],CPI[observation_date],0))</f>
        <v>235.547</v>
      </c>
      <c r="C807">
        <f>INDEX(minwage[FEDMINNFRWG],MATCH(Table3[[#This Row],[Date]],minwage[observation_date],0))</f>
        <v>7.25</v>
      </c>
      <c r="D807" s="4">
        <f>$B$888/Table3[[#This Row],[CPI]]</f>
        <v>1.1072821984572081</v>
      </c>
      <c r="E807" s="5">
        <f>Table3[[#This Row],[minwage]]*Table3[[#This Row],[CPI Adjustment]]</f>
        <v>8.0277959388147586</v>
      </c>
      <c r="F807" s="5">
        <f>INDEX(poverty[Threshold],MATCH(YEAR(Table3[[#This Row],[Date]]),poverty[Year],0))</f>
        <v>24008</v>
      </c>
      <c r="G807" s="8">
        <f>Table3[[#This Row],[poverty threshold abs]]*Table3[[#This Row],[CPI Adjustment]]</f>
        <v>26583.631020560653</v>
      </c>
      <c r="H807" s="8">
        <f>Table3[[#This Row],[poverty threshold adj]]/2/250/8</f>
        <v>6.6459077551401631</v>
      </c>
      <c r="I807" s="8">
        <f>$I$854*$D$854/Table3[[#This Row],[CPI Adjustment]]</f>
        <v>15.279276975757188</v>
      </c>
      <c r="J807" s="8">
        <f>Table3[[#This Row],[Living Wage Nominal]]*Table3[[#This Row],[CPI Adjustment]]</f>
        <v>16.91847140055302</v>
      </c>
    </row>
    <row r="808" spans="1:10" x14ac:dyDescent="0.35">
      <c r="A808" s="6">
        <v>41699</v>
      </c>
      <c r="B808">
        <f>INDEX(CPI[CPIAUCSL],MATCH(Table3[[#This Row],[Date]],CPI[observation_date],0))</f>
        <v>236.02799999999999</v>
      </c>
      <c r="C808">
        <f>INDEX(minwage[FEDMINNFRWG],MATCH(Table3[[#This Row],[Date]],minwage[observation_date],0))</f>
        <v>7.25</v>
      </c>
      <c r="D808" s="4">
        <f>$B$888/Table3[[#This Row],[CPI]]</f>
        <v>1.1050256749199248</v>
      </c>
      <c r="E808" s="5">
        <f>Table3[[#This Row],[minwage]]*Table3[[#This Row],[CPI Adjustment]]</f>
        <v>8.0114361431694547</v>
      </c>
      <c r="F808" s="5">
        <f>INDEX(poverty[Threshold],MATCH(YEAR(Table3[[#This Row],[Date]]),poverty[Year],0))</f>
        <v>24008</v>
      </c>
      <c r="G808" s="8">
        <f>Table3[[#This Row],[poverty threshold abs]]*Table3[[#This Row],[CPI Adjustment]]</f>
        <v>26529.456403477554</v>
      </c>
      <c r="H808" s="8">
        <f>Table3[[#This Row],[poverty threshold adj]]/2/250/8</f>
        <v>6.6323641008693883</v>
      </c>
      <c r="I808" s="8">
        <f>$I$854*$D$854/Table3[[#This Row],[CPI Adjustment]]</f>
        <v>15.310478104301975</v>
      </c>
      <c r="J808" s="8">
        <f>Table3[[#This Row],[Living Wage Nominal]]*Table3[[#This Row],[CPI Adjustment]]</f>
        <v>16.91847140055302</v>
      </c>
    </row>
    <row r="809" spans="1:10" x14ac:dyDescent="0.35">
      <c r="A809" s="6">
        <v>41730</v>
      </c>
      <c r="B809">
        <f>INDEX(CPI[CPIAUCSL],MATCH(Table3[[#This Row],[Date]],CPI[observation_date],0))</f>
        <v>236.46799999999999</v>
      </c>
      <c r="C809">
        <f>INDEX(minwage[FEDMINNFRWG],MATCH(Table3[[#This Row],[Date]],minwage[observation_date],0))</f>
        <v>7.25</v>
      </c>
      <c r="D809" s="4">
        <f>$B$888/Table3[[#This Row],[CPI]]</f>
        <v>1.1029695349899353</v>
      </c>
      <c r="E809" s="5">
        <f>Table3[[#This Row],[minwage]]*Table3[[#This Row],[CPI Adjustment]]</f>
        <v>7.9965291286770315</v>
      </c>
      <c r="F809" s="5">
        <f>INDEX(poverty[Threshold],MATCH(YEAR(Table3[[#This Row],[Date]]),poverty[Year],0))</f>
        <v>24008</v>
      </c>
      <c r="G809" s="8">
        <f>Table3[[#This Row],[poverty threshold abs]]*Table3[[#This Row],[CPI Adjustment]]</f>
        <v>26480.092596038368</v>
      </c>
      <c r="H809" s="8">
        <f>Table3[[#This Row],[poverty threshold adj]]/2/250/8</f>
        <v>6.620023149009592</v>
      </c>
      <c r="I809" s="8">
        <f>$I$854*$D$854/Table3[[#This Row],[CPI Adjustment]]</f>
        <v>15.339019677191176</v>
      </c>
      <c r="J809" s="8">
        <f>Table3[[#This Row],[Living Wage Nominal]]*Table3[[#This Row],[CPI Adjustment]]</f>
        <v>16.91847140055302</v>
      </c>
    </row>
    <row r="810" spans="1:10" x14ac:dyDescent="0.35">
      <c r="A810" s="6">
        <v>41760</v>
      </c>
      <c r="B810">
        <f>INDEX(CPI[CPIAUCSL],MATCH(Table3[[#This Row],[Date]],CPI[observation_date],0))</f>
        <v>236.91800000000001</v>
      </c>
      <c r="C810">
        <f>INDEX(minwage[FEDMINNFRWG],MATCH(Table3[[#This Row],[Date]],minwage[observation_date],0))</f>
        <v>7.25</v>
      </c>
      <c r="D810" s="4">
        <f>$B$888/Table3[[#This Row],[CPI]]</f>
        <v>1.1008745641952067</v>
      </c>
      <c r="E810" s="5">
        <f>Table3[[#This Row],[minwage]]*Table3[[#This Row],[CPI Adjustment]]</f>
        <v>7.9813405904152486</v>
      </c>
      <c r="F810" s="5">
        <f>INDEX(poverty[Threshold],MATCH(YEAR(Table3[[#This Row],[Date]]),poverty[Year],0))</f>
        <v>24008</v>
      </c>
      <c r="G810" s="8">
        <f>Table3[[#This Row],[poverty threshold abs]]*Table3[[#This Row],[CPI Adjustment]]</f>
        <v>26429.796537198523</v>
      </c>
      <c r="H810" s="8">
        <f>Table3[[#This Row],[poverty threshold adj]]/2/250/8</f>
        <v>6.6074491342996309</v>
      </c>
      <c r="I810" s="8">
        <f>$I$854*$D$854/Table3[[#This Row],[CPI Adjustment]]</f>
        <v>15.368209922191502</v>
      </c>
      <c r="J810" s="8">
        <f>Table3[[#This Row],[Living Wage Nominal]]*Table3[[#This Row],[CPI Adjustment]]</f>
        <v>16.91847140055302</v>
      </c>
    </row>
    <row r="811" spans="1:10" x14ac:dyDescent="0.35">
      <c r="A811" s="6">
        <v>41791</v>
      </c>
      <c r="B811">
        <f>INDEX(CPI[CPIAUCSL],MATCH(Table3[[#This Row],[Date]],CPI[observation_date],0))</f>
        <v>237.23099999999999</v>
      </c>
      <c r="C811">
        <f>INDEX(minwage[FEDMINNFRWG],MATCH(Table3[[#This Row],[Date]],minwage[observation_date],0))</f>
        <v>7.25</v>
      </c>
      <c r="D811" s="4">
        <f>$B$888/Table3[[#This Row],[CPI]]</f>
        <v>1.0994220822742391</v>
      </c>
      <c r="E811" s="5">
        <f>Table3[[#This Row],[minwage]]*Table3[[#This Row],[CPI Adjustment]]</f>
        <v>7.9708100964882336</v>
      </c>
      <c r="F811" s="5">
        <f>INDEX(poverty[Threshold],MATCH(YEAR(Table3[[#This Row],[Date]]),poverty[Year],0))</f>
        <v>24008</v>
      </c>
      <c r="G811" s="8">
        <f>Table3[[#This Row],[poverty threshold abs]]*Table3[[#This Row],[CPI Adjustment]]</f>
        <v>26394.925351239934</v>
      </c>
      <c r="H811" s="8">
        <f>Table3[[#This Row],[poverty threshold adj]]/2/250/8</f>
        <v>6.5987313378099834</v>
      </c>
      <c r="I811" s="8">
        <f>$I$854*$D$854/Table3[[#This Row],[CPI Adjustment]]</f>
        <v>15.388513359269501</v>
      </c>
      <c r="J811" s="8">
        <f>Table3[[#This Row],[Living Wage Nominal]]*Table3[[#This Row],[CPI Adjustment]]</f>
        <v>16.91847140055302</v>
      </c>
    </row>
    <row r="812" spans="1:10" x14ac:dyDescent="0.35">
      <c r="A812" s="6">
        <v>41821</v>
      </c>
      <c r="B812">
        <f>INDEX(CPI[CPIAUCSL],MATCH(Table3[[#This Row],[Date]],CPI[observation_date],0))</f>
        <v>237.49799999999999</v>
      </c>
      <c r="C812">
        <f>INDEX(minwage[FEDMINNFRWG],MATCH(Table3[[#This Row],[Date]],minwage[observation_date],0))</f>
        <v>7.25</v>
      </c>
      <c r="D812" s="4">
        <f>$B$888/Table3[[#This Row],[CPI]]</f>
        <v>1.0981860899881264</v>
      </c>
      <c r="E812" s="5">
        <f>Table3[[#This Row],[minwage]]*Table3[[#This Row],[CPI Adjustment]]</f>
        <v>7.9618491524139161</v>
      </c>
      <c r="F812" s="5">
        <f>INDEX(poverty[Threshold],MATCH(YEAR(Table3[[#This Row],[Date]]),poverty[Year],0))</f>
        <v>24008</v>
      </c>
      <c r="G812" s="8">
        <f>Table3[[#This Row],[poverty threshold abs]]*Table3[[#This Row],[CPI Adjustment]]</f>
        <v>26365.25164843494</v>
      </c>
      <c r="H812" s="8">
        <f>Table3[[#This Row],[poverty threshold adj]]/2/250/8</f>
        <v>6.5913129121087346</v>
      </c>
      <c r="I812" s="8">
        <f>$I$854*$D$854/Table3[[#This Row],[CPI Adjustment]]</f>
        <v>15.405832904636357</v>
      </c>
      <c r="J812" s="8">
        <f>Table3[[#This Row],[Living Wage Nominal]]*Table3[[#This Row],[CPI Adjustment]]</f>
        <v>16.91847140055302</v>
      </c>
    </row>
    <row r="813" spans="1:10" x14ac:dyDescent="0.35">
      <c r="A813" s="6">
        <v>41852</v>
      </c>
      <c r="B813">
        <f>INDEX(CPI[CPIAUCSL],MATCH(Table3[[#This Row],[Date]],CPI[observation_date],0))</f>
        <v>237.46</v>
      </c>
      <c r="C813">
        <f>INDEX(minwage[FEDMINNFRWG],MATCH(Table3[[#This Row],[Date]],minwage[observation_date],0))</f>
        <v>7.25</v>
      </c>
      <c r="D813" s="4">
        <f>$B$888/Table3[[#This Row],[CPI]]</f>
        <v>1.0983618293607345</v>
      </c>
      <c r="E813" s="5">
        <f>Table3[[#This Row],[minwage]]*Table3[[#This Row],[CPI Adjustment]]</f>
        <v>7.9631232628653246</v>
      </c>
      <c r="F813" s="5">
        <f>INDEX(poverty[Threshold],MATCH(YEAR(Table3[[#This Row],[Date]]),poverty[Year],0))</f>
        <v>24008</v>
      </c>
      <c r="G813" s="8">
        <f>Table3[[#This Row],[poverty threshold abs]]*Table3[[#This Row],[CPI Adjustment]]</f>
        <v>26369.470799292514</v>
      </c>
      <c r="H813" s="8">
        <f>Table3[[#This Row],[poverty threshold adj]]/2/250/8</f>
        <v>6.5923676998231286</v>
      </c>
      <c r="I813" s="8">
        <f>$I$854*$D$854/Table3[[#This Row],[CPI Adjustment]]</f>
        <v>15.403367950614109</v>
      </c>
      <c r="J813" s="8">
        <f>Table3[[#This Row],[Living Wage Nominal]]*Table3[[#This Row],[CPI Adjustment]]</f>
        <v>16.91847140055302</v>
      </c>
    </row>
    <row r="814" spans="1:10" x14ac:dyDescent="0.35">
      <c r="A814" s="6">
        <v>41883</v>
      </c>
      <c r="B814">
        <f>INDEX(CPI[CPIAUCSL],MATCH(Table3[[#This Row],[Date]],CPI[observation_date],0))</f>
        <v>237.477</v>
      </c>
      <c r="C814">
        <f>INDEX(minwage[FEDMINNFRWG],MATCH(Table3[[#This Row],[Date]],minwage[observation_date],0))</f>
        <v>7.25</v>
      </c>
      <c r="D814" s="4">
        <f>$B$888/Table3[[#This Row],[CPI]]</f>
        <v>1.0982832021627358</v>
      </c>
      <c r="E814" s="5">
        <f>Table3[[#This Row],[minwage]]*Table3[[#This Row],[CPI Adjustment]]</f>
        <v>7.9625532156798347</v>
      </c>
      <c r="F814" s="5">
        <f>INDEX(poverty[Threshold],MATCH(YEAR(Table3[[#This Row],[Date]]),poverty[Year],0))</f>
        <v>24008</v>
      </c>
      <c r="G814" s="8">
        <f>Table3[[#This Row],[poverty threshold abs]]*Table3[[#This Row],[CPI Adjustment]]</f>
        <v>26367.583117522961</v>
      </c>
      <c r="H814" s="8">
        <f>Table3[[#This Row],[poverty threshold adj]]/2/250/8</f>
        <v>6.5918957793807404</v>
      </c>
      <c r="I814" s="8">
        <f>$I$854*$D$854/Table3[[#This Row],[CPI Adjustment]]</f>
        <v>15.40447069320301</v>
      </c>
      <c r="J814" s="8">
        <f>Table3[[#This Row],[Living Wage Nominal]]*Table3[[#This Row],[CPI Adjustment]]</f>
        <v>16.91847140055302</v>
      </c>
    </row>
    <row r="815" spans="1:10" x14ac:dyDescent="0.35">
      <c r="A815" s="6">
        <v>41913</v>
      </c>
      <c r="B815">
        <f>INDEX(CPI[CPIAUCSL],MATCH(Table3[[#This Row],[Date]],CPI[observation_date],0))</f>
        <v>237.43</v>
      </c>
      <c r="C815">
        <f>INDEX(minwage[FEDMINNFRWG],MATCH(Table3[[#This Row],[Date]],minwage[observation_date],0))</f>
        <v>7.25</v>
      </c>
      <c r="D815" s="4">
        <f>$B$888/Table3[[#This Row],[CPI]]</f>
        <v>1.0985006107063133</v>
      </c>
      <c r="E815" s="5">
        <f>Table3[[#This Row],[minwage]]*Table3[[#This Row],[CPI Adjustment]]</f>
        <v>7.9641294276207715</v>
      </c>
      <c r="F815" s="5">
        <f>INDEX(poverty[Threshold],MATCH(YEAR(Table3[[#This Row],[Date]]),poverty[Year],0))</f>
        <v>24008</v>
      </c>
      <c r="G815" s="8">
        <f>Table3[[#This Row],[poverty threshold abs]]*Table3[[#This Row],[CPI Adjustment]]</f>
        <v>26372.80266183717</v>
      </c>
      <c r="H815" s="8">
        <f>Table3[[#This Row],[poverty threshold adj]]/2/250/8</f>
        <v>6.5932006654592925</v>
      </c>
      <c r="I815" s="8">
        <f>$I$854*$D$854/Table3[[#This Row],[CPI Adjustment]]</f>
        <v>15.401421934280757</v>
      </c>
      <c r="J815" s="8">
        <f>Table3[[#This Row],[Living Wage Nominal]]*Table3[[#This Row],[CPI Adjustment]]</f>
        <v>16.91847140055302</v>
      </c>
    </row>
    <row r="816" spans="1:10" x14ac:dyDescent="0.35">
      <c r="A816" s="6">
        <v>41944</v>
      </c>
      <c r="B816">
        <f>INDEX(CPI[CPIAUCSL],MATCH(Table3[[#This Row],[Date]],CPI[observation_date],0))</f>
        <v>236.983</v>
      </c>
      <c r="C816">
        <f>INDEX(minwage[FEDMINNFRWG],MATCH(Table3[[#This Row],[Date]],minwage[observation_date],0))</f>
        <v>7.25</v>
      </c>
      <c r="D816" s="4">
        <f>$B$888/Table3[[#This Row],[CPI]]</f>
        <v>1.1005726149133059</v>
      </c>
      <c r="E816" s="5">
        <f>Table3[[#This Row],[minwage]]*Table3[[#This Row],[CPI Adjustment]]</f>
        <v>7.9791514581214678</v>
      </c>
      <c r="F816" s="5">
        <f>INDEX(poverty[Threshold],MATCH(YEAR(Table3[[#This Row],[Date]]),poverty[Year],0))</f>
        <v>24008</v>
      </c>
      <c r="G816" s="8">
        <f>Table3[[#This Row],[poverty threshold abs]]*Table3[[#This Row],[CPI Adjustment]]</f>
        <v>26422.547338838649</v>
      </c>
      <c r="H816" s="8">
        <f>Table3[[#This Row],[poverty threshold adj]]/2/250/8</f>
        <v>6.6056368347096619</v>
      </c>
      <c r="I816" s="8">
        <f>$I$854*$D$854/Table3[[#This Row],[CPI Adjustment]]</f>
        <v>15.37242629091377</v>
      </c>
      <c r="J816" s="8">
        <f>Table3[[#This Row],[Living Wage Nominal]]*Table3[[#This Row],[CPI Adjustment]]</f>
        <v>16.91847140055302</v>
      </c>
    </row>
    <row r="817" spans="1:10" x14ac:dyDescent="0.35">
      <c r="A817" s="6">
        <v>41974</v>
      </c>
      <c r="B817">
        <f>INDEX(CPI[CPIAUCSL],MATCH(Table3[[#This Row],[Date]],CPI[observation_date],0))</f>
        <v>236.25200000000001</v>
      </c>
      <c r="C817">
        <f>INDEX(minwage[FEDMINNFRWG],MATCH(Table3[[#This Row],[Date]],minwage[observation_date],0))</f>
        <v>7.25</v>
      </c>
      <c r="D817" s="4">
        <f>$B$888/Table3[[#This Row],[CPI]]</f>
        <v>1.1039779557421736</v>
      </c>
      <c r="E817" s="5">
        <f>Table3[[#This Row],[minwage]]*Table3[[#This Row],[CPI Adjustment]]</f>
        <v>8.0038401791307585</v>
      </c>
      <c r="F817" s="5">
        <f>INDEX(poverty[Threshold],MATCH(YEAR(Table3[[#This Row],[Date]]),poverty[Year],0))</f>
        <v>24008</v>
      </c>
      <c r="G817" s="8">
        <f>Table3[[#This Row],[poverty threshold abs]]*Table3[[#This Row],[CPI Adjustment]]</f>
        <v>26504.302761458104</v>
      </c>
      <c r="H817" s="8">
        <f>Table3[[#This Row],[poverty threshold adj]]/2/250/8</f>
        <v>6.6260756903645257</v>
      </c>
      <c r="I817" s="8">
        <f>$I$854*$D$854/Table3[[#This Row],[CPI Adjustment]]</f>
        <v>15.325008359591024</v>
      </c>
      <c r="J817" s="8">
        <f>Table3[[#This Row],[Living Wage Nominal]]*Table3[[#This Row],[CPI Adjustment]]</f>
        <v>16.91847140055302</v>
      </c>
    </row>
    <row r="818" spans="1:10" x14ac:dyDescent="0.35">
      <c r="A818" s="6">
        <v>42005</v>
      </c>
      <c r="B818">
        <f>INDEX(CPI[CPIAUCSL],MATCH(Table3[[#This Row],[Date]],CPI[observation_date],0))</f>
        <v>234.74700000000001</v>
      </c>
      <c r="C818">
        <f>INDEX(minwage[FEDMINNFRWG],MATCH(Table3[[#This Row],[Date]],minwage[observation_date],0))</f>
        <v>7.25</v>
      </c>
      <c r="D818" s="4">
        <f>$B$888/Table3[[#This Row],[CPI]]</f>
        <v>1.1110557323416272</v>
      </c>
      <c r="E818" s="5">
        <f>Table3[[#This Row],[minwage]]*Table3[[#This Row],[CPI Adjustment]]</f>
        <v>8.0551540594767967</v>
      </c>
      <c r="F818" s="5">
        <f>INDEX(poverty[Threshold],MATCH(YEAR(Table3[[#This Row],[Date]]),poverty[Year],0))</f>
        <v>24036</v>
      </c>
      <c r="G818" s="8">
        <f>Table3[[#This Row],[poverty threshold abs]]*Table3[[#This Row],[CPI Adjustment]]</f>
        <v>26705.335582563352</v>
      </c>
      <c r="H818" s="8">
        <f>Table3[[#This Row],[poverty threshold adj]]/2/250/8</f>
        <v>6.6763338956408376</v>
      </c>
      <c r="I818" s="8">
        <f>$I$854*$D$854/Table3[[#This Row],[CPI Adjustment]]</f>
        <v>15.227383206867728</v>
      </c>
      <c r="J818" s="8">
        <f>Table3[[#This Row],[Living Wage Nominal]]*Table3[[#This Row],[CPI Adjustment]]</f>
        <v>16.91847140055302</v>
      </c>
    </row>
    <row r="819" spans="1:10" x14ac:dyDescent="0.35">
      <c r="A819" s="6">
        <v>42036</v>
      </c>
      <c r="B819">
        <f>INDEX(CPI[CPIAUCSL],MATCH(Table3[[#This Row],[Date]],CPI[observation_date],0))</f>
        <v>235.34200000000001</v>
      </c>
      <c r="C819">
        <f>INDEX(minwage[FEDMINNFRWG],MATCH(Table3[[#This Row],[Date]],minwage[observation_date],0))</f>
        <v>7.25</v>
      </c>
      <c r="D819" s="4">
        <f>$B$888/Table3[[#This Row],[CPI]]</f>
        <v>1.1082467217921153</v>
      </c>
      <c r="E819" s="5">
        <f>Table3[[#This Row],[minwage]]*Table3[[#This Row],[CPI Adjustment]]</f>
        <v>8.0347887329928351</v>
      </c>
      <c r="F819" s="5">
        <f>INDEX(poverty[Threshold],MATCH(YEAR(Table3[[#This Row],[Date]]),poverty[Year],0))</f>
        <v>24036</v>
      </c>
      <c r="G819" s="8">
        <f>Table3[[#This Row],[poverty threshold abs]]*Table3[[#This Row],[CPI Adjustment]]</f>
        <v>26637.818204995281</v>
      </c>
      <c r="H819" s="8">
        <f>Table3[[#This Row],[poverty threshold adj]]/2/250/8</f>
        <v>6.6594545512488201</v>
      </c>
      <c r="I819" s="8">
        <f>$I$854*$D$854/Table3[[#This Row],[CPI Adjustment]]</f>
        <v>15.265979197479263</v>
      </c>
      <c r="J819" s="8">
        <f>Table3[[#This Row],[Living Wage Nominal]]*Table3[[#This Row],[CPI Adjustment]]</f>
        <v>16.91847140055302</v>
      </c>
    </row>
    <row r="820" spans="1:10" x14ac:dyDescent="0.35">
      <c r="A820" s="6">
        <v>42064</v>
      </c>
      <c r="B820">
        <f>INDEX(CPI[CPIAUCSL],MATCH(Table3[[#This Row],[Date]],CPI[observation_date],0))</f>
        <v>235.976</v>
      </c>
      <c r="C820">
        <f>INDEX(minwage[FEDMINNFRWG],MATCH(Table3[[#This Row],[Date]],minwage[observation_date],0))</f>
        <v>7.25</v>
      </c>
      <c r="D820" s="4">
        <f>$B$888/Table3[[#This Row],[CPI]]</f>
        <v>1.1052691799166017</v>
      </c>
      <c r="E820" s="5">
        <f>Table3[[#This Row],[minwage]]*Table3[[#This Row],[CPI Adjustment]]</f>
        <v>8.0132015543953621</v>
      </c>
      <c r="F820" s="5">
        <f>INDEX(poverty[Threshold],MATCH(YEAR(Table3[[#This Row],[Date]]),poverty[Year],0))</f>
        <v>24036</v>
      </c>
      <c r="G820" s="8">
        <f>Table3[[#This Row],[poverty threshold abs]]*Table3[[#This Row],[CPI Adjustment]]</f>
        <v>26566.250008475439</v>
      </c>
      <c r="H820" s="8">
        <f>Table3[[#This Row],[poverty threshold adj]]/2/250/8</f>
        <v>6.6415625021188598</v>
      </c>
      <c r="I820" s="8">
        <f>$I$854*$D$854/Table3[[#This Row],[CPI Adjustment]]</f>
        <v>15.307105009324161</v>
      </c>
      <c r="J820" s="8">
        <f>Table3[[#This Row],[Living Wage Nominal]]*Table3[[#This Row],[CPI Adjustment]]</f>
        <v>16.91847140055302</v>
      </c>
    </row>
    <row r="821" spans="1:10" x14ac:dyDescent="0.35">
      <c r="A821" s="6">
        <v>42095</v>
      </c>
      <c r="B821">
        <f>INDEX(CPI[CPIAUCSL],MATCH(Table3[[#This Row],[Date]],CPI[observation_date],0))</f>
        <v>236.22200000000001</v>
      </c>
      <c r="C821">
        <f>INDEX(minwage[FEDMINNFRWG],MATCH(Table3[[#This Row],[Date]],minwage[observation_date],0))</f>
        <v>7.25</v>
      </c>
      <c r="D821" s="4">
        <f>$B$888/Table3[[#This Row],[CPI]]</f>
        <v>1.1041181600358985</v>
      </c>
      <c r="E821" s="5">
        <f>Table3[[#This Row],[minwage]]*Table3[[#This Row],[CPI Adjustment]]</f>
        <v>8.0048566602602644</v>
      </c>
      <c r="F821" s="5">
        <f>INDEX(poverty[Threshold],MATCH(YEAR(Table3[[#This Row],[Date]]),poverty[Year],0))</f>
        <v>24036</v>
      </c>
      <c r="G821" s="8">
        <f>Table3[[#This Row],[poverty threshold abs]]*Table3[[#This Row],[CPI Adjustment]]</f>
        <v>26538.584094622856</v>
      </c>
      <c r="H821" s="8">
        <f>Table3[[#This Row],[poverty threshold adj]]/2/250/8</f>
        <v>6.6346460236557139</v>
      </c>
      <c r="I821" s="8">
        <f>$I$854*$D$854/Table3[[#This Row],[CPI Adjustment]]</f>
        <v>15.32306234325767</v>
      </c>
      <c r="J821" s="8">
        <f>Table3[[#This Row],[Living Wage Nominal]]*Table3[[#This Row],[CPI Adjustment]]</f>
        <v>16.91847140055302</v>
      </c>
    </row>
    <row r="822" spans="1:10" x14ac:dyDescent="0.35">
      <c r="A822" s="6">
        <v>42125</v>
      </c>
      <c r="B822">
        <f>INDEX(CPI[CPIAUCSL],MATCH(Table3[[#This Row],[Date]],CPI[observation_date],0))</f>
        <v>237.001</v>
      </c>
      <c r="C822">
        <f>INDEX(minwage[FEDMINNFRWG],MATCH(Table3[[#This Row],[Date]],minwage[observation_date],0))</f>
        <v>7.25</v>
      </c>
      <c r="D822" s="4">
        <f>$B$888/Table3[[#This Row],[CPI]]</f>
        <v>1.1004890274724579</v>
      </c>
      <c r="E822" s="5">
        <f>Table3[[#This Row],[minwage]]*Table3[[#This Row],[CPI Adjustment]]</f>
        <v>7.9785454491753196</v>
      </c>
      <c r="F822" s="5">
        <f>INDEX(poverty[Threshold],MATCH(YEAR(Table3[[#This Row],[Date]]),poverty[Year],0))</f>
        <v>24036</v>
      </c>
      <c r="G822" s="8">
        <f>Table3[[#This Row],[poverty threshold abs]]*Table3[[#This Row],[CPI Adjustment]]</f>
        <v>26451.354264327998</v>
      </c>
      <c r="H822" s="8">
        <f>Table3[[#This Row],[poverty threshold adj]]/2/250/8</f>
        <v>6.612838566081999</v>
      </c>
      <c r="I822" s="8">
        <f>$I$854*$D$854/Table3[[#This Row],[CPI Adjustment]]</f>
        <v>15.373593900713782</v>
      </c>
      <c r="J822" s="8">
        <f>Table3[[#This Row],[Living Wage Nominal]]*Table3[[#This Row],[CPI Adjustment]]</f>
        <v>16.91847140055302</v>
      </c>
    </row>
    <row r="823" spans="1:10" x14ac:dyDescent="0.35">
      <c r="A823" s="6">
        <v>42156</v>
      </c>
      <c r="B823">
        <f>INDEX(CPI[CPIAUCSL],MATCH(Table3[[#This Row],[Date]],CPI[observation_date],0))</f>
        <v>237.65700000000001</v>
      </c>
      <c r="C823">
        <f>INDEX(minwage[FEDMINNFRWG],MATCH(Table3[[#This Row],[Date]],minwage[observation_date],0))</f>
        <v>7.25</v>
      </c>
      <c r="D823" s="4">
        <f>$B$888/Table3[[#This Row],[CPI]]</f>
        <v>1.0974513689897625</v>
      </c>
      <c r="E823" s="5">
        <f>Table3[[#This Row],[minwage]]*Table3[[#This Row],[CPI Adjustment]]</f>
        <v>7.9565224251757778</v>
      </c>
      <c r="F823" s="5">
        <f>INDEX(poverty[Threshold],MATCH(YEAR(Table3[[#This Row],[Date]]),poverty[Year],0))</f>
        <v>24036</v>
      </c>
      <c r="G823" s="8">
        <f>Table3[[#This Row],[poverty threshold abs]]*Table3[[#This Row],[CPI Adjustment]]</f>
        <v>26378.341105037929</v>
      </c>
      <c r="H823" s="8">
        <f>Table3[[#This Row],[poverty threshold adj]]/2/250/8</f>
        <v>6.5945852762594823</v>
      </c>
      <c r="I823" s="8">
        <f>$I$854*$D$854/Table3[[#This Row],[CPI Adjustment]]</f>
        <v>15.41614679120314</v>
      </c>
      <c r="J823" s="8">
        <f>Table3[[#This Row],[Living Wage Nominal]]*Table3[[#This Row],[CPI Adjustment]]</f>
        <v>16.91847140055302</v>
      </c>
    </row>
    <row r="824" spans="1:10" x14ac:dyDescent="0.35">
      <c r="A824" s="6">
        <v>42186</v>
      </c>
      <c r="B824">
        <f>INDEX(CPI[CPIAUCSL],MATCH(Table3[[#This Row],[Date]],CPI[observation_date],0))</f>
        <v>238.03399999999999</v>
      </c>
      <c r="C824">
        <f>INDEX(minwage[FEDMINNFRWG],MATCH(Table3[[#This Row],[Date]],minwage[observation_date],0))</f>
        <v>7.25</v>
      </c>
      <c r="D824" s="4">
        <f>$B$888/Table3[[#This Row],[CPI]]</f>
        <v>1.0957132174395254</v>
      </c>
      <c r="E824" s="5">
        <f>Table3[[#This Row],[minwage]]*Table3[[#This Row],[CPI Adjustment]]</f>
        <v>7.9439208264365595</v>
      </c>
      <c r="F824" s="5">
        <f>INDEX(poverty[Threshold],MATCH(YEAR(Table3[[#This Row],[Date]]),poverty[Year],0))</f>
        <v>24036</v>
      </c>
      <c r="G824" s="8">
        <f>Table3[[#This Row],[poverty threshold abs]]*Table3[[#This Row],[CPI Adjustment]]</f>
        <v>26336.562894376435</v>
      </c>
      <c r="H824" s="8">
        <f>Table3[[#This Row],[poverty threshold adj]]/2/250/8</f>
        <v>6.5841407235941087</v>
      </c>
      <c r="I824" s="8">
        <f>$I$854*$D$854/Table3[[#This Row],[CPI Adjustment]]</f>
        <v>15.440601729792297</v>
      </c>
      <c r="J824" s="8">
        <f>Table3[[#This Row],[Living Wage Nominal]]*Table3[[#This Row],[CPI Adjustment]]</f>
        <v>16.91847140055302</v>
      </c>
    </row>
    <row r="825" spans="1:10" x14ac:dyDescent="0.35">
      <c r="A825" s="6">
        <v>42217</v>
      </c>
      <c r="B825">
        <f>INDEX(CPI[CPIAUCSL],MATCH(Table3[[#This Row],[Date]],CPI[observation_date],0))</f>
        <v>238.03299999999999</v>
      </c>
      <c r="C825">
        <f>INDEX(minwage[FEDMINNFRWG],MATCH(Table3[[#This Row],[Date]],minwage[observation_date],0))</f>
        <v>7.25</v>
      </c>
      <c r="D825" s="4">
        <f>$B$888/Table3[[#This Row],[CPI]]</f>
        <v>1.0957178206383149</v>
      </c>
      <c r="E825" s="5">
        <f>Table3[[#This Row],[minwage]]*Table3[[#This Row],[CPI Adjustment]]</f>
        <v>7.9439541996277834</v>
      </c>
      <c r="F825" s="5">
        <f>INDEX(poverty[Threshold],MATCH(YEAR(Table3[[#This Row],[Date]]),poverty[Year],0))</f>
        <v>24036</v>
      </c>
      <c r="G825" s="8">
        <f>Table3[[#This Row],[poverty threshold abs]]*Table3[[#This Row],[CPI Adjustment]]</f>
        <v>26336.673536862538</v>
      </c>
      <c r="H825" s="8">
        <f>Table3[[#This Row],[poverty threshold adj]]/2/250/8</f>
        <v>6.5841683842156344</v>
      </c>
      <c r="I825" s="8">
        <f>$I$854*$D$854/Table3[[#This Row],[CPI Adjustment]]</f>
        <v>15.440536862581185</v>
      </c>
      <c r="J825" s="8">
        <f>Table3[[#This Row],[Living Wage Nominal]]*Table3[[#This Row],[CPI Adjustment]]</f>
        <v>16.91847140055302</v>
      </c>
    </row>
    <row r="826" spans="1:10" x14ac:dyDescent="0.35">
      <c r="A826" s="6">
        <v>42248</v>
      </c>
      <c r="B826">
        <f>INDEX(CPI[CPIAUCSL],MATCH(Table3[[#This Row],[Date]],CPI[observation_date],0))</f>
        <v>237.49799999999999</v>
      </c>
      <c r="C826">
        <f>INDEX(minwage[FEDMINNFRWG],MATCH(Table3[[#This Row],[Date]],minwage[observation_date],0))</f>
        <v>7.25</v>
      </c>
      <c r="D826" s="4">
        <f>$B$888/Table3[[#This Row],[CPI]]</f>
        <v>1.0981860899881264</v>
      </c>
      <c r="E826" s="5">
        <f>Table3[[#This Row],[minwage]]*Table3[[#This Row],[CPI Adjustment]]</f>
        <v>7.9618491524139161</v>
      </c>
      <c r="F826" s="5">
        <f>INDEX(poverty[Threshold],MATCH(YEAR(Table3[[#This Row],[Date]]),poverty[Year],0))</f>
        <v>24036</v>
      </c>
      <c r="G826" s="8">
        <f>Table3[[#This Row],[poverty threshold abs]]*Table3[[#This Row],[CPI Adjustment]]</f>
        <v>26396.000858954605</v>
      </c>
      <c r="H826" s="8">
        <f>Table3[[#This Row],[poverty threshold adj]]/2/250/8</f>
        <v>6.5990002147386511</v>
      </c>
      <c r="I826" s="8">
        <f>$I$854*$D$854/Table3[[#This Row],[CPI Adjustment]]</f>
        <v>15.405832904636357</v>
      </c>
      <c r="J826" s="8">
        <f>Table3[[#This Row],[Living Wage Nominal]]*Table3[[#This Row],[CPI Adjustment]]</f>
        <v>16.91847140055302</v>
      </c>
    </row>
    <row r="827" spans="1:10" x14ac:dyDescent="0.35">
      <c r="A827" s="6">
        <v>42278</v>
      </c>
      <c r="B827">
        <f>INDEX(CPI[CPIAUCSL],MATCH(Table3[[#This Row],[Date]],CPI[observation_date],0))</f>
        <v>237.733</v>
      </c>
      <c r="C827">
        <f>INDEX(minwage[FEDMINNFRWG],MATCH(Table3[[#This Row],[Date]],minwage[observation_date],0))</f>
        <v>7.25</v>
      </c>
      <c r="D827" s="4">
        <f>$B$888/Table3[[#This Row],[CPI]]</f>
        <v>1.0971005287444318</v>
      </c>
      <c r="E827" s="5">
        <f>Table3[[#This Row],[minwage]]*Table3[[#This Row],[CPI Adjustment]]</f>
        <v>7.9539788333971302</v>
      </c>
      <c r="F827" s="5">
        <f>INDEX(poverty[Threshold],MATCH(YEAR(Table3[[#This Row],[Date]]),poverty[Year],0))</f>
        <v>24036</v>
      </c>
      <c r="G827" s="8">
        <f>Table3[[#This Row],[poverty threshold abs]]*Table3[[#This Row],[CPI Adjustment]]</f>
        <v>26369.908308901162</v>
      </c>
      <c r="H827" s="8">
        <f>Table3[[#This Row],[poverty threshold adj]]/2/250/8</f>
        <v>6.5924770772252907</v>
      </c>
      <c r="I827" s="8">
        <f>$I$854*$D$854/Table3[[#This Row],[CPI Adjustment]]</f>
        <v>15.421076699247639</v>
      </c>
      <c r="J827" s="8">
        <f>Table3[[#This Row],[Living Wage Nominal]]*Table3[[#This Row],[CPI Adjustment]]</f>
        <v>16.91847140055302</v>
      </c>
    </row>
    <row r="828" spans="1:10" x14ac:dyDescent="0.35">
      <c r="A828" s="6">
        <v>42309</v>
      </c>
      <c r="B828">
        <f>INDEX(CPI[CPIAUCSL],MATCH(Table3[[#This Row],[Date]],CPI[observation_date],0))</f>
        <v>238.017</v>
      </c>
      <c r="C828">
        <f>INDEX(minwage[FEDMINNFRWG],MATCH(Table3[[#This Row],[Date]],minwage[observation_date],0))</f>
        <v>7.25</v>
      </c>
      <c r="D828" s="4">
        <f>$B$888/Table3[[#This Row],[CPI]]</f>
        <v>1.0957914770793684</v>
      </c>
      <c r="E828" s="5">
        <f>Table3[[#This Row],[minwage]]*Table3[[#This Row],[CPI Adjustment]]</f>
        <v>7.9444882088254207</v>
      </c>
      <c r="F828" s="5">
        <f>INDEX(poverty[Threshold],MATCH(YEAR(Table3[[#This Row],[Date]]),poverty[Year],0))</f>
        <v>24036</v>
      </c>
      <c r="G828" s="8">
        <f>Table3[[#This Row],[poverty threshold abs]]*Table3[[#This Row],[CPI Adjustment]]</f>
        <v>26338.443943079699</v>
      </c>
      <c r="H828" s="8">
        <f>Table3[[#This Row],[poverty threshold adj]]/2/250/8</f>
        <v>6.5846109857699249</v>
      </c>
      <c r="I828" s="8">
        <f>$I$854*$D$854/Table3[[#This Row],[CPI Adjustment]]</f>
        <v>15.439498987203395</v>
      </c>
      <c r="J828" s="8">
        <f>Table3[[#This Row],[Living Wage Nominal]]*Table3[[#This Row],[CPI Adjustment]]</f>
        <v>16.91847140055302</v>
      </c>
    </row>
    <row r="829" spans="1:10" x14ac:dyDescent="0.35">
      <c r="A829" s="6">
        <v>42339</v>
      </c>
      <c r="B829">
        <f>INDEX(CPI[CPIAUCSL],MATCH(Table3[[#This Row],[Date]],CPI[observation_date],0))</f>
        <v>237.761</v>
      </c>
      <c r="C829">
        <f>INDEX(minwage[FEDMINNFRWG],MATCH(Table3[[#This Row],[Date]],minwage[observation_date],0))</f>
        <v>7.25</v>
      </c>
      <c r="D829" s="4">
        <f>$B$888/Table3[[#This Row],[CPI]]</f>
        <v>1.0969713283507387</v>
      </c>
      <c r="E829" s="5">
        <f>Table3[[#This Row],[minwage]]*Table3[[#This Row],[CPI Adjustment]]</f>
        <v>7.9530421305428556</v>
      </c>
      <c r="F829" s="5">
        <f>INDEX(poverty[Threshold],MATCH(YEAR(Table3[[#This Row],[Date]]),poverty[Year],0))</f>
        <v>24036</v>
      </c>
      <c r="G829" s="8">
        <f>Table3[[#This Row],[poverty threshold abs]]*Table3[[#This Row],[CPI Adjustment]]</f>
        <v>26366.802848238356</v>
      </c>
      <c r="H829" s="8">
        <f>Table3[[#This Row],[poverty threshold adj]]/2/250/8</f>
        <v>6.5917007120595894</v>
      </c>
      <c r="I829" s="8">
        <f>$I$854*$D$854/Table3[[#This Row],[CPI Adjustment]]</f>
        <v>15.422892981158769</v>
      </c>
      <c r="J829" s="8">
        <f>Table3[[#This Row],[Living Wage Nominal]]*Table3[[#This Row],[CPI Adjustment]]</f>
        <v>16.91847140055302</v>
      </c>
    </row>
    <row r="830" spans="1:10" x14ac:dyDescent="0.35">
      <c r="A830" s="6">
        <v>42370</v>
      </c>
      <c r="B830">
        <f>INDEX(CPI[CPIAUCSL],MATCH(Table3[[#This Row],[Date]],CPI[observation_date],0))</f>
        <v>237.827</v>
      </c>
      <c r="C830">
        <f>INDEX(minwage[FEDMINNFRWG],MATCH(Table3[[#This Row],[Date]],minwage[observation_date],0))</f>
        <v>7.25</v>
      </c>
      <c r="D830" s="4">
        <f>$B$888/Table3[[#This Row],[CPI]]</f>
        <v>1.0966669049350999</v>
      </c>
      <c r="E830" s="5">
        <f>Table3[[#This Row],[minwage]]*Table3[[#This Row],[CPI Adjustment]]</f>
        <v>7.9508350607794744</v>
      </c>
      <c r="F830" s="5">
        <f>INDEX(poverty[Threshold],MATCH(YEAR(Table3[[#This Row],[Date]]),poverty[Year],0))</f>
        <v>24339</v>
      </c>
      <c r="G830" s="8">
        <f>Table3[[#This Row],[poverty threshold abs]]*Table3[[#This Row],[CPI Adjustment]]</f>
        <v>26691.775799215397</v>
      </c>
      <c r="H830" s="8">
        <f>Table3[[#This Row],[poverty threshold adj]]/2/250/8</f>
        <v>6.672943949803849</v>
      </c>
      <c r="I830" s="8">
        <f>$I$854*$D$854/Table3[[#This Row],[CPI Adjustment]]</f>
        <v>15.42717421709215</v>
      </c>
      <c r="J830" s="8">
        <f>Table3[[#This Row],[Living Wage Nominal]]*Table3[[#This Row],[CPI Adjustment]]</f>
        <v>16.91847140055302</v>
      </c>
    </row>
    <row r="831" spans="1:10" x14ac:dyDescent="0.35">
      <c r="A831" s="6">
        <v>42401</v>
      </c>
      <c r="B831">
        <f>INDEX(CPI[CPIAUCSL],MATCH(Table3[[#This Row],[Date]],CPI[observation_date],0))</f>
        <v>237.51400000000001</v>
      </c>
      <c r="C831">
        <f>INDEX(minwage[FEDMINNFRWG],MATCH(Table3[[#This Row],[Date]],minwage[observation_date],0))</f>
        <v>7.25</v>
      </c>
      <c r="D831" s="4">
        <f>$B$888/Table3[[#This Row],[CPI]]</f>
        <v>1.0981121112860714</v>
      </c>
      <c r="E831" s="5">
        <f>Table3[[#This Row],[minwage]]*Table3[[#This Row],[CPI Adjustment]]</f>
        <v>7.9613128068240178</v>
      </c>
      <c r="F831" s="5">
        <f>INDEX(poverty[Threshold],MATCH(YEAR(Table3[[#This Row],[Date]]),poverty[Year],0))</f>
        <v>24339</v>
      </c>
      <c r="G831" s="8">
        <f>Table3[[#This Row],[poverty threshold abs]]*Table3[[#This Row],[CPI Adjustment]]</f>
        <v>26726.950676591692</v>
      </c>
      <c r="H831" s="8">
        <f>Table3[[#This Row],[poverty threshold adj]]/2/250/8</f>
        <v>6.6817376691479229</v>
      </c>
      <c r="I831" s="8">
        <f>$I$854*$D$854/Table3[[#This Row],[CPI Adjustment]]</f>
        <v>15.406870780014149</v>
      </c>
      <c r="J831" s="8">
        <f>Table3[[#This Row],[Living Wage Nominal]]*Table3[[#This Row],[CPI Adjustment]]</f>
        <v>16.91847140055302</v>
      </c>
    </row>
    <row r="832" spans="1:10" x14ac:dyDescent="0.35">
      <c r="A832" s="6">
        <v>42430</v>
      </c>
      <c r="B832">
        <f>INDEX(CPI[CPIAUCSL],MATCH(Table3[[#This Row],[Date]],CPI[observation_date],0))</f>
        <v>237.99</v>
      </c>
      <c r="C832">
        <f>INDEX(minwage[FEDMINNFRWG],MATCH(Table3[[#This Row],[Date]],minwage[observation_date],0))</f>
        <v>7.25</v>
      </c>
      <c r="D832" s="4">
        <f>$B$888/Table3[[#This Row],[CPI]]</f>
        <v>1.0959157947812934</v>
      </c>
      <c r="E832" s="5">
        <f>Table3[[#This Row],[minwage]]*Table3[[#This Row],[CPI Adjustment]]</f>
        <v>7.9453895121643772</v>
      </c>
      <c r="F832" s="5">
        <f>INDEX(poverty[Threshold],MATCH(YEAR(Table3[[#This Row],[Date]]),poverty[Year],0))</f>
        <v>24339</v>
      </c>
      <c r="G832" s="8">
        <f>Table3[[#This Row],[poverty threshold abs]]*Table3[[#This Row],[CPI Adjustment]]</f>
        <v>26673.494529181902</v>
      </c>
      <c r="H832" s="8">
        <f>Table3[[#This Row],[poverty threshold adj]]/2/250/8</f>
        <v>6.6683736322954754</v>
      </c>
      <c r="I832" s="8">
        <f>$I$854*$D$854/Table3[[#This Row],[CPI Adjustment]]</f>
        <v>15.437747572503376</v>
      </c>
      <c r="J832" s="8">
        <f>Table3[[#This Row],[Living Wage Nominal]]*Table3[[#This Row],[CPI Adjustment]]</f>
        <v>16.91847140055302</v>
      </c>
    </row>
    <row r="833" spans="1:10" x14ac:dyDescent="0.35">
      <c r="A833" s="6">
        <v>42461</v>
      </c>
      <c r="B833">
        <f>INDEX(CPI[CPIAUCSL],MATCH(Table3[[#This Row],[Date]],CPI[observation_date],0))</f>
        <v>238.83500000000001</v>
      </c>
      <c r="C833">
        <f>INDEX(minwage[FEDMINNFRWG],MATCH(Table3[[#This Row],[Date]],minwage[observation_date],0))</f>
        <v>7.25</v>
      </c>
      <c r="D833" s="4">
        <f>$B$888/Table3[[#This Row],[CPI]]</f>
        <v>1.0920384365775535</v>
      </c>
      <c r="E833" s="5">
        <f>Table3[[#This Row],[minwage]]*Table3[[#This Row],[CPI Adjustment]]</f>
        <v>7.9172786651872631</v>
      </c>
      <c r="F833" s="5">
        <f>INDEX(poverty[Threshold],MATCH(YEAR(Table3[[#This Row],[Date]]),poverty[Year],0))</f>
        <v>24339</v>
      </c>
      <c r="G833" s="8">
        <f>Table3[[#This Row],[poverty threshold abs]]*Table3[[#This Row],[CPI Adjustment]]</f>
        <v>26579.123507861073</v>
      </c>
      <c r="H833" s="8">
        <f>Table3[[#This Row],[poverty threshold adj]]/2/250/8</f>
        <v>6.6447808769652683</v>
      </c>
      <c r="I833" s="8">
        <f>$I$854*$D$854/Table3[[#This Row],[CPI Adjustment]]</f>
        <v>15.492560365892871</v>
      </c>
      <c r="J833" s="8">
        <f>Table3[[#This Row],[Living Wage Nominal]]*Table3[[#This Row],[CPI Adjustment]]</f>
        <v>16.91847140055302</v>
      </c>
    </row>
    <row r="834" spans="1:10" x14ac:dyDescent="0.35">
      <c r="A834" s="6">
        <v>42491</v>
      </c>
      <c r="B834">
        <f>INDEX(CPI[CPIAUCSL],MATCH(Table3[[#This Row],[Date]],CPI[observation_date],0))</f>
        <v>239.44</v>
      </c>
      <c r="C834">
        <f>INDEX(minwage[FEDMINNFRWG],MATCH(Table3[[#This Row],[Date]],minwage[observation_date],0))</f>
        <v>7.25</v>
      </c>
      <c r="D834" s="4">
        <f>$B$888/Table3[[#This Row],[CPI]]</f>
        <v>1.0892791513531574</v>
      </c>
      <c r="E834" s="5">
        <f>Table3[[#This Row],[minwage]]*Table3[[#This Row],[CPI Adjustment]]</f>
        <v>7.8972738473103918</v>
      </c>
      <c r="F834" s="5">
        <f>INDEX(poverty[Threshold],MATCH(YEAR(Table3[[#This Row],[Date]]),poverty[Year],0))</f>
        <v>24339</v>
      </c>
      <c r="G834" s="8">
        <f>Table3[[#This Row],[poverty threshold abs]]*Table3[[#This Row],[CPI Adjustment]]</f>
        <v>26511.9652647845</v>
      </c>
      <c r="H834" s="8">
        <f>Table3[[#This Row],[poverty threshold adj]]/2/250/8</f>
        <v>6.627991316196125</v>
      </c>
      <c r="I834" s="8">
        <f>$I$854*$D$854/Table3[[#This Row],[CPI Adjustment]]</f>
        <v>15.531805028615523</v>
      </c>
      <c r="J834" s="8">
        <f>Table3[[#This Row],[Living Wage Nominal]]*Table3[[#This Row],[CPI Adjustment]]</f>
        <v>16.91847140055302</v>
      </c>
    </row>
    <row r="835" spans="1:10" x14ac:dyDescent="0.35">
      <c r="A835" s="6">
        <v>42522</v>
      </c>
      <c r="B835">
        <f>INDEX(CPI[CPIAUCSL],MATCH(Table3[[#This Row],[Date]],CPI[observation_date],0))</f>
        <v>240.14400000000001</v>
      </c>
      <c r="C835">
        <f>INDEX(minwage[FEDMINNFRWG],MATCH(Table3[[#This Row],[Date]],minwage[observation_date],0))</f>
        <v>7.25</v>
      </c>
      <c r="D835" s="4">
        <f>$B$888/Table3[[#This Row],[CPI]]</f>
        <v>1.0860858484909055</v>
      </c>
      <c r="E835" s="5">
        <f>Table3[[#This Row],[minwage]]*Table3[[#This Row],[CPI Adjustment]]</f>
        <v>7.874122401559065</v>
      </c>
      <c r="F835" s="5">
        <f>INDEX(poverty[Threshold],MATCH(YEAR(Table3[[#This Row],[Date]]),poverty[Year],0))</f>
        <v>24339</v>
      </c>
      <c r="G835" s="8">
        <f>Table3[[#This Row],[poverty threshold abs]]*Table3[[#This Row],[CPI Adjustment]]</f>
        <v>26434.24346642015</v>
      </c>
      <c r="H835" s="8">
        <f>Table3[[#This Row],[poverty threshold adj]]/2/250/8</f>
        <v>6.6085608666050373</v>
      </c>
      <c r="I835" s="8">
        <f>$I$854*$D$854/Table3[[#This Row],[CPI Adjustment]]</f>
        <v>15.577471545238248</v>
      </c>
      <c r="J835" s="8">
        <f>Table3[[#This Row],[Living Wage Nominal]]*Table3[[#This Row],[CPI Adjustment]]</f>
        <v>16.91847140055302</v>
      </c>
    </row>
    <row r="836" spans="1:10" x14ac:dyDescent="0.35">
      <c r="A836" s="6">
        <v>42552</v>
      </c>
      <c r="B836">
        <f>INDEX(CPI[CPIAUCSL],MATCH(Table3[[#This Row],[Date]],CPI[observation_date],0))</f>
        <v>240.11099999999999</v>
      </c>
      <c r="C836">
        <f>INDEX(minwage[FEDMINNFRWG],MATCH(Table3[[#This Row],[Date]],minwage[observation_date],0))</f>
        <v>7.25</v>
      </c>
      <c r="D836" s="4">
        <f>$B$888/Table3[[#This Row],[CPI]]</f>
        <v>1.0862351162587305</v>
      </c>
      <c r="E836" s="5">
        <f>Table3[[#This Row],[minwage]]*Table3[[#This Row],[CPI Adjustment]]</f>
        <v>7.8752045928757957</v>
      </c>
      <c r="F836" s="5">
        <f>INDEX(poverty[Threshold],MATCH(YEAR(Table3[[#This Row],[Date]]),poverty[Year],0))</f>
        <v>24339</v>
      </c>
      <c r="G836" s="8">
        <f>Table3[[#This Row],[poverty threshold abs]]*Table3[[#This Row],[CPI Adjustment]]</f>
        <v>26437.87649462124</v>
      </c>
      <c r="H836" s="8">
        <f>Table3[[#This Row],[poverty threshold adj]]/2/250/8</f>
        <v>6.6094691236553098</v>
      </c>
      <c r="I836" s="8">
        <f>$I$854*$D$854/Table3[[#This Row],[CPI Adjustment]]</f>
        <v>15.575330927271557</v>
      </c>
      <c r="J836" s="8">
        <f>Table3[[#This Row],[Living Wage Nominal]]*Table3[[#This Row],[CPI Adjustment]]</f>
        <v>16.91847140055302</v>
      </c>
    </row>
    <row r="837" spans="1:10" x14ac:dyDescent="0.35">
      <c r="A837" s="6">
        <v>42583</v>
      </c>
      <c r="B837">
        <f>INDEX(CPI[CPIAUCSL],MATCH(Table3[[#This Row],[Date]],CPI[observation_date],0))</f>
        <v>240.595</v>
      </c>
      <c r="C837">
        <f>INDEX(minwage[FEDMINNFRWG],MATCH(Table3[[#This Row],[Date]],minwage[observation_date],0))</f>
        <v>7.25</v>
      </c>
      <c r="D837" s="4">
        <f>$B$888/Table3[[#This Row],[CPI]]</f>
        <v>1.0840499594754671</v>
      </c>
      <c r="E837" s="5">
        <f>Table3[[#This Row],[minwage]]*Table3[[#This Row],[CPI Adjustment]]</f>
        <v>7.8593622061971367</v>
      </c>
      <c r="F837" s="5">
        <f>INDEX(poverty[Threshold],MATCH(YEAR(Table3[[#This Row],[Date]]),poverty[Year],0))</f>
        <v>24339</v>
      </c>
      <c r="G837" s="8">
        <f>Table3[[#This Row],[poverty threshold abs]]*Table3[[#This Row],[CPI Adjustment]]</f>
        <v>26384.691963673395</v>
      </c>
      <c r="H837" s="8">
        <f>Table3[[#This Row],[poverty threshold adj]]/2/250/8</f>
        <v>6.5961729909183484</v>
      </c>
      <c r="I837" s="8">
        <f>$I$854*$D$854/Table3[[#This Row],[CPI Adjustment]]</f>
        <v>15.606726657449682</v>
      </c>
      <c r="J837" s="8">
        <f>Table3[[#This Row],[Living Wage Nominal]]*Table3[[#This Row],[CPI Adjustment]]</f>
        <v>16.91847140055302</v>
      </c>
    </row>
    <row r="838" spans="1:10" x14ac:dyDescent="0.35">
      <c r="A838" s="6">
        <v>42614</v>
      </c>
      <c r="B838">
        <f>INDEX(CPI[CPIAUCSL],MATCH(Table3[[#This Row],[Date]],CPI[observation_date],0))</f>
        <v>241.06800000000001</v>
      </c>
      <c r="C838">
        <f>INDEX(minwage[FEDMINNFRWG],MATCH(Table3[[#This Row],[Date]],minwage[observation_date],0))</f>
        <v>7.25</v>
      </c>
      <c r="D838" s="4">
        <f>$B$888/Table3[[#This Row],[CPI]]</f>
        <v>1.0819229429040769</v>
      </c>
      <c r="E838" s="5">
        <f>Table3[[#This Row],[minwage]]*Table3[[#This Row],[CPI Adjustment]]</f>
        <v>7.8439413360545576</v>
      </c>
      <c r="F838" s="5">
        <f>INDEX(poverty[Threshold],MATCH(YEAR(Table3[[#This Row],[Date]]),poverty[Year],0))</f>
        <v>24339</v>
      </c>
      <c r="G838" s="8">
        <f>Table3[[#This Row],[poverty threshold abs]]*Table3[[#This Row],[CPI Adjustment]]</f>
        <v>26332.922507342326</v>
      </c>
      <c r="H838" s="8">
        <f>Table3[[#This Row],[poverty threshold adj]]/2/250/8</f>
        <v>6.5832306268355811</v>
      </c>
      <c r="I838" s="8">
        <f>$I$854*$D$854/Table3[[#This Row],[CPI Adjustment]]</f>
        <v>15.637408848305576</v>
      </c>
      <c r="J838" s="8">
        <f>Table3[[#This Row],[Living Wage Nominal]]*Table3[[#This Row],[CPI Adjustment]]</f>
        <v>16.91847140055302</v>
      </c>
    </row>
    <row r="839" spans="1:10" x14ac:dyDescent="0.35">
      <c r="A839" s="6">
        <v>42644</v>
      </c>
      <c r="B839">
        <f>INDEX(CPI[CPIAUCSL],MATCH(Table3[[#This Row],[Date]],CPI[observation_date],0))</f>
        <v>241.64099999999999</v>
      </c>
      <c r="C839">
        <f>INDEX(minwage[FEDMINNFRWG],MATCH(Table3[[#This Row],[Date]],minwage[observation_date],0))</f>
        <v>7.25</v>
      </c>
      <c r="D839" s="4">
        <f>$B$888/Table3[[#This Row],[CPI]]</f>
        <v>1.0793573938197574</v>
      </c>
      <c r="E839" s="5">
        <f>Table3[[#This Row],[minwage]]*Table3[[#This Row],[CPI Adjustment]]</f>
        <v>7.8253411051932407</v>
      </c>
      <c r="F839" s="5">
        <f>INDEX(poverty[Threshold],MATCH(YEAR(Table3[[#This Row],[Date]]),poverty[Year],0))</f>
        <v>24339</v>
      </c>
      <c r="G839" s="8">
        <f>Table3[[#This Row],[poverty threshold abs]]*Table3[[#This Row],[CPI Adjustment]]</f>
        <v>26270.479608179074</v>
      </c>
      <c r="H839" s="8">
        <f>Table3[[#This Row],[poverty threshold adj]]/2/250/8</f>
        <v>6.5676199020447683</v>
      </c>
      <c r="I839" s="8">
        <f>$I$854*$D$854/Table3[[#This Row],[CPI Adjustment]]</f>
        <v>15.674577760272653</v>
      </c>
      <c r="J839" s="8">
        <f>Table3[[#This Row],[Living Wage Nominal]]*Table3[[#This Row],[CPI Adjustment]]</f>
        <v>16.91847140055302</v>
      </c>
    </row>
    <row r="840" spans="1:10" x14ac:dyDescent="0.35">
      <c r="A840" s="6">
        <v>42675</v>
      </c>
      <c r="B840">
        <f>INDEX(CPI[CPIAUCSL],MATCH(Table3[[#This Row],[Date]],CPI[observation_date],0))</f>
        <v>241.99299999999999</v>
      </c>
      <c r="C840">
        <f>INDEX(minwage[FEDMINNFRWG],MATCH(Table3[[#This Row],[Date]],minwage[observation_date],0))</f>
        <v>7.25</v>
      </c>
      <c r="D840" s="4">
        <f>$B$888/Table3[[#This Row],[CPI]]</f>
        <v>1.0777873740149508</v>
      </c>
      <c r="E840" s="5">
        <f>Table3[[#This Row],[minwage]]*Table3[[#This Row],[CPI Adjustment]]</f>
        <v>7.8139584616083937</v>
      </c>
      <c r="F840" s="5">
        <f>INDEX(poverty[Threshold],MATCH(YEAR(Table3[[#This Row],[Date]]),poverty[Year],0))</f>
        <v>24339</v>
      </c>
      <c r="G840" s="8">
        <f>Table3[[#This Row],[poverty threshold abs]]*Table3[[#This Row],[CPI Adjustment]]</f>
        <v>26232.266896149889</v>
      </c>
      <c r="H840" s="8">
        <f>Table3[[#This Row],[poverty threshold adj]]/2/250/8</f>
        <v>6.5580667240374719</v>
      </c>
      <c r="I840" s="8">
        <f>$I$854*$D$854/Table3[[#This Row],[CPI Adjustment]]</f>
        <v>15.697411018584015</v>
      </c>
      <c r="J840" s="8">
        <f>Table3[[#This Row],[Living Wage Nominal]]*Table3[[#This Row],[CPI Adjustment]]</f>
        <v>16.91847140055302</v>
      </c>
    </row>
    <row r="841" spans="1:10" x14ac:dyDescent="0.35">
      <c r="A841" s="6">
        <v>42705</v>
      </c>
      <c r="B841">
        <f>INDEX(CPI[CPIAUCSL],MATCH(Table3[[#This Row],[Date]],CPI[observation_date],0))</f>
        <v>242.71199999999999</v>
      </c>
      <c r="C841">
        <f>INDEX(minwage[FEDMINNFRWG],MATCH(Table3[[#This Row],[Date]],minwage[observation_date],0))</f>
        <v>7.25</v>
      </c>
      <c r="D841" s="4">
        <f>$B$888/Table3[[#This Row],[CPI]]</f>
        <v>1.0745945812320776</v>
      </c>
      <c r="E841" s="5">
        <f>Table3[[#This Row],[minwage]]*Table3[[#This Row],[CPI Adjustment]]</f>
        <v>7.7908107139325624</v>
      </c>
      <c r="F841" s="5">
        <f>INDEX(poverty[Threshold],MATCH(YEAR(Table3[[#This Row],[Date]]),poverty[Year],0))</f>
        <v>24339</v>
      </c>
      <c r="G841" s="8">
        <f>Table3[[#This Row],[poverty threshold abs]]*Table3[[#This Row],[CPI Adjustment]]</f>
        <v>26154.557512607538</v>
      </c>
      <c r="H841" s="8">
        <f>Table3[[#This Row],[poverty threshold adj]]/2/250/8</f>
        <v>6.5386393781518848</v>
      </c>
      <c r="I841" s="8">
        <f>$I$854*$D$854/Table3[[#This Row],[CPI Adjustment]]</f>
        <v>15.744050543373415</v>
      </c>
      <c r="J841" s="8">
        <f>Table3[[#This Row],[Living Wage Nominal]]*Table3[[#This Row],[CPI Adjustment]]</f>
        <v>16.91847140055302</v>
      </c>
    </row>
    <row r="842" spans="1:10" x14ac:dyDescent="0.35">
      <c r="A842" s="6">
        <v>42736</v>
      </c>
      <c r="B842">
        <f>INDEX(CPI[CPIAUCSL],MATCH(Table3[[#This Row],[Date]],CPI[observation_date],0))</f>
        <v>243.71700000000001</v>
      </c>
      <c r="C842">
        <f>INDEX(minwage[FEDMINNFRWG],MATCH(Table3[[#This Row],[Date]],minwage[observation_date],0))</f>
        <v>7.25</v>
      </c>
      <c r="D842" s="4">
        <f>$B$888/Table3[[#This Row],[CPI]]</f>
        <v>1.070163345191349</v>
      </c>
      <c r="E842" s="5">
        <f>Table3[[#This Row],[minwage]]*Table3[[#This Row],[CPI Adjustment]]</f>
        <v>7.7586842526372806</v>
      </c>
      <c r="F842" s="5">
        <f>INDEX(poverty[Threshold],MATCH(YEAR(Table3[[#This Row],[Date]]),poverty[Year],0))</f>
        <v>24858</v>
      </c>
      <c r="G842" s="8">
        <f>Table3[[#This Row],[poverty threshold abs]]*Table3[[#This Row],[CPI Adjustment]]</f>
        <v>26602.120434766555</v>
      </c>
      <c r="H842" s="8">
        <f>Table3[[#This Row],[poverty threshold adj]]/2/250/8</f>
        <v>6.6505301086916386</v>
      </c>
      <c r="I842" s="8">
        <f>$I$854*$D$854/Table3[[#This Row],[CPI Adjustment]]</f>
        <v>15.809242090540801</v>
      </c>
      <c r="J842" s="8">
        <f>Table3[[#This Row],[Living Wage Nominal]]*Table3[[#This Row],[CPI Adjustment]]</f>
        <v>16.91847140055302</v>
      </c>
    </row>
    <row r="843" spans="1:10" x14ac:dyDescent="0.35">
      <c r="A843" s="6">
        <v>42767</v>
      </c>
      <c r="B843">
        <f>INDEX(CPI[CPIAUCSL],MATCH(Table3[[#This Row],[Date]],CPI[observation_date],0))</f>
        <v>244.02799999999999</v>
      </c>
      <c r="C843">
        <f>INDEX(minwage[FEDMINNFRWG],MATCH(Table3[[#This Row],[Date]],minwage[observation_date],0))</f>
        <v>7.25</v>
      </c>
      <c r="D843" s="4">
        <f>$B$888/Table3[[#This Row],[CPI]]</f>
        <v>1.0687994820266526</v>
      </c>
      <c r="E843" s="5">
        <f>Table3[[#This Row],[minwage]]*Table3[[#This Row],[CPI Adjustment]]</f>
        <v>7.7487962446932315</v>
      </c>
      <c r="F843" s="5">
        <f>INDEX(poverty[Threshold],MATCH(YEAR(Table3[[#This Row],[Date]]),poverty[Year],0))</f>
        <v>24858</v>
      </c>
      <c r="G843" s="8">
        <f>Table3[[#This Row],[poverty threshold abs]]*Table3[[#This Row],[CPI Adjustment]]</f>
        <v>26568.217524218533</v>
      </c>
      <c r="H843" s="8">
        <f>Table3[[#This Row],[poverty threshold adj]]/2/250/8</f>
        <v>6.6420543810546331</v>
      </c>
      <c r="I843" s="8">
        <f>$I$854*$D$854/Table3[[#This Row],[CPI Adjustment]]</f>
        <v>15.829415793196581</v>
      </c>
      <c r="J843" s="8">
        <f>Table3[[#This Row],[Living Wage Nominal]]*Table3[[#This Row],[CPI Adjustment]]</f>
        <v>16.91847140055302</v>
      </c>
    </row>
    <row r="844" spans="1:10" x14ac:dyDescent="0.35">
      <c r="A844" s="6">
        <v>42795</v>
      </c>
      <c r="B844">
        <f>INDEX(CPI[CPIAUCSL],MATCH(Table3[[#This Row],[Date]],CPI[observation_date],0))</f>
        <v>243.721</v>
      </c>
      <c r="C844">
        <f>INDEX(minwage[FEDMINNFRWG],MATCH(Table3[[#This Row],[Date]],minwage[observation_date],0))</f>
        <v>7.25</v>
      </c>
      <c r="D844" s="4">
        <f>$B$888/Table3[[#This Row],[CPI]]</f>
        <v>1.0701457814468183</v>
      </c>
      <c r="E844" s="5">
        <f>Table3[[#This Row],[minwage]]*Table3[[#This Row],[CPI Adjustment]]</f>
        <v>7.7585569154894323</v>
      </c>
      <c r="F844" s="5">
        <f>INDEX(poverty[Threshold],MATCH(YEAR(Table3[[#This Row],[Date]]),poverty[Year],0))</f>
        <v>24858</v>
      </c>
      <c r="G844" s="8">
        <f>Table3[[#This Row],[poverty threshold abs]]*Table3[[#This Row],[CPI Adjustment]]</f>
        <v>26601.683835205007</v>
      </c>
      <c r="H844" s="8">
        <f>Table3[[#This Row],[poverty threshold adj]]/2/250/8</f>
        <v>6.6504209588012522</v>
      </c>
      <c r="I844" s="8">
        <f>$I$854*$D$854/Table3[[#This Row],[CPI Adjustment]]</f>
        <v>15.80950155938525</v>
      </c>
      <c r="J844" s="8">
        <f>Table3[[#This Row],[Living Wage Nominal]]*Table3[[#This Row],[CPI Adjustment]]</f>
        <v>16.91847140055302</v>
      </c>
    </row>
    <row r="845" spans="1:10" x14ac:dyDescent="0.35">
      <c r="A845" s="6">
        <v>42826</v>
      </c>
      <c r="B845">
        <f>INDEX(CPI[CPIAUCSL],MATCH(Table3[[#This Row],[Date]],CPI[observation_date],0))</f>
        <v>244.05799999999999</v>
      </c>
      <c r="C845">
        <f>INDEX(minwage[FEDMINNFRWG],MATCH(Table3[[#This Row],[Date]],minwage[observation_date],0))</f>
        <v>7.25</v>
      </c>
      <c r="D845" s="4">
        <f>$B$888/Table3[[#This Row],[CPI]]</f>
        <v>1.0686681034835983</v>
      </c>
      <c r="E845" s="5">
        <f>Table3[[#This Row],[minwage]]*Table3[[#This Row],[CPI Adjustment]]</f>
        <v>7.747843750256088</v>
      </c>
      <c r="F845" s="5">
        <f>INDEX(poverty[Threshold],MATCH(YEAR(Table3[[#This Row],[Date]]),poverty[Year],0))</f>
        <v>24858</v>
      </c>
      <c r="G845" s="8">
        <f>Table3[[#This Row],[poverty threshold abs]]*Table3[[#This Row],[CPI Adjustment]]</f>
        <v>26564.951716395288</v>
      </c>
      <c r="H845" s="8">
        <f>Table3[[#This Row],[poverty threshold adj]]/2/250/8</f>
        <v>6.6412379290988222</v>
      </c>
      <c r="I845" s="8">
        <f>$I$854*$D$854/Table3[[#This Row],[CPI Adjustment]]</f>
        <v>15.831361809529932</v>
      </c>
      <c r="J845" s="8">
        <f>Table3[[#This Row],[Living Wage Nominal]]*Table3[[#This Row],[CPI Adjustment]]</f>
        <v>16.91847140055302</v>
      </c>
    </row>
    <row r="846" spans="1:10" x14ac:dyDescent="0.35">
      <c r="A846" s="6">
        <v>42856</v>
      </c>
      <c r="B846">
        <f>INDEX(CPI[CPIAUCSL],MATCH(Table3[[#This Row],[Date]],CPI[observation_date],0))</f>
        <v>243.92599999999999</v>
      </c>
      <c r="C846">
        <f>INDEX(minwage[FEDMINNFRWG],MATCH(Table3[[#This Row],[Date]],minwage[observation_date],0))</f>
        <v>7.25</v>
      </c>
      <c r="D846" s="4">
        <f>$B$888/Table3[[#This Row],[CPI]]</f>
        <v>1.0692464107967172</v>
      </c>
      <c r="E846" s="5">
        <f>Table3[[#This Row],[minwage]]*Table3[[#This Row],[CPI Adjustment]]</f>
        <v>7.7520364782761995</v>
      </c>
      <c r="F846" s="5">
        <f>INDEX(poverty[Threshold],MATCH(YEAR(Table3[[#This Row],[Date]]),poverty[Year],0))</f>
        <v>24858</v>
      </c>
      <c r="G846" s="8">
        <f>Table3[[#This Row],[poverty threshold abs]]*Table3[[#This Row],[CPI Adjustment]]</f>
        <v>26579.327279584795</v>
      </c>
      <c r="H846" s="8">
        <f>Table3[[#This Row],[poverty threshold adj]]/2/250/8</f>
        <v>6.6448318198961989</v>
      </c>
      <c r="I846" s="8">
        <f>$I$854*$D$854/Table3[[#This Row],[CPI Adjustment]]</f>
        <v>15.822799337663172</v>
      </c>
      <c r="J846" s="8">
        <f>Table3[[#This Row],[Living Wage Nominal]]*Table3[[#This Row],[CPI Adjustment]]</f>
        <v>16.91847140055302</v>
      </c>
    </row>
    <row r="847" spans="1:10" x14ac:dyDescent="0.35">
      <c r="A847" s="6">
        <v>42887</v>
      </c>
      <c r="B847">
        <f>INDEX(CPI[CPIAUCSL],MATCH(Table3[[#This Row],[Date]],CPI[observation_date],0))</f>
        <v>244.179</v>
      </c>
      <c r="C847">
        <f>INDEX(minwage[FEDMINNFRWG],MATCH(Table3[[#This Row],[Date]],minwage[observation_date],0))</f>
        <v>7.25</v>
      </c>
      <c r="D847" s="4">
        <f>$B$888/Table3[[#This Row],[CPI]]</f>
        <v>1.0681385377120882</v>
      </c>
      <c r="E847" s="5">
        <f>Table3[[#This Row],[minwage]]*Table3[[#This Row],[CPI Adjustment]]</f>
        <v>7.7440043984126392</v>
      </c>
      <c r="F847" s="5">
        <f>INDEX(poverty[Threshold],MATCH(YEAR(Table3[[#This Row],[Date]]),poverty[Year],0))</f>
        <v>24858</v>
      </c>
      <c r="G847" s="8">
        <f>Table3[[#This Row],[poverty threshold abs]]*Table3[[#This Row],[CPI Adjustment]]</f>
        <v>26551.787770447088</v>
      </c>
      <c r="H847" s="8">
        <f>Table3[[#This Row],[poverty threshold adj]]/2/250/8</f>
        <v>6.6379469426117721</v>
      </c>
      <c r="I847" s="8">
        <f>$I$854*$D$854/Table3[[#This Row],[CPI Adjustment]]</f>
        <v>15.839210742074467</v>
      </c>
      <c r="J847" s="8">
        <f>Table3[[#This Row],[Living Wage Nominal]]*Table3[[#This Row],[CPI Adjustment]]</f>
        <v>16.91847140055302</v>
      </c>
    </row>
    <row r="848" spans="1:10" x14ac:dyDescent="0.35">
      <c r="A848" s="6">
        <v>42917</v>
      </c>
      <c r="B848">
        <f>INDEX(CPI[CPIAUCSL],MATCH(Table3[[#This Row],[Date]],CPI[observation_date],0))</f>
        <v>244.328</v>
      </c>
      <c r="C848">
        <f>INDEX(minwage[FEDMINNFRWG],MATCH(Table3[[#This Row],[Date]],minwage[observation_date],0))</f>
        <v>7.25</v>
      </c>
      <c r="D848" s="4">
        <f>$B$888/Table3[[#This Row],[CPI]]</f>
        <v>1.0674871484234307</v>
      </c>
      <c r="E848" s="5">
        <f>Table3[[#This Row],[minwage]]*Table3[[#This Row],[CPI Adjustment]]</f>
        <v>7.739281826069873</v>
      </c>
      <c r="F848" s="5">
        <f>INDEX(poverty[Threshold],MATCH(YEAR(Table3[[#This Row],[Date]]),poverty[Year],0))</f>
        <v>24858</v>
      </c>
      <c r="G848" s="8">
        <f>Table3[[#This Row],[poverty threshold abs]]*Table3[[#This Row],[CPI Adjustment]]</f>
        <v>26535.595535509641</v>
      </c>
      <c r="H848" s="8">
        <f>Table3[[#This Row],[poverty threshold adj]]/2/250/8</f>
        <v>6.6338988838774107</v>
      </c>
      <c r="I848" s="8">
        <f>$I$854*$D$854/Table3[[#This Row],[CPI Adjustment]]</f>
        <v>15.848875956530129</v>
      </c>
      <c r="J848" s="8">
        <f>Table3[[#This Row],[Living Wage Nominal]]*Table3[[#This Row],[CPI Adjustment]]</f>
        <v>16.91847140055302</v>
      </c>
    </row>
    <row r="849" spans="1:10" x14ac:dyDescent="0.35">
      <c r="A849" s="6">
        <v>42948</v>
      </c>
      <c r="B849">
        <f>INDEX(CPI[CPIAUCSL],MATCH(Table3[[#This Row],[Date]],CPI[observation_date],0))</f>
        <v>245.304</v>
      </c>
      <c r="C849">
        <f>INDEX(minwage[FEDMINNFRWG],MATCH(Table3[[#This Row],[Date]],minwage[observation_date],0))</f>
        <v>7.25</v>
      </c>
      <c r="D849" s="4">
        <f>$B$888/Table3[[#This Row],[CPI]]</f>
        <v>1.0632398982487037</v>
      </c>
      <c r="E849" s="5">
        <f>Table3[[#This Row],[minwage]]*Table3[[#This Row],[CPI Adjustment]]</f>
        <v>7.7084892623031021</v>
      </c>
      <c r="F849" s="5">
        <f>INDEX(poverty[Threshold],MATCH(YEAR(Table3[[#This Row],[Date]]),poverty[Year],0))</f>
        <v>24858</v>
      </c>
      <c r="G849" s="8">
        <f>Table3[[#This Row],[poverty threshold abs]]*Table3[[#This Row],[CPI Adjustment]]</f>
        <v>26430.017390666275</v>
      </c>
      <c r="H849" s="8">
        <f>Table3[[#This Row],[poverty threshold adj]]/2/250/8</f>
        <v>6.6075043476665689</v>
      </c>
      <c r="I849" s="8">
        <f>$I$854*$D$854/Table3[[#This Row],[CPI Adjustment]]</f>
        <v>15.912186354575269</v>
      </c>
      <c r="J849" s="8">
        <f>Table3[[#This Row],[Living Wage Nominal]]*Table3[[#This Row],[CPI Adjustment]]</f>
        <v>16.91847140055302</v>
      </c>
    </row>
    <row r="850" spans="1:10" x14ac:dyDescent="0.35">
      <c r="A850" s="6">
        <v>42979</v>
      </c>
      <c r="B850">
        <f>INDEX(CPI[CPIAUCSL],MATCH(Table3[[#This Row],[Date]],CPI[observation_date],0))</f>
        <v>246.44499999999999</v>
      </c>
      <c r="C850">
        <f>INDEX(minwage[FEDMINNFRWG],MATCH(Table3[[#This Row],[Date]],minwage[observation_date],0))</f>
        <v>7.25</v>
      </c>
      <c r="D850" s="4">
        <f>$B$888/Table3[[#This Row],[CPI]]</f>
        <v>1.0583172716021831</v>
      </c>
      <c r="E850" s="5">
        <f>Table3[[#This Row],[minwage]]*Table3[[#This Row],[CPI Adjustment]]</f>
        <v>7.6728002191158282</v>
      </c>
      <c r="F850" s="5">
        <f>INDEX(poverty[Threshold],MATCH(YEAR(Table3[[#This Row],[Date]]),poverty[Year],0))</f>
        <v>24858</v>
      </c>
      <c r="G850" s="8">
        <f>Table3[[#This Row],[poverty threshold abs]]*Table3[[#This Row],[CPI Adjustment]]</f>
        <v>26307.650737487067</v>
      </c>
      <c r="H850" s="8">
        <f>Table3[[#This Row],[poverty threshold adj]]/2/250/8</f>
        <v>6.5769126843717665</v>
      </c>
      <c r="I850" s="8">
        <f>$I$854*$D$854/Table3[[#This Row],[CPI Adjustment]]</f>
        <v>15.98619984245386</v>
      </c>
      <c r="J850" s="8">
        <f>Table3[[#This Row],[Living Wage Nominal]]*Table3[[#This Row],[CPI Adjustment]]</f>
        <v>16.91847140055302</v>
      </c>
    </row>
    <row r="851" spans="1:10" x14ac:dyDescent="0.35">
      <c r="A851" s="6">
        <v>43009</v>
      </c>
      <c r="B851">
        <f>INDEX(CPI[CPIAUCSL],MATCH(Table3[[#This Row],[Date]],CPI[observation_date],0))</f>
        <v>246.57</v>
      </c>
      <c r="C851">
        <f>INDEX(minwage[FEDMINNFRWG],MATCH(Table3[[#This Row],[Date]],minwage[observation_date],0))</f>
        <v>7.25</v>
      </c>
      <c r="D851" s="4">
        <f>$B$888/Table3[[#This Row],[CPI]]</f>
        <v>1.0577807519162916</v>
      </c>
      <c r="E851" s="5">
        <f>Table3[[#This Row],[minwage]]*Table3[[#This Row],[CPI Adjustment]]</f>
        <v>7.6689104513931143</v>
      </c>
      <c r="F851" s="5">
        <f>INDEX(poverty[Threshold],MATCH(YEAR(Table3[[#This Row],[Date]]),poverty[Year],0))</f>
        <v>24858</v>
      </c>
      <c r="G851" s="8">
        <f>Table3[[#This Row],[poverty threshold abs]]*Table3[[#This Row],[CPI Adjustment]]</f>
        <v>26294.313931135177</v>
      </c>
      <c r="H851" s="8">
        <f>Table3[[#This Row],[poverty threshold adj]]/2/250/8</f>
        <v>6.5735784827837946</v>
      </c>
      <c r="I851" s="8">
        <f>$I$854*$D$854/Table3[[#This Row],[CPI Adjustment]]</f>
        <v>15.994308243842839</v>
      </c>
      <c r="J851" s="8">
        <f>Table3[[#This Row],[Living Wage Nominal]]*Table3[[#This Row],[CPI Adjustment]]</f>
        <v>16.91847140055302</v>
      </c>
    </row>
    <row r="852" spans="1:10" x14ac:dyDescent="0.35">
      <c r="A852" s="6">
        <v>43040</v>
      </c>
      <c r="B852">
        <f>INDEX(CPI[CPIAUCSL],MATCH(Table3[[#This Row],[Date]],CPI[observation_date],0))</f>
        <v>247.333</v>
      </c>
      <c r="C852">
        <f>INDEX(minwage[FEDMINNFRWG],MATCH(Table3[[#This Row],[Date]],minwage[observation_date],0))</f>
        <v>7.25</v>
      </c>
      <c r="D852" s="4">
        <f>$B$888/Table3[[#This Row],[CPI]]</f>
        <v>1.0545175936894795</v>
      </c>
      <c r="E852" s="5">
        <f>Table3[[#This Row],[minwage]]*Table3[[#This Row],[CPI Adjustment]]</f>
        <v>7.6452525542487262</v>
      </c>
      <c r="F852" s="5">
        <f>INDEX(poverty[Threshold],MATCH(YEAR(Table3[[#This Row],[Date]]),poverty[Year],0))</f>
        <v>24858</v>
      </c>
      <c r="G852" s="8">
        <f>Table3[[#This Row],[poverty threshold abs]]*Table3[[#This Row],[CPI Adjustment]]</f>
        <v>26213.19834393308</v>
      </c>
      <c r="H852" s="8">
        <f>Table3[[#This Row],[poverty threshold adj]]/2/250/8</f>
        <v>6.5532995859832699</v>
      </c>
      <c r="I852" s="8">
        <f>$I$854*$D$854/Table3[[#This Row],[CPI Adjustment]]</f>
        <v>16.043801925921162</v>
      </c>
      <c r="J852" s="8">
        <f>Table3[[#This Row],[Living Wage Nominal]]*Table3[[#This Row],[CPI Adjustment]]</f>
        <v>16.91847140055302</v>
      </c>
    </row>
    <row r="853" spans="1:10" x14ac:dyDescent="0.35">
      <c r="A853" s="6">
        <v>43070</v>
      </c>
      <c r="B853">
        <f>INDEX(CPI[CPIAUCSL],MATCH(Table3[[#This Row],[Date]],CPI[observation_date],0))</f>
        <v>247.84700000000001</v>
      </c>
      <c r="C853">
        <f>INDEX(minwage[FEDMINNFRWG],MATCH(Table3[[#This Row],[Date]],minwage[observation_date],0))</f>
        <v>7.25</v>
      </c>
      <c r="D853" s="4">
        <f>$B$888/Table3[[#This Row],[CPI]]</f>
        <v>1.0523306717450684</v>
      </c>
      <c r="E853" s="5">
        <f>Table3[[#This Row],[minwage]]*Table3[[#This Row],[CPI Adjustment]]</f>
        <v>7.6293973701517466</v>
      </c>
      <c r="F853" s="5">
        <f>INDEX(poverty[Threshold],MATCH(YEAR(Table3[[#This Row],[Date]]),poverty[Year],0))</f>
        <v>24858</v>
      </c>
      <c r="G853" s="8">
        <f>Table3[[#This Row],[poverty threshold abs]]*Table3[[#This Row],[CPI Adjustment]]</f>
        <v>26158.835838238912</v>
      </c>
      <c r="H853" s="8">
        <f>Table3[[#This Row],[poverty threshold adj]]/2/250/8</f>
        <v>6.5397089595597278</v>
      </c>
      <c r="I853" s="8">
        <f>$I$854*$D$854/Table3[[#This Row],[CPI Adjustment]]</f>
        <v>16.077143672432644</v>
      </c>
      <c r="J853" s="8">
        <f>Table3[[#This Row],[Living Wage Nominal]]*Table3[[#This Row],[CPI Adjustment]]</f>
        <v>16.91847140055302</v>
      </c>
    </row>
    <row r="854" spans="1:10" x14ac:dyDescent="0.35">
      <c r="A854" s="6">
        <v>43101</v>
      </c>
      <c r="B854">
        <f>INDEX(CPI[CPIAUCSL],MATCH(Table3[[#This Row],[Date]],CPI[observation_date],0))</f>
        <v>248.816</v>
      </c>
      <c r="C854">
        <f>INDEX(minwage[FEDMINNFRWG],MATCH(Table3[[#This Row],[Date]],minwage[observation_date],0))</f>
        <v>7.25</v>
      </c>
      <c r="D854" s="4">
        <f>$B$888/Table3[[#This Row],[CPI]]</f>
        <v>1.0482324287827149</v>
      </c>
      <c r="E854" s="5">
        <f>Table3[[#This Row],[minwage]]*Table3[[#This Row],[CPI Adjustment]]</f>
        <v>7.5996851086746835</v>
      </c>
      <c r="F854" s="5">
        <f>INDEX(poverty[Threshold],MATCH(YEAR(Table3[[#This Row],[Date]]),poverty[Year],0))</f>
        <v>25465</v>
      </c>
      <c r="G854" s="8">
        <f>Table3[[#This Row],[poverty threshold abs]]*Table3[[#This Row],[CPI Adjustment]]</f>
        <v>26693.238798951836</v>
      </c>
      <c r="H854" s="8">
        <f>Table3[[#This Row],[poverty threshold adj]]/2/250/8</f>
        <v>6.6733096997379588</v>
      </c>
      <c r="I854" s="5">
        <v>16.14</v>
      </c>
      <c r="J854" s="8">
        <f>Table3[[#This Row],[Living Wage Nominal]]*Table3[[#This Row],[CPI Adjustment]]</f>
        <v>16.91847140055302</v>
      </c>
    </row>
    <row r="855" spans="1:10" x14ac:dyDescent="0.35">
      <c r="A855" s="6">
        <v>43132</v>
      </c>
      <c r="B855">
        <f>INDEX(CPI[CPIAUCSL],MATCH(Table3[[#This Row],[Date]],CPI[observation_date],0))</f>
        <v>249.47499999999999</v>
      </c>
      <c r="C855">
        <f>INDEX(minwage[FEDMINNFRWG],MATCH(Table3[[#This Row],[Date]],minwage[observation_date],0))</f>
        <v>7.25</v>
      </c>
      <c r="D855" s="4">
        <f>$B$888/Table3[[#This Row],[CPI]]</f>
        <v>1.0454634732939172</v>
      </c>
      <c r="E855" s="5">
        <f>Table3[[#This Row],[minwage]]*Table3[[#This Row],[CPI Adjustment]]</f>
        <v>7.5796101813808994</v>
      </c>
      <c r="F855" s="5">
        <f>INDEX(poverty[Threshold],MATCH(YEAR(Table3[[#This Row],[Date]]),poverty[Year],0))</f>
        <v>25465</v>
      </c>
      <c r="G855" s="8">
        <f>Table3[[#This Row],[poverty threshold abs]]*Table3[[#This Row],[CPI Adjustment]]</f>
        <v>26622.727347429602</v>
      </c>
      <c r="H855" s="8">
        <f>Table3[[#This Row],[poverty threshold adj]]/2/250/8</f>
        <v>6.6556818368574007</v>
      </c>
      <c r="I855" s="8">
        <f>$I$854*$D$854/Table3[[#This Row],[CPI Adjustment]]</f>
        <v>16.182747492122694</v>
      </c>
      <c r="J855" s="8">
        <f>Table3[[#This Row],[Living Wage Nominal]]*Table3[[#This Row],[CPI Adjustment]]</f>
        <v>16.91847140055302</v>
      </c>
    </row>
    <row r="856" spans="1:10" x14ac:dyDescent="0.35">
      <c r="A856" s="6">
        <v>43160</v>
      </c>
      <c r="B856">
        <f>INDEX(CPI[CPIAUCSL],MATCH(Table3[[#This Row],[Date]],CPI[observation_date],0))</f>
        <v>249.41300000000001</v>
      </c>
      <c r="C856">
        <f>INDEX(minwage[FEDMINNFRWG],MATCH(Table3[[#This Row],[Date]],minwage[observation_date],0))</f>
        <v>7.25</v>
      </c>
      <c r="D856" s="4">
        <f>$B$888/Table3[[#This Row],[CPI]]</f>
        <v>1.0457233584456302</v>
      </c>
      <c r="E856" s="5">
        <f>Table3[[#This Row],[minwage]]*Table3[[#This Row],[CPI Adjustment]]</f>
        <v>7.5814943487308195</v>
      </c>
      <c r="F856" s="5">
        <f>INDEX(poverty[Threshold],MATCH(YEAR(Table3[[#This Row],[Date]]),poverty[Year],0))</f>
        <v>25465</v>
      </c>
      <c r="G856" s="8">
        <f>Table3[[#This Row],[poverty threshold abs]]*Table3[[#This Row],[CPI Adjustment]]</f>
        <v>26629.345322817975</v>
      </c>
      <c r="H856" s="8">
        <f>Table3[[#This Row],[poverty threshold adj]]/2/250/8</f>
        <v>6.6573363307044939</v>
      </c>
      <c r="I856" s="8">
        <f>$I$854*$D$854/Table3[[#This Row],[CPI Adjustment]]</f>
        <v>16.178725725033761</v>
      </c>
      <c r="J856" s="8">
        <f>Table3[[#This Row],[Living Wage Nominal]]*Table3[[#This Row],[CPI Adjustment]]</f>
        <v>16.91847140055302</v>
      </c>
    </row>
    <row r="857" spans="1:10" x14ac:dyDescent="0.35">
      <c r="A857" s="6">
        <v>43191</v>
      </c>
      <c r="B857">
        <f>INDEX(CPI[CPIAUCSL],MATCH(Table3[[#This Row],[Date]],CPI[observation_date],0))</f>
        <v>249.95699999999999</v>
      </c>
      <c r="C857">
        <f>INDEX(minwage[FEDMINNFRWG],MATCH(Table3[[#This Row],[Date]],minwage[observation_date],0))</f>
        <v>7.25</v>
      </c>
      <c r="D857" s="4">
        <f>$B$888/Table3[[#This Row],[CPI]]</f>
        <v>1.04344747296535</v>
      </c>
      <c r="E857" s="5">
        <f>Table3[[#This Row],[minwage]]*Table3[[#This Row],[CPI Adjustment]]</f>
        <v>7.5649941789987878</v>
      </c>
      <c r="F857" s="5">
        <f>INDEX(poverty[Threshold],MATCH(YEAR(Table3[[#This Row],[Date]]),poverty[Year],0))</f>
        <v>25465</v>
      </c>
      <c r="G857" s="8">
        <f>Table3[[#This Row],[poverty threshold abs]]*Table3[[#This Row],[CPI Adjustment]]</f>
        <v>26571.389899062637</v>
      </c>
      <c r="H857" s="8">
        <f>Table3[[#This Row],[poverty threshold adj]]/2/250/8</f>
        <v>6.6428474747656594</v>
      </c>
      <c r="I857" s="8">
        <f>$I$854*$D$854/Table3[[#This Row],[CPI Adjustment]]</f>
        <v>16.214013487878596</v>
      </c>
      <c r="J857" s="8">
        <f>Table3[[#This Row],[Living Wage Nominal]]*Table3[[#This Row],[CPI Adjustment]]</f>
        <v>16.91847140055302</v>
      </c>
    </row>
    <row r="858" spans="1:10" x14ac:dyDescent="0.35">
      <c r="A858" s="6">
        <v>43221</v>
      </c>
      <c r="B858">
        <f>INDEX(CPI[CPIAUCSL],MATCH(Table3[[#This Row],[Date]],CPI[observation_date],0))</f>
        <v>250.64</v>
      </c>
      <c r="C858">
        <f>INDEX(minwage[FEDMINNFRWG],MATCH(Table3[[#This Row],[Date]],minwage[observation_date],0))</f>
        <v>7.25</v>
      </c>
      <c r="D858" s="4">
        <f>$B$888/Table3[[#This Row],[CPI]]</f>
        <v>1.0406040536227259</v>
      </c>
      <c r="E858" s="5">
        <f>Table3[[#This Row],[minwage]]*Table3[[#This Row],[CPI Adjustment]]</f>
        <v>7.5443793887647628</v>
      </c>
      <c r="F858" s="5">
        <f>INDEX(poverty[Threshold],MATCH(YEAR(Table3[[#This Row],[Date]]),poverty[Year],0))</f>
        <v>25465</v>
      </c>
      <c r="G858" s="8">
        <f>Table3[[#This Row],[poverty threshold abs]]*Table3[[#This Row],[CPI Adjustment]]</f>
        <v>26498.982225502714</v>
      </c>
      <c r="H858" s="8">
        <f>Table3[[#This Row],[poverty threshold adj]]/2/250/8</f>
        <v>6.6247455563756787</v>
      </c>
      <c r="I858" s="8">
        <f>$I$854*$D$854/Table3[[#This Row],[CPI Adjustment]]</f>
        <v>16.25831779306797</v>
      </c>
      <c r="J858" s="8">
        <f>Table3[[#This Row],[Living Wage Nominal]]*Table3[[#This Row],[CPI Adjustment]]</f>
        <v>16.91847140055302</v>
      </c>
    </row>
    <row r="859" spans="1:10" x14ac:dyDescent="0.35">
      <c r="A859" s="6">
        <v>43252</v>
      </c>
      <c r="B859">
        <f>INDEX(CPI[CPIAUCSL],MATCH(Table3[[#This Row],[Date]],CPI[observation_date],0))</f>
        <v>251.17599999999999</v>
      </c>
      <c r="C859">
        <f>INDEX(minwage[FEDMINNFRWG],MATCH(Table3[[#This Row],[Date]],minwage[observation_date],0))</f>
        <v>7.25</v>
      </c>
      <c r="D859" s="4">
        <f>$B$888/Table3[[#This Row],[CPI]]</f>
        <v>1.0383834442781159</v>
      </c>
      <c r="E859" s="5">
        <f>Table3[[#This Row],[minwage]]*Table3[[#This Row],[CPI Adjustment]]</f>
        <v>7.5282799710163406</v>
      </c>
      <c r="F859" s="5">
        <f>INDEX(poverty[Threshold],MATCH(YEAR(Table3[[#This Row],[Date]]),poverty[Year],0))</f>
        <v>25465</v>
      </c>
      <c r="G859" s="8">
        <f>Table3[[#This Row],[poverty threshold abs]]*Table3[[#This Row],[CPI Adjustment]]</f>
        <v>26442.43440854222</v>
      </c>
      <c r="H859" s="8">
        <f>Table3[[#This Row],[poverty threshold adj]]/2/250/8</f>
        <v>6.6106086021355548</v>
      </c>
      <c r="I859" s="8">
        <f>$I$854*$D$854/Table3[[#This Row],[CPI Adjustment]]</f>
        <v>16.293086618223906</v>
      </c>
      <c r="J859" s="8">
        <f>Table3[[#This Row],[Living Wage Nominal]]*Table3[[#This Row],[CPI Adjustment]]</f>
        <v>16.91847140055302</v>
      </c>
    </row>
    <row r="860" spans="1:10" x14ac:dyDescent="0.35">
      <c r="A860" s="6">
        <v>43282</v>
      </c>
      <c r="B860">
        <f>INDEX(CPI[CPIAUCSL],MATCH(Table3[[#This Row],[Date]],CPI[observation_date],0))</f>
        <v>251.482</v>
      </c>
      <c r="C860">
        <f>INDEX(minwage[FEDMINNFRWG],MATCH(Table3[[#This Row],[Date]],minwage[observation_date],0))</f>
        <v>7.25</v>
      </c>
      <c r="D860" s="4">
        <f>$B$888/Table3[[#This Row],[CPI]]</f>
        <v>1.0371199529190955</v>
      </c>
      <c r="E860" s="5">
        <f>Table3[[#This Row],[minwage]]*Table3[[#This Row],[CPI Adjustment]]</f>
        <v>7.5191196586634428</v>
      </c>
      <c r="F860" s="5">
        <f>INDEX(poverty[Threshold],MATCH(YEAR(Table3[[#This Row],[Date]]),poverty[Year],0))</f>
        <v>25465</v>
      </c>
      <c r="G860" s="8">
        <f>Table3[[#This Row],[poverty threshold abs]]*Table3[[#This Row],[CPI Adjustment]]</f>
        <v>26410.259601084766</v>
      </c>
      <c r="H860" s="8">
        <f>Table3[[#This Row],[poverty threshold adj]]/2/250/8</f>
        <v>6.6025649002711919</v>
      </c>
      <c r="I860" s="8">
        <f>$I$854*$D$854/Table3[[#This Row],[CPI Adjustment]]</f>
        <v>16.312935984824129</v>
      </c>
      <c r="J860" s="8">
        <f>Table3[[#This Row],[Living Wage Nominal]]*Table3[[#This Row],[CPI Adjustment]]</f>
        <v>16.91847140055302</v>
      </c>
    </row>
    <row r="861" spans="1:10" x14ac:dyDescent="0.35">
      <c r="A861" s="6">
        <v>43313</v>
      </c>
      <c r="B861">
        <f>INDEX(CPI[CPIAUCSL],MATCH(Table3[[#This Row],[Date]],CPI[observation_date],0))</f>
        <v>251.905</v>
      </c>
      <c r="C861">
        <f>INDEX(minwage[FEDMINNFRWG],MATCH(Table3[[#This Row],[Date]],minwage[observation_date],0))</f>
        <v>7.25</v>
      </c>
      <c r="D861" s="4">
        <f>$B$888/Table3[[#This Row],[CPI]]</f>
        <v>1.0353784164665252</v>
      </c>
      <c r="E861" s="5">
        <f>Table3[[#This Row],[minwage]]*Table3[[#This Row],[CPI Adjustment]]</f>
        <v>7.5064935193823077</v>
      </c>
      <c r="F861" s="5">
        <f>INDEX(poverty[Threshold],MATCH(YEAR(Table3[[#This Row],[Date]]),poverty[Year],0))</f>
        <v>25465</v>
      </c>
      <c r="G861" s="8">
        <f>Table3[[#This Row],[poverty threshold abs]]*Table3[[#This Row],[CPI Adjustment]]</f>
        <v>26365.911375320062</v>
      </c>
      <c r="H861" s="8">
        <f>Table3[[#This Row],[poverty threshold adj]]/2/250/8</f>
        <v>6.591477843830015</v>
      </c>
      <c r="I861" s="8">
        <f>$I$854*$D$854/Table3[[#This Row],[CPI Adjustment]]</f>
        <v>16.340374815124427</v>
      </c>
      <c r="J861" s="8">
        <f>Table3[[#This Row],[Living Wage Nominal]]*Table3[[#This Row],[CPI Adjustment]]</f>
        <v>16.918471400553017</v>
      </c>
    </row>
    <row r="862" spans="1:10" x14ac:dyDescent="0.35">
      <c r="A862" s="6">
        <v>43344</v>
      </c>
      <c r="B862">
        <f>INDEX(CPI[CPIAUCSL],MATCH(Table3[[#This Row],[Date]],CPI[observation_date],0))</f>
        <v>252.261</v>
      </c>
      <c r="C862">
        <f>INDEX(minwage[FEDMINNFRWG],MATCH(Table3[[#This Row],[Date]],minwage[observation_date],0))</f>
        <v>7.25</v>
      </c>
      <c r="D862" s="4">
        <f>$B$888/Table3[[#This Row],[CPI]]</f>
        <v>1.0339172523695697</v>
      </c>
      <c r="E862" s="5">
        <f>Table3[[#This Row],[minwage]]*Table3[[#This Row],[CPI Adjustment]]</f>
        <v>7.4959000796793802</v>
      </c>
      <c r="F862" s="5">
        <f>INDEX(poverty[Threshold],MATCH(YEAR(Table3[[#This Row],[Date]]),poverty[Year],0))</f>
        <v>25465</v>
      </c>
      <c r="G862" s="8">
        <f>Table3[[#This Row],[poverty threshold abs]]*Table3[[#This Row],[CPI Adjustment]]</f>
        <v>26328.70283159109</v>
      </c>
      <c r="H862" s="8">
        <f>Table3[[#This Row],[poverty threshold adj]]/2/250/8</f>
        <v>6.5821757078977727</v>
      </c>
      <c r="I862" s="8">
        <f>$I$854*$D$854/Table3[[#This Row],[CPI Adjustment]]</f>
        <v>16.36346754228024</v>
      </c>
      <c r="J862" s="8">
        <f>Table3[[#This Row],[Living Wage Nominal]]*Table3[[#This Row],[CPI Adjustment]]</f>
        <v>16.91847140055302</v>
      </c>
    </row>
    <row r="863" spans="1:10" x14ac:dyDescent="0.35">
      <c r="A863" s="6">
        <v>43374</v>
      </c>
      <c r="B863">
        <f>INDEX(CPI[CPIAUCSL],MATCH(Table3[[#This Row],[Date]],CPI[observation_date],0))</f>
        <v>252.77699999999999</v>
      </c>
      <c r="C863">
        <f>INDEX(minwage[FEDMINNFRWG],MATCH(Table3[[#This Row],[Date]],minwage[observation_date],0))</f>
        <v>7.25</v>
      </c>
      <c r="D863" s="4">
        <f>$B$888/Table3[[#This Row],[CPI]]</f>
        <v>1.0318066912733359</v>
      </c>
      <c r="E863" s="5">
        <f>Table3[[#This Row],[minwage]]*Table3[[#This Row],[CPI Adjustment]]</f>
        <v>7.4805985117316851</v>
      </c>
      <c r="F863" s="5">
        <f>INDEX(poverty[Threshold],MATCH(YEAR(Table3[[#This Row],[Date]]),poverty[Year],0))</f>
        <v>25465</v>
      </c>
      <c r="G863" s="8">
        <f>Table3[[#This Row],[poverty threshold abs]]*Table3[[#This Row],[CPI Adjustment]]</f>
        <v>26274.957393275497</v>
      </c>
      <c r="H863" s="8">
        <f>Table3[[#This Row],[poverty threshold adj]]/2/250/8</f>
        <v>6.5687393483188741</v>
      </c>
      <c r="I863" s="8">
        <f>$I$854*$D$854/Table3[[#This Row],[CPI Adjustment]]</f>
        <v>16.396939023213939</v>
      </c>
      <c r="J863" s="8">
        <f>Table3[[#This Row],[Living Wage Nominal]]*Table3[[#This Row],[CPI Adjustment]]</f>
        <v>16.91847140055302</v>
      </c>
    </row>
    <row r="864" spans="1:10" x14ac:dyDescent="0.35">
      <c r="A864" s="6">
        <v>43405</v>
      </c>
      <c r="B864">
        <f>INDEX(CPI[CPIAUCSL],MATCH(Table3[[#This Row],[Date]],CPI[observation_date],0))</f>
        <v>252.66200000000001</v>
      </c>
      <c r="C864">
        <f>INDEX(minwage[FEDMINNFRWG],MATCH(Table3[[#This Row],[Date]],minwage[observation_date],0))</f>
        <v>7.25</v>
      </c>
      <c r="D864" s="4">
        <f>$B$888/Table3[[#This Row],[CPI]]</f>
        <v>1.0322763217262587</v>
      </c>
      <c r="E864" s="5">
        <f>Table3[[#This Row],[minwage]]*Table3[[#This Row],[CPI Adjustment]]</f>
        <v>7.4840033325153756</v>
      </c>
      <c r="F864" s="5">
        <f>INDEX(poverty[Threshold],MATCH(YEAR(Table3[[#This Row],[Date]]),poverty[Year],0))</f>
        <v>25465</v>
      </c>
      <c r="G864" s="8">
        <f>Table3[[#This Row],[poverty threshold abs]]*Table3[[#This Row],[CPI Adjustment]]</f>
        <v>26286.91653275918</v>
      </c>
      <c r="H864" s="8">
        <f>Table3[[#This Row],[poverty threshold adj]]/2/250/8</f>
        <v>6.5717291331897947</v>
      </c>
      <c r="I864" s="8">
        <f>$I$854*$D$854/Table3[[#This Row],[CPI Adjustment]]</f>
        <v>16.389479293936084</v>
      </c>
      <c r="J864" s="8">
        <f>Table3[[#This Row],[Living Wage Nominal]]*Table3[[#This Row],[CPI Adjustment]]</f>
        <v>16.91847140055302</v>
      </c>
    </row>
    <row r="865" spans="1:10" x14ac:dyDescent="0.35">
      <c r="A865" s="6">
        <v>43435</v>
      </c>
      <c r="B865">
        <f>INDEX(CPI[CPIAUCSL],MATCH(Table3[[#This Row],[Date]],CPI[observation_date],0))</f>
        <v>252.65299999999999</v>
      </c>
      <c r="C865">
        <f>INDEX(minwage[FEDMINNFRWG],MATCH(Table3[[#This Row],[Date]],minwage[observation_date],0))</f>
        <v>7.25</v>
      </c>
      <c r="D865" s="4">
        <f>$B$888/Table3[[#This Row],[CPI]]</f>
        <v>1.0323130934522844</v>
      </c>
      <c r="E865" s="5">
        <f>Table3[[#This Row],[minwage]]*Table3[[#This Row],[CPI Adjustment]]</f>
        <v>7.4842699275290618</v>
      </c>
      <c r="F865" s="5">
        <f>INDEX(poverty[Threshold],MATCH(YEAR(Table3[[#This Row],[Date]]),poverty[Year],0))</f>
        <v>25465</v>
      </c>
      <c r="G865" s="8">
        <f>Table3[[#This Row],[poverty threshold abs]]*Table3[[#This Row],[CPI Adjustment]]</f>
        <v>26287.852924762421</v>
      </c>
      <c r="H865" s="8">
        <f>Table3[[#This Row],[poverty threshold adj]]/2/250/8</f>
        <v>6.5719632311906055</v>
      </c>
      <c r="I865" s="8">
        <f>$I$854*$D$854/Table3[[#This Row],[CPI Adjustment]]</f>
        <v>16.388895489036077</v>
      </c>
      <c r="J865" s="8">
        <f>Table3[[#This Row],[Living Wage Nominal]]*Table3[[#This Row],[CPI Adjustment]]</f>
        <v>16.91847140055302</v>
      </c>
    </row>
    <row r="866" spans="1:10" x14ac:dyDescent="0.35">
      <c r="A866" s="6">
        <v>43466</v>
      </c>
      <c r="B866">
        <f>INDEX(CPI[CPIAUCSL],MATCH(Table3[[#This Row],[Date]],CPI[observation_date],0))</f>
        <v>252.55</v>
      </c>
      <c r="C866">
        <f>INDEX(minwage[FEDMINNFRWG],MATCH(Table3[[#This Row],[Date]],minwage[observation_date],0))</f>
        <v>7.25</v>
      </c>
      <c r="D866" s="4">
        <f>$B$888/Table3[[#This Row],[CPI]]</f>
        <v>1.0327341120570184</v>
      </c>
      <c r="E866" s="5">
        <f>Table3[[#This Row],[minwage]]*Table3[[#This Row],[CPI Adjustment]]</f>
        <v>7.487322312413383</v>
      </c>
      <c r="F866" s="5">
        <f>INDEX(poverty[Threshold],MATCH(YEAR(Table3[[#This Row],[Date]]),poverty[Year],0))</f>
        <v>25926</v>
      </c>
      <c r="G866" s="8">
        <f>Table3[[#This Row],[poverty threshold abs]]*Table3[[#This Row],[CPI Adjustment]]</f>
        <v>26774.664589190259</v>
      </c>
      <c r="H866" s="8">
        <f>Table3[[#This Row],[poverty threshold adj]]/2/250/8</f>
        <v>6.6936661472975647</v>
      </c>
      <c r="I866" s="8">
        <f>$I$854*$D$854/Table3[[#This Row],[CPI Adjustment]]</f>
        <v>16.382214166291558</v>
      </c>
      <c r="J866" s="8">
        <f>Table3[[#This Row],[Living Wage Nominal]]*Table3[[#This Row],[CPI Adjustment]]</f>
        <v>16.91847140055302</v>
      </c>
    </row>
    <row r="867" spans="1:10" x14ac:dyDescent="0.35">
      <c r="A867" s="6">
        <v>43497</v>
      </c>
      <c r="B867">
        <f>INDEX(CPI[CPIAUCSL],MATCH(Table3[[#This Row],[Date]],CPI[observation_date],0))</f>
        <v>253.18100000000001</v>
      </c>
      <c r="C867">
        <f>INDEX(minwage[FEDMINNFRWG],MATCH(Table3[[#This Row],[Date]],minwage[observation_date],0))</f>
        <v>7.25</v>
      </c>
      <c r="D867" s="4">
        <f>$B$888/Table3[[#This Row],[CPI]]</f>
        <v>1.0301602410923409</v>
      </c>
      <c r="E867" s="5">
        <f>Table3[[#This Row],[minwage]]*Table3[[#This Row],[CPI Adjustment]]</f>
        <v>7.4686617479194721</v>
      </c>
      <c r="F867" s="5">
        <f>INDEX(poverty[Threshold],MATCH(YEAR(Table3[[#This Row],[Date]]),poverty[Year],0))</f>
        <v>25926</v>
      </c>
      <c r="G867" s="8">
        <f>Table3[[#This Row],[poverty threshold abs]]*Table3[[#This Row],[CPI Adjustment]]</f>
        <v>26707.934410560032</v>
      </c>
      <c r="H867" s="8">
        <f>Table3[[#This Row],[poverty threshold adj]]/2/250/8</f>
        <v>6.676983602640008</v>
      </c>
      <c r="I867" s="8">
        <f>$I$854*$D$854/Table3[[#This Row],[CPI Adjustment]]</f>
        <v>16.423145376503122</v>
      </c>
      <c r="J867" s="8">
        <f>Table3[[#This Row],[Living Wage Nominal]]*Table3[[#This Row],[CPI Adjustment]]</f>
        <v>16.91847140055302</v>
      </c>
    </row>
    <row r="868" spans="1:10" x14ac:dyDescent="0.35">
      <c r="A868" s="6">
        <v>43525</v>
      </c>
      <c r="B868">
        <f>INDEX(CPI[CPIAUCSL],MATCH(Table3[[#This Row],[Date]],CPI[observation_date],0))</f>
        <v>254.095</v>
      </c>
      <c r="C868">
        <f>INDEX(minwage[FEDMINNFRWG],MATCH(Table3[[#This Row],[Date]],minwage[observation_date],0))</f>
        <v>7.25</v>
      </c>
      <c r="D868" s="4">
        <f>$B$888/Table3[[#This Row],[CPI]]</f>
        <v>1.026454672465023</v>
      </c>
      <c r="E868" s="5">
        <f>Table3[[#This Row],[minwage]]*Table3[[#This Row],[CPI Adjustment]]</f>
        <v>7.4417963753714167</v>
      </c>
      <c r="F868" s="5">
        <f>INDEX(poverty[Threshold],MATCH(YEAR(Table3[[#This Row],[Date]]),poverty[Year],0))</f>
        <v>25926</v>
      </c>
      <c r="G868" s="8">
        <f>Table3[[#This Row],[poverty threshold abs]]*Table3[[#This Row],[CPI Adjustment]]</f>
        <v>26611.863838328187</v>
      </c>
      <c r="H868" s="8">
        <f>Table3[[#This Row],[poverty threshold adj]]/2/250/8</f>
        <v>6.6529659595820467</v>
      </c>
      <c r="I868" s="8">
        <f>$I$854*$D$854/Table3[[#This Row],[CPI Adjustment]]</f>
        <v>16.482434007459329</v>
      </c>
      <c r="J868" s="8">
        <f>Table3[[#This Row],[Living Wage Nominal]]*Table3[[#This Row],[CPI Adjustment]]</f>
        <v>16.91847140055302</v>
      </c>
    </row>
    <row r="869" spans="1:10" x14ac:dyDescent="0.35">
      <c r="A869" s="6">
        <v>43556</v>
      </c>
      <c r="B869">
        <f>INDEX(CPI[CPIAUCSL],MATCH(Table3[[#This Row],[Date]],CPI[observation_date],0))</f>
        <v>254.94300000000001</v>
      </c>
      <c r="C869">
        <f>INDEX(minwage[FEDMINNFRWG],MATCH(Table3[[#This Row],[Date]],minwage[observation_date],0))</f>
        <v>7.25</v>
      </c>
      <c r="D869" s="4">
        <f>$B$888/Table3[[#This Row],[CPI]]</f>
        <v>1.0230404443346159</v>
      </c>
      <c r="E869" s="5">
        <f>Table3[[#This Row],[minwage]]*Table3[[#This Row],[CPI Adjustment]]</f>
        <v>7.4170432214259652</v>
      </c>
      <c r="F869" s="5">
        <f>INDEX(poverty[Threshold],MATCH(YEAR(Table3[[#This Row],[Date]]),poverty[Year],0))</f>
        <v>25926</v>
      </c>
      <c r="G869" s="8">
        <f>Table3[[#This Row],[poverty threshold abs]]*Table3[[#This Row],[CPI Adjustment]]</f>
        <v>26523.346559819252</v>
      </c>
      <c r="H869" s="8">
        <f>Table3[[#This Row],[poverty threshold adj]]/2/250/8</f>
        <v>6.6308366399548131</v>
      </c>
      <c r="I869" s="8">
        <f>$I$854*$D$854/Table3[[#This Row],[CPI Adjustment]]</f>
        <v>16.537441402482159</v>
      </c>
      <c r="J869" s="8">
        <f>Table3[[#This Row],[Living Wage Nominal]]*Table3[[#This Row],[CPI Adjustment]]</f>
        <v>16.918471400553024</v>
      </c>
    </row>
    <row r="870" spans="1:10" x14ac:dyDescent="0.35">
      <c r="A870" s="6">
        <v>43586</v>
      </c>
      <c r="B870">
        <f>INDEX(CPI[CPIAUCSL],MATCH(Table3[[#This Row],[Date]],CPI[observation_date],0))</f>
        <v>255.167</v>
      </c>
      <c r="C870">
        <f>INDEX(minwage[FEDMINNFRWG],MATCH(Table3[[#This Row],[Date]],minwage[observation_date],0))</f>
        <v>7.25</v>
      </c>
      <c r="D870" s="4">
        <f>$B$888/Table3[[#This Row],[CPI]]</f>
        <v>1.0221423616690246</v>
      </c>
      <c r="E870" s="5">
        <f>Table3[[#This Row],[minwage]]*Table3[[#This Row],[CPI Adjustment]]</f>
        <v>7.4105321221004283</v>
      </c>
      <c r="F870" s="5">
        <f>INDEX(poverty[Threshold],MATCH(YEAR(Table3[[#This Row],[Date]]),poverty[Year],0))</f>
        <v>25926</v>
      </c>
      <c r="G870" s="8">
        <f>Table3[[#This Row],[poverty threshold abs]]*Table3[[#This Row],[CPI Adjustment]]</f>
        <v>26500.062868631132</v>
      </c>
      <c r="H870" s="8">
        <f>Table3[[#This Row],[poverty threshold adj]]/2/250/8</f>
        <v>6.6250157171577833</v>
      </c>
      <c r="I870" s="8">
        <f>$I$854*$D$854/Table3[[#This Row],[CPI Adjustment]]</f>
        <v>16.551971657771205</v>
      </c>
      <c r="J870" s="8">
        <f>Table3[[#This Row],[Living Wage Nominal]]*Table3[[#This Row],[CPI Adjustment]]</f>
        <v>16.91847140055302</v>
      </c>
    </row>
    <row r="871" spans="1:10" x14ac:dyDescent="0.35">
      <c r="A871" s="6">
        <v>43617</v>
      </c>
      <c r="B871">
        <f>INDEX(CPI[CPIAUCSL],MATCH(Table3[[#This Row],[Date]],CPI[observation_date],0))</f>
        <v>255.40199999999999</v>
      </c>
      <c r="C871">
        <f>INDEX(minwage[FEDMINNFRWG],MATCH(Table3[[#This Row],[Date]],minwage[observation_date],0))</f>
        <v>7.25</v>
      </c>
      <c r="D871" s="4">
        <f>$B$888/Table3[[#This Row],[CPI]]</f>
        <v>1.0212018699931873</v>
      </c>
      <c r="E871" s="5">
        <f>Table3[[#This Row],[minwage]]*Table3[[#This Row],[CPI Adjustment]]</f>
        <v>7.4037135574506081</v>
      </c>
      <c r="F871" s="5">
        <f>INDEX(poverty[Threshold],MATCH(YEAR(Table3[[#This Row],[Date]]),poverty[Year],0))</f>
        <v>25926</v>
      </c>
      <c r="G871" s="8">
        <f>Table3[[#This Row],[poverty threshold abs]]*Table3[[#This Row],[CPI Adjustment]]</f>
        <v>26475.679681443373</v>
      </c>
      <c r="H871" s="8">
        <f>Table3[[#This Row],[poverty threshold adj]]/2/250/8</f>
        <v>6.6189199203608435</v>
      </c>
      <c r="I871" s="8">
        <f>$I$854*$D$854/Table3[[#This Row],[CPI Adjustment]]</f>
        <v>16.567215452382484</v>
      </c>
      <c r="J871" s="8">
        <f>Table3[[#This Row],[Living Wage Nominal]]*Table3[[#This Row],[CPI Adjustment]]</f>
        <v>16.91847140055302</v>
      </c>
    </row>
    <row r="872" spans="1:10" x14ac:dyDescent="0.35">
      <c r="A872" s="6">
        <v>43647</v>
      </c>
      <c r="B872">
        <f>INDEX(CPI[CPIAUCSL],MATCH(Table3[[#This Row],[Date]],CPI[observation_date],0))</f>
        <v>256.08699999999999</v>
      </c>
      <c r="C872">
        <f>INDEX(minwage[FEDMINNFRWG],MATCH(Table3[[#This Row],[Date]],minwage[observation_date],0))</f>
        <v>7.25</v>
      </c>
      <c r="D872" s="4">
        <f>$B$888/Table3[[#This Row],[CPI]]</f>
        <v>1.018470285488916</v>
      </c>
      <c r="E872" s="5">
        <f>Table3[[#This Row],[minwage]]*Table3[[#This Row],[CPI Adjustment]]</f>
        <v>7.3839095697946417</v>
      </c>
      <c r="F872" s="5">
        <f>INDEX(poverty[Threshold],MATCH(YEAR(Table3[[#This Row],[Date]]),poverty[Year],0))</f>
        <v>25926</v>
      </c>
      <c r="G872" s="8">
        <f>Table3[[#This Row],[poverty threshold abs]]*Table3[[#This Row],[CPI Adjustment]]</f>
        <v>26404.860621585638</v>
      </c>
      <c r="H872" s="8">
        <f>Table3[[#This Row],[poverty threshold adj]]/2/250/8</f>
        <v>6.6012151553964094</v>
      </c>
      <c r="I872" s="8">
        <f>$I$854*$D$854/Table3[[#This Row],[CPI Adjustment]]</f>
        <v>16.611649491994083</v>
      </c>
      <c r="J872" s="8">
        <f>Table3[[#This Row],[Living Wage Nominal]]*Table3[[#This Row],[CPI Adjustment]]</f>
        <v>16.91847140055302</v>
      </c>
    </row>
    <row r="873" spans="1:10" x14ac:dyDescent="0.35">
      <c r="A873" s="6">
        <v>43678</v>
      </c>
      <c r="B873">
        <f>INDEX(CPI[CPIAUCSL],MATCH(Table3[[#This Row],[Date]],CPI[observation_date],0))</f>
        <v>256.29399999999998</v>
      </c>
      <c r="C873">
        <f>INDEX(minwage[FEDMINNFRWG],MATCH(Table3[[#This Row],[Date]],minwage[observation_date],0))</f>
        <v>7.25</v>
      </c>
      <c r="D873" s="4">
        <f>$B$888/Table3[[#This Row],[CPI]]</f>
        <v>1.0176477014678456</v>
      </c>
      <c r="E873" s="5">
        <f>Table3[[#This Row],[minwage]]*Table3[[#This Row],[CPI Adjustment]]</f>
        <v>7.3779458356418806</v>
      </c>
      <c r="F873" s="5">
        <f>INDEX(poverty[Threshold],MATCH(YEAR(Table3[[#This Row],[Date]]),poverty[Year],0))</f>
        <v>25926</v>
      </c>
      <c r="G873" s="8">
        <f>Table3[[#This Row],[poverty threshold abs]]*Table3[[#This Row],[CPI Adjustment]]</f>
        <v>26383.534308255363</v>
      </c>
      <c r="H873" s="8">
        <f>Table3[[#This Row],[poverty threshold adj]]/2/250/8</f>
        <v>6.5958835770638409</v>
      </c>
      <c r="I873" s="8">
        <f>$I$854*$D$854/Table3[[#This Row],[CPI Adjustment]]</f>
        <v>16.625077004694234</v>
      </c>
      <c r="J873" s="8">
        <f>Table3[[#This Row],[Living Wage Nominal]]*Table3[[#This Row],[CPI Adjustment]]</f>
        <v>16.91847140055302</v>
      </c>
    </row>
    <row r="874" spans="1:10" x14ac:dyDescent="0.35">
      <c r="A874" s="6">
        <v>43709</v>
      </c>
      <c r="B874">
        <f>INDEX(CPI[CPIAUCSL],MATCH(Table3[[#This Row],[Date]],CPI[observation_date],0))</f>
        <v>256.59300000000002</v>
      </c>
      <c r="C874">
        <f>INDEX(minwage[FEDMINNFRWG],MATCH(Table3[[#This Row],[Date]],minwage[observation_date],0))</f>
        <v>7.25</v>
      </c>
      <c r="D874" s="4">
        <f>$B$888/Table3[[#This Row],[CPI]]</f>
        <v>1.0164618676269421</v>
      </c>
      <c r="E874" s="5">
        <f>Table3[[#This Row],[minwage]]*Table3[[#This Row],[CPI Adjustment]]</f>
        <v>7.3693485402953307</v>
      </c>
      <c r="F874" s="5">
        <f>INDEX(poverty[Threshold],MATCH(YEAR(Table3[[#This Row],[Date]]),poverty[Year],0))</f>
        <v>25926</v>
      </c>
      <c r="G874" s="8">
        <f>Table3[[#This Row],[poverty threshold abs]]*Table3[[#This Row],[CPI Adjustment]]</f>
        <v>26352.790380096103</v>
      </c>
      <c r="H874" s="8">
        <f>Table3[[#This Row],[poverty threshold adj]]/2/250/8</f>
        <v>6.5881975950240257</v>
      </c>
      <c r="I874" s="8">
        <f>$I$854*$D$854/Table3[[#This Row],[CPI Adjustment]]</f>
        <v>16.64447230081667</v>
      </c>
      <c r="J874" s="8">
        <f>Table3[[#This Row],[Living Wage Nominal]]*Table3[[#This Row],[CPI Adjustment]]</f>
        <v>16.91847140055302</v>
      </c>
    </row>
    <row r="875" spans="1:10" x14ac:dyDescent="0.35">
      <c r="A875" s="6">
        <v>43739</v>
      </c>
      <c r="B875">
        <f>INDEX(CPI[CPIAUCSL],MATCH(Table3[[#This Row],[Date]],CPI[observation_date],0))</f>
        <v>257.22899999999998</v>
      </c>
      <c r="C875">
        <f>INDEX(minwage[FEDMINNFRWG],MATCH(Table3[[#This Row],[Date]],minwage[observation_date],0))</f>
        <v>7.25</v>
      </c>
      <c r="D875" s="4">
        <f>$B$888/Table3[[#This Row],[CPI]]</f>
        <v>1.0139486605320551</v>
      </c>
      <c r="E875" s="5">
        <f>Table3[[#This Row],[minwage]]*Table3[[#This Row],[CPI Adjustment]]</f>
        <v>7.3511277888573998</v>
      </c>
      <c r="F875" s="5">
        <f>INDEX(poverty[Threshold],MATCH(YEAR(Table3[[#This Row],[Date]]),poverty[Year],0))</f>
        <v>25926</v>
      </c>
      <c r="G875" s="8">
        <f>Table3[[#This Row],[poverty threshold abs]]*Table3[[#This Row],[CPI Adjustment]]</f>
        <v>26287.632972954059</v>
      </c>
      <c r="H875" s="8">
        <f>Table3[[#This Row],[poverty threshold adj]]/2/250/8</f>
        <v>6.5719082432385152</v>
      </c>
      <c r="I875" s="8">
        <f>$I$854*$D$854/Table3[[#This Row],[CPI Adjustment]]</f>
        <v>16.68572784708379</v>
      </c>
      <c r="J875" s="8">
        <f>Table3[[#This Row],[Living Wage Nominal]]*Table3[[#This Row],[CPI Adjustment]]</f>
        <v>16.91847140055302</v>
      </c>
    </row>
    <row r="876" spans="1:10" x14ac:dyDescent="0.35">
      <c r="A876" s="6">
        <v>43770</v>
      </c>
      <c r="B876">
        <f>INDEX(CPI[CPIAUCSL],MATCH(Table3[[#This Row],[Date]],CPI[observation_date],0))</f>
        <v>257.82400000000001</v>
      </c>
      <c r="C876">
        <f>INDEX(minwage[FEDMINNFRWG],MATCH(Table3[[#This Row],[Date]],minwage[observation_date],0))</f>
        <v>7.25</v>
      </c>
      <c r="D876" s="4">
        <f>$B$888/Table3[[#This Row],[CPI]]</f>
        <v>1.0116086943030904</v>
      </c>
      <c r="E876" s="5">
        <f>Table3[[#This Row],[minwage]]*Table3[[#This Row],[CPI Adjustment]]</f>
        <v>7.334163033697406</v>
      </c>
      <c r="F876" s="5">
        <f>INDEX(poverty[Threshold],MATCH(YEAR(Table3[[#This Row],[Date]]),poverty[Year],0))</f>
        <v>25926</v>
      </c>
      <c r="G876" s="8">
        <f>Table3[[#This Row],[poverty threshold abs]]*Table3[[#This Row],[CPI Adjustment]]</f>
        <v>26226.967008501921</v>
      </c>
      <c r="H876" s="8">
        <f>Table3[[#This Row],[poverty threshold adj]]/2/250/8</f>
        <v>6.5567417521254798</v>
      </c>
      <c r="I876" s="8">
        <f>$I$854*$D$854/Table3[[#This Row],[CPI Adjustment]]</f>
        <v>16.724323837695326</v>
      </c>
      <c r="J876" s="8">
        <f>Table3[[#This Row],[Living Wage Nominal]]*Table3[[#This Row],[CPI Adjustment]]</f>
        <v>16.91847140055302</v>
      </c>
    </row>
    <row r="877" spans="1:10" x14ac:dyDescent="0.35">
      <c r="A877" s="6">
        <v>43800</v>
      </c>
      <c r="B877">
        <f>INDEX(CPI[CPIAUCSL],MATCH(Table3[[#This Row],[Date]],CPI[observation_date],0))</f>
        <v>258.44400000000002</v>
      </c>
      <c r="C877">
        <f>INDEX(minwage[FEDMINNFRWG],MATCH(Table3[[#This Row],[Date]],minwage[observation_date],0))</f>
        <v>7.25</v>
      </c>
      <c r="D877" s="4">
        <f>$B$888/Table3[[#This Row],[CPI]]</f>
        <v>1.0091818730556716</v>
      </c>
      <c r="E877" s="5">
        <f>Table3[[#This Row],[minwage]]*Table3[[#This Row],[CPI Adjustment]]</f>
        <v>7.3165685796536195</v>
      </c>
      <c r="F877" s="5">
        <f>INDEX(poverty[Threshold],MATCH(YEAR(Table3[[#This Row],[Date]]),poverty[Year],0))</f>
        <v>25926</v>
      </c>
      <c r="G877" s="8">
        <f>Table3[[#This Row],[poverty threshold abs]]*Table3[[#This Row],[CPI Adjustment]]</f>
        <v>26164.049240841345</v>
      </c>
      <c r="H877" s="8">
        <f>Table3[[#This Row],[poverty threshold adj]]/2/250/8</f>
        <v>6.5410123102103359</v>
      </c>
      <c r="I877" s="8">
        <f>$I$854*$D$854/Table3[[#This Row],[CPI Adjustment]]</f>
        <v>16.764541508584657</v>
      </c>
      <c r="J877" s="8">
        <f>Table3[[#This Row],[Living Wage Nominal]]*Table3[[#This Row],[CPI Adjustment]]</f>
        <v>16.91847140055302</v>
      </c>
    </row>
    <row r="878" spans="1:10" x14ac:dyDescent="0.35">
      <c r="A878" s="6">
        <v>43831</v>
      </c>
      <c r="B878">
        <f>INDEX(CPI[CPIAUCSL],MATCH(Table3[[#This Row],[Date]],CPI[observation_date],0))</f>
        <v>258.82</v>
      </c>
      <c r="C878">
        <f>INDEX(minwage[FEDMINNFRWG],MATCH(Table3[[#This Row],[Date]],minwage[observation_date],0))</f>
        <v>7.25</v>
      </c>
      <c r="D878" s="4">
        <f>$B$888/Table3[[#This Row],[CPI]]</f>
        <v>1.0077157870334597</v>
      </c>
      <c r="E878" s="5">
        <f>Table3[[#This Row],[minwage]]*Table3[[#This Row],[CPI Adjustment]]</f>
        <v>7.3059394559925828</v>
      </c>
      <c r="F878" s="5">
        <f>INDEX(poverty[Threshold],MATCH(YEAR(Table3[[#This Row],[Date]]),poverty[Year],0))</f>
        <v>0</v>
      </c>
      <c r="G878" s="8">
        <f>Table3[[#This Row],[poverty threshold abs]]*Table3[[#This Row],[CPI Adjustment]]</f>
        <v>0</v>
      </c>
      <c r="H878" s="8">
        <f>Table3[[#This Row],[poverty threshold adj]]/2/250/8</f>
        <v>0</v>
      </c>
      <c r="I878" s="8">
        <f>$I$854*$D$854/Table3[[#This Row],[CPI Adjustment]]</f>
        <v>16.788931579962703</v>
      </c>
      <c r="J878" s="8">
        <f>Table3[[#This Row],[Living Wage Nominal]]*Table3[[#This Row],[CPI Adjustment]]</f>
        <v>16.91847140055302</v>
      </c>
    </row>
    <row r="879" spans="1:10" x14ac:dyDescent="0.35">
      <c r="A879" s="6">
        <v>43862</v>
      </c>
      <c r="B879">
        <f>INDEX(CPI[CPIAUCSL],MATCH(Table3[[#This Row],[Date]],CPI[observation_date],0))</f>
        <v>259.05</v>
      </c>
      <c r="C879">
        <f>INDEX(minwage[FEDMINNFRWG],MATCH(Table3[[#This Row],[Date]],minwage[observation_date],0))</f>
        <v>7.25</v>
      </c>
      <c r="D879" s="4">
        <f>$B$888/Table3[[#This Row],[CPI]]</f>
        <v>1.0068210770121597</v>
      </c>
      <c r="E879" s="5">
        <f>Table3[[#This Row],[minwage]]*Table3[[#This Row],[CPI Adjustment]]</f>
        <v>7.2994528083381578</v>
      </c>
      <c r="F879" s="5">
        <f>INDEX(poverty[Threshold],MATCH(YEAR(Table3[[#This Row],[Date]]),poverty[Year],0))</f>
        <v>0</v>
      </c>
      <c r="G879" s="8">
        <f>Table3[[#This Row],[poverty threshold abs]]*Table3[[#This Row],[CPI Adjustment]]</f>
        <v>0</v>
      </c>
      <c r="H879" s="8">
        <f>Table3[[#This Row],[poverty threshold adj]]/2/250/8</f>
        <v>0</v>
      </c>
      <c r="I879" s="8">
        <f>$I$854*$D$854/Table3[[#This Row],[CPI Adjustment]]</f>
        <v>16.803851038518427</v>
      </c>
      <c r="J879" s="8">
        <f>Table3[[#This Row],[Living Wage Nominal]]*Table3[[#This Row],[CPI Adjustment]]</f>
        <v>16.91847140055302</v>
      </c>
    </row>
    <row r="880" spans="1:10" x14ac:dyDescent="0.35">
      <c r="A880" s="6">
        <v>43891</v>
      </c>
      <c r="B880">
        <f>INDEX(CPI[CPIAUCSL],MATCH(Table3[[#This Row],[Date]],CPI[observation_date],0))</f>
        <v>257.95299999999997</v>
      </c>
      <c r="C880">
        <f>INDEX(minwage[FEDMINNFRWG],MATCH(Table3[[#This Row],[Date]],minwage[observation_date],0))</f>
        <v>7.25</v>
      </c>
      <c r="D880" s="4">
        <f>$B$888/Table3[[#This Row],[CPI]]</f>
        <v>1.0111027977964979</v>
      </c>
      <c r="E880" s="5">
        <f>Table3[[#This Row],[minwage]]*Table3[[#This Row],[CPI Adjustment]]</f>
        <v>7.33049528402461</v>
      </c>
      <c r="F880" s="5">
        <f>INDEX(poverty[Threshold],MATCH(YEAR(Table3[[#This Row],[Date]]),poverty[Year],0))</f>
        <v>0</v>
      </c>
      <c r="G880" s="8">
        <f>Table3[[#This Row],[poverty threshold abs]]*Table3[[#This Row],[CPI Adjustment]]</f>
        <v>0</v>
      </c>
      <c r="H880" s="8">
        <f>Table3[[#This Row],[poverty threshold adj]]/2/250/8</f>
        <v>0</v>
      </c>
      <c r="I880" s="8">
        <f>$I$854*$D$854/Table3[[#This Row],[CPI Adjustment]]</f>
        <v>16.732691707928751</v>
      </c>
      <c r="J880" s="8">
        <f>Table3[[#This Row],[Living Wage Nominal]]*Table3[[#This Row],[CPI Adjustment]]</f>
        <v>16.91847140055302</v>
      </c>
    </row>
    <row r="881" spans="1:10" x14ac:dyDescent="0.35">
      <c r="A881" s="6">
        <v>43922</v>
      </c>
      <c r="B881">
        <f>INDEX(CPI[CPIAUCSL],MATCH(Table3[[#This Row],[Date]],CPI[observation_date],0))</f>
        <v>255.90199999999999</v>
      </c>
      <c r="C881">
        <f>INDEX(minwage[FEDMINNFRWG],MATCH(Table3[[#This Row],[Date]],minwage[observation_date],0))</f>
        <v>7.25</v>
      </c>
      <c r="D881" s="4">
        <f>$B$888/Table3[[#This Row],[CPI]]</f>
        <v>1.0192065712655627</v>
      </c>
      <c r="E881" s="5">
        <f>Table3[[#This Row],[minwage]]*Table3[[#This Row],[CPI Adjustment]]</f>
        <v>7.3892476416753299</v>
      </c>
      <c r="F881" s="5">
        <f>INDEX(poverty[Threshold],MATCH(YEAR(Table3[[#This Row],[Date]]),poverty[Year],0))</f>
        <v>0</v>
      </c>
      <c r="G881" s="8">
        <f>Table3[[#This Row],[poverty threshold abs]]*Table3[[#This Row],[CPI Adjustment]]</f>
        <v>0</v>
      </c>
      <c r="H881" s="8">
        <f>Table3[[#This Row],[poverty threshold adj]]/2/250/8</f>
        <v>0</v>
      </c>
      <c r="I881" s="8">
        <f>$I$854*$D$854/Table3[[#This Row],[CPI Adjustment]]</f>
        <v>16.599649057938397</v>
      </c>
      <c r="J881" s="8">
        <f>Table3[[#This Row],[Living Wage Nominal]]*Table3[[#This Row],[CPI Adjustment]]</f>
        <v>16.91847140055302</v>
      </c>
    </row>
    <row r="882" spans="1:10" x14ac:dyDescent="0.35">
      <c r="A882" s="6">
        <v>43952</v>
      </c>
      <c r="B882">
        <f>INDEX(CPI[CPIAUCSL],MATCH(Table3[[#This Row],[Date]],CPI[observation_date],0))</f>
        <v>255.768</v>
      </c>
      <c r="C882">
        <f>INDEX(minwage[FEDMINNFRWG],MATCH(Table3[[#This Row],[Date]],minwage[observation_date],0))</f>
        <v>7.25</v>
      </c>
      <c r="D882" s="4">
        <f>$B$888/Table3[[#This Row],[CPI]]</f>
        <v>1.0197405461199212</v>
      </c>
      <c r="E882" s="5">
        <f>Table3[[#This Row],[minwage]]*Table3[[#This Row],[CPI Adjustment]]</f>
        <v>7.3931189593694286</v>
      </c>
      <c r="F882" s="5">
        <f>INDEX(poverty[Threshold],MATCH(YEAR(Table3[[#This Row],[Date]]),poverty[Year],0))</f>
        <v>0</v>
      </c>
      <c r="G882" s="8">
        <f>Table3[[#This Row],[poverty threshold abs]]*Table3[[#This Row],[CPI Adjustment]]</f>
        <v>0</v>
      </c>
      <c r="H882" s="8">
        <f>Table3[[#This Row],[poverty threshold adj]]/2/250/8</f>
        <v>0</v>
      </c>
      <c r="I882" s="8">
        <f>$I$854*$D$854/Table3[[#This Row],[CPI Adjustment]]</f>
        <v>16.590956851649413</v>
      </c>
      <c r="J882" s="8">
        <f>Table3[[#This Row],[Living Wage Nominal]]*Table3[[#This Row],[CPI Adjustment]]</f>
        <v>16.91847140055302</v>
      </c>
    </row>
    <row r="883" spans="1:10" x14ac:dyDescent="0.35">
      <c r="A883" s="6">
        <v>43983</v>
      </c>
      <c r="B883">
        <f>INDEX(CPI[CPIAUCSL],MATCH(Table3[[#This Row],[Date]],CPI[observation_date],0))</f>
        <v>257.214</v>
      </c>
      <c r="C883">
        <f>INDEX(minwage[FEDMINNFRWG],MATCH(Table3[[#This Row],[Date]],minwage[observation_date],0))</f>
        <v>7.25</v>
      </c>
      <c r="D883" s="4">
        <f>$B$888/Table3[[#This Row],[CPI]]</f>
        <v>1.0140077911777743</v>
      </c>
      <c r="E883" s="5">
        <f>Table3[[#This Row],[minwage]]*Table3[[#This Row],[CPI Adjustment]]</f>
        <v>7.3515564860388638</v>
      </c>
      <c r="F883" s="5">
        <f>INDEX(poverty[Threshold],MATCH(YEAR(Table3[[#This Row],[Date]]),poverty[Year],0))</f>
        <v>0</v>
      </c>
      <c r="G883" s="8">
        <f>Table3[[#This Row],[poverty threshold abs]]*Table3[[#This Row],[CPI Adjustment]]</f>
        <v>0</v>
      </c>
      <c r="H883" s="8">
        <f>Table3[[#This Row],[poverty threshold adj]]/2/250/8</f>
        <v>0</v>
      </c>
      <c r="I883" s="8">
        <f>$I$854*$D$854/Table3[[#This Row],[CPI Adjustment]]</f>
        <v>16.684754838917112</v>
      </c>
      <c r="J883" s="8">
        <f>Table3[[#This Row],[Living Wage Nominal]]*Table3[[#This Row],[CPI Adjustment]]</f>
        <v>16.91847140055302</v>
      </c>
    </row>
    <row r="884" spans="1:10" x14ac:dyDescent="0.35">
      <c r="A884" s="6">
        <v>44013</v>
      </c>
      <c r="B884">
        <f>INDEX(CPI[CPIAUCSL],MATCH(Table3[[#This Row],[Date]],CPI[observation_date],0))</f>
        <v>258.72300000000001</v>
      </c>
      <c r="C884">
        <f>INDEX(minwage[FEDMINNFRWG],MATCH(Table3[[#This Row],[Date]],minwage[observation_date],0))</f>
        <v>7.25</v>
      </c>
      <c r="D884" s="4">
        <f>$B$888/Table3[[#This Row],[CPI]]</f>
        <v>1.0080935981725629</v>
      </c>
      <c r="E884" s="5">
        <f>Table3[[#This Row],[minwage]]*Table3[[#This Row],[CPI Adjustment]]</f>
        <v>7.3086785867510811</v>
      </c>
      <c r="F884" s="5">
        <f>INDEX(poverty[Threshold],MATCH(YEAR(Table3[[#This Row],[Date]]),poverty[Year],0))</f>
        <v>0</v>
      </c>
      <c r="G884" s="8">
        <f>Table3[[#This Row],[poverty threshold abs]]*Table3[[#This Row],[CPI Adjustment]]</f>
        <v>0</v>
      </c>
      <c r="H884" s="8">
        <f>Table3[[#This Row],[poverty threshold adj]]/2/250/8</f>
        <v>0</v>
      </c>
      <c r="I884" s="8">
        <f>$I$854*$D$854/Table3[[#This Row],[CPI Adjustment]]</f>
        <v>16.782639460484859</v>
      </c>
      <c r="J884" s="8">
        <f>Table3[[#This Row],[Living Wage Nominal]]*Table3[[#This Row],[CPI Adjustment]]</f>
        <v>16.91847140055302</v>
      </c>
    </row>
    <row r="885" spans="1:10" x14ac:dyDescent="0.35">
      <c r="A885" s="6">
        <v>44044</v>
      </c>
      <c r="B885">
        <f>INDEX(CPI[CPIAUCSL],MATCH(Table3[[#This Row],[Date]],CPI[observation_date],0))</f>
        <v>259.68099999999998</v>
      </c>
      <c r="C885">
        <f>INDEX(minwage[FEDMINNFRWG],MATCH(Table3[[#This Row],[Date]],minwage[observation_date],0))</f>
        <v>7.25</v>
      </c>
      <c r="D885" s="4">
        <f>$B$888/Table3[[#This Row],[CPI]]</f>
        <v>1.0043745980645484</v>
      </c>
      <c r="E885" s="5">
        <f>Table3[[#This Row],[minwage]]*Table3[[#This Row],[CPI Adjustment]]</f>
        <v>7.2817158359679759</v>
      </c>
      <c r="F885" s="5">
        <f>INDEX(poverty[Threshold],MATCH(YEAR(Table3[[#This Row],[Date]]),poverty[Year],0))</f>
        <v>0</v>
      </c>
      <c r="G885" s="8">
        <f>Table3[[#This Row],[poverty threshold abs]]*Table3[[#This Row],[CPI Adjustment]]</f>
        <v>0</v>
      </c>
      <c r="H885" s="8">
        <f>Table3[[#This Row],[poverty threshold adj]]/2/250/8</f>
        <v>0</v>
      </c>
      <c r="I885" s="8">
        <f>$I$854*$D$854/Table3[[#This Row],[CPI Adjustment]]</f>
        <v>16.844782248729988</v>
      </c>
      <c r="J885" s="8">
        <f>Table3[[#This Row],[Living Wage Nominal]]*Table3[[#This Row],[CPI Adjustment]]</f>
        <v>16.91847140055302</v>
      </c>
    </row>
    <row r="886" spans="1:10" x14ac:dyDescent="0.35">
      <c r="A886" s="6">
        <v>44075</v>
      </c>
      <c r="B886">
        <f>INDEX(CPI[CPIAUCSL],MATCH(Table3[[#This Row],[Date]],CPI[observation_date],0))</f>
        <v>260.209</v>
      </c>
      <c r="C886">
        <f>INDEX(minwage[FEDMINNFRWG],MATCH(Table3[[#This Row],[Date]],minwage[observation_date],0))</f>
        <v>7.25</v>
      </c>
      <c r="D886" s="4">
        <f>$B$888/Table3[[#This Row],[CPI]]</f>
        <v>1.0023365832849749</v>
      </c>
      <c r="E886" s="5">
        <f>Table3[[#This Row],[minwage]]*Table3[[#This Row],[CPI Adjustment]]</f>
        <v>7.2669402288160683</v>
      </c>
      <c r="F886" s="5">
        <f>INDEX(poverty[Threshold],MATCH(YEAR(Table3[[#This Row],[Date]]),poverty[Year],0))</f>
        <v>0</v>
      </c>
      <c r="G886" s="8">
        <f>Table3[[#This Row],[poverty threshold abs]]*Table3[[#This Row],[CPI Adjustment]]</f>
        <v>0</v>
      </c>
      <c r="H886" s="8">
        <f>Table3[[#This Row],[poverty threshold adj]]/2/250/8</f>
        <v>0</v>
      </c>
      <c r="I886" s="8">
        <f>$I$854*$D$854/Table3[[#This Row],[CPI Adjustment]]</f>
        <v>16.879032136197029</v>
      </c>
      <c r="J886" s="8">
        <f>Table3[[#This Row],[Living Wage Nominal]]*Table3[[#This Row],[CPI Adjustment]]</f>
        <v>16.91847140055302</v>
      </c>
    </row>
    <row r="887" spans="1:10" x14ac:dyDescent="0.35">
      <c r="A887" s="6">
        <v>44105</v>
      </c>
      <c r="B887">
        <f>INDEX(CPI[CPIAUCSL],MATCH(Table3[[#This Row],[Date]],CPI[observation_date],0))</f>
        <v>260.32499999999999</v>
      </c>
      <c r="C887">
        <f>INDEX(minwage[FEDMINNFRWG],MATCH(Table3[[#This Row],[Date]],minwage[observation_date],0))</f>
        <v>7.25</v>
      </c>
      <c r="D887" s="4">
        <f>$B$888/Table3[[#This Row],[CPI]]</f>
        <v>1.0018899452607319</v>
      </c>
      <c r="E887" s="5">
        <f>Table3[[#This Row],[minwage]]*Table3[[#This Row],[CPI Adjustment]]</f>
        <v>7.2637021031403064</v>
      </c>
      <c r="F887" s="5">
        <f>INDEX(poverty[Threshold],MATCH(YEAR(Table3[[#This Row],[Date]]),poverty[Year],0))</f>
        <v>0</v>
      </c>
      <c r="G887" s="8">
        <f>Table3[[#This Row],[poverty threshold abs]]*Table3[[#This Row],[CPI Adjustment]]</f>
        <v>0</v>
      </c>
      <c r="H887" s="8">
        <f>Table3[[#This Row],[poverty threshold adj]]/2/250/8</f>
        <v>0</v>
      </c>
      <c r="I887" s="8">
        <f>$I$854*$D$854/Table3[[#This Row],[CPI Adjustment]]</f>
        <v>16.886556732686</v>
      </c>
      <c r="J887" s="8">
        <f>Table3[[#This Row],[Living Wage Nominal]]*Table3[[#This Row],[CPI Adjustment]]</f>
        <v>16.91847140055302</v>
      </c>
    </row>
    <row r="888" spans="1:10" x14ac:dyDescent="0.35">
      <c r="A888" s="6">
        <v>44136</v>
      </c>
      <c r="B888">
        <f>INDEX(CPI[CPIAUCSL],MATCH(Table3[[#This Row],[Date]],CPI[observation_date],0))</f>
        <v>260.81700000000001</v>
      </c>
      <c r="C888">
        <f>INDEX(minwage[FEDMINNFRWG],MATCH(Table3[[#This Row],[Date]],minwage[observation_date],0))</f>
        <v>7.25</v>
      </c>
      <c r="D888" s="4">
        <f>$B$888/Table3[[#This Row],[CPI]]</f>
        <v>1</v>
      </c>
      <c r="E888" s="5">
        <f>Table3[[#This Row],[minwage]]*Table3[[#This Row],[CPI Adjustment]]</f>
        <v>7.25</v>
      </c>
      <c r="F888" s="5">
        <f>INDEX(poverty[Threshold],MATCH(YEAR(Table3[[#This Row],[Date]]),poverty[Year],0))</f>
        <v>0</v>
      </c>
      <c r="G888" s="8">
        <f>Table3[[#This Row],[poverty threshold abs]]*Table3[[#This Row],[CPI Adjustment]]</f>
        <v>0</v>
      </c>
      <c r="H888" s="8">
        <f>Table3[[#This Row],[poverty threshold adj]]/2/250/8</f>
        <v>0</v>
      </c>
      <c r="I888" s="8">
        <f>$I$854*$D$854/Table3[[#This Row],[CPI Adjustment]]</f>
        <v>16.91847140055302</v>
      </c>
      <c r="J888" s="8">
        <f>Table3[[#This Row],[Living Wage Nominal]]*Table3[[#This Row],[CPI Adjustment]]</f>
        <v>16.91847140055302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42B3-64DD-42D9-B829-D19A609A9416}">
  <dimension ref="A1:D888"/>
  <sheetViews>
    <sheetView workbookViewId="0">
      <selection activeCell="D2" sqref="D2"/>
    </sheetView>
  </sheetViews>
  <sheetFormatPr defaultRowHeight="14.5" x14ac:dyDescent="0.35"/>
  <cols>
    <col min="1" max="1" width="18" bestFit="1" customWidth="1"/>
    <col min="2" max="2" width="11.08984375" bestFit="1" customWidth="1"/>
  </cols>
  <sheetData>
    <row r="1" spans="1:4" x14ac:dyDescent="0.35">
      <c r="A1" t="s">
        <v>0</v>
      </c>
      <c r="B1" t="s">
        <v>1</v>
      </c>
      <c r="D1" t="s">
        <v>23</v>
      </c>
    </row>
    <row r="2" spans="1:4" x14ac:dyDescent="0.35">
      <c r="A2" s="1">
        <v>17168</v>
      </c>
      <c r="B2" s="2">
        <v>21.48</v>
      </c>
    </row>
    <row r="3" spans="1:4" x14ac:dyDescent="0.35">
      <c r="A3" s="1">
        <v>17199</v>
      </c>
      <c r="B3" s="2">
        <v>21.62</v>
      </c>
    </row>
    <row r="4" spans="1:4" x14ac:dyDescent="0.35">
      <c r="A4" s="1">
        <v>17227</v>
      </c>
      <c r="B4" s="2">
        <v>22</v>
      </c>
    </row>
    <row r="5" spans="1:4" x14ac:dyDescent="0.35">
      <c r="A5" s="1">
        <v>17258</v>
      </c>
      <c r="B5" s="2">
        <v>22</v>
      </c>
    </row>
    <row r="6" spans="1:4" x14ac:dyDescent="0.35">
      <c r="A6" s="1">
        <v>17288</v>
      </c>
      <c r="B6" s="2">
        <v>21.95</v>
      </c>
    </row>
    <row r="7" spans="1:4" x14ac:dyDescent="0.35">
      <c r="A7" s="1">
        <v>17319</v>
      </c>
      <c r="B7" s="2">
        <v>22.08</v>
      </c>
    </row>
    <row r="8" spans="1:4" x14ac:dyDescent="0.35">
      <c r="A8" s="1">
        <v>17349</v>
      </c>
      <c r="B8" s="2">
        <v>22.23</v>
      </c>
    </row>
    <row r="9" spans="1:4" x14ac:dyDescent="0.35">
      <c r="A9" s="1">
        <v>17380</v>
      </c>
      <c r="B9" s="2">
        <v>22.4</v>
      </c>
    </row>
    <row r="10" spans="1:4" x14ac:dyDescent="0.35">
      <c r="A10" s="1">
        <v>17411</v>
      </c>
      <c r="B10" s="2">
        <v>22.84</v>
      </c>
    </row>
    <row r="11" spans="1:4" x14ac:dyDescent="0.35">
      <c r="A11" s="1">
        <v>17441</v>
      </c>
      <c r="B11" s="2">
        <v>22.91</v>
      </c>
    </row>
    <row r="12" spans="1:4" x14ac:dyDescent="0.35">
      <c r="A12" s="1">
        <v>17472</v>
      </c>
      <c r="B12" s="2">
        <v>23.06</v>
      </c>
    </row>
    <row r="13" spans="1:4" x14ac:dyDescent="0.35">
      <c r="A13" s="1">
        <v>17502</v>
      </c>
      <c r="B13" s="2">
        <v>23.41</v>
      </c>
    </row>
    <row r="14" spans="1:4" x14ac:dyDescent="0.35">
      <c r="A14" s="1">
        <v>17533</v>
      </c>
      <c r="B14" s="2">
        <v>23.68</v>
      </c>
    </row>
    <row r="15" spans="1:4" x14ac:dyDescent="0.35">
      <c r="A15" s="1">
        <v>17564</v>
      </c>
      <c r="B15" s="2">
        <v>23.67</v>
      </c>
    </row>
    <row r="16" spans="1:4" x14ac:dyDescent="0.35">
      <c r="A16" s="1">
        <v>17593</v>
      </c>
      <c r="B16" s="2">
        <v>23.5</v>
      </c>
    </row>
    <row r="17" spans="1:2" x14ac:dyDescent="0.35">
      <c r="A17" s="1">
        <v>17624</v>
      </c>
      <c r="B17" s="2">
        <v>23.82</v>
      </c>
    </row>
    <row r="18" spans="1:2" x14ac:dyDescent="0.35">
      <c r="A18" s="1">
        <v>17654</v>
      </c>
      <c r="B18" s="2">
        <v>24.01</v>
      </c>
    </row>
    <row r="19" spans="1:2" x14ac:dyDescent="0.35">
      <c r="A19" s="1">
        <v>17685</v>
      </c>
      <c r="B19" s="2">
        <v>24.15</v>
      </c>
    </row>
    <row r="20" spans="1:2" x14ac:dyDescent="0.35">
      <c r="A20" s="1">
        <v>17715</v>
      </c>
      <c r="B20" s="2">
        <v>24.4</v>
      </c>
    </row>
    <row r="21" spans="1:2" x14ac:dyDescent="0.35">
      <c r="A21" s="1">
        <v>17746</v>
      </c>
      <c r="B21" s="2">
        <v>24.43</v>
      </c>
    </row>
    <row r="22" spans="1:2" x14ac:dyDescent="0.35">
      <c r="A22" s="1">
        <v>17777</v>
      </c>
      <c r="B22" s="2">
        <v>24.36</v>
      </c>
    </row>
    <row r="23" spans="1:2" x14ac:dyDescent="0.35">
      <c r="A23" s="1">
        <v>17807</v>
      </c>
      <c r="B23" s="2">
        <v>24.31</v>
      </c>
    </row>
    <row r="24" spans="1:2" x14ac:dyDescent="0.35">
      <c r="A24" s="1">
        <v>17838</v>
      </c>
      <c r="B24" s="2">
        <v>24.16</v>
      </c>
    </row>
    <row r="25" spans="1:2" x14ac:dyDescent="0.35">
      <c r="A25" s="1">
        <v>17868</v>
      </c>
      <c r="B25" s="2">
        <v>24.05</v>
      </c>
    </row>
    <row r="26" spans="1:2" x14ac:dyDescent="0.35">
      <c r="A26" s="1">
        <v>17899</v>
      </c>
      <c r="B26" s="2">
        <v>24.01</v>
      </c>
    </row>
    <row r="27" spans="1:2" x14ac:dyDescent="0.35">
      <c r="A27" s="1">
        <v>17930</v>
      </c>
      <c r="B27" s="2">
        <v>23.91</v>
      </c>
    </row>
    <row r="28" spans="1:2" x14ac:dyDescent="0.35">
      <c r="A28" s="1">
        <v>17958</v>
      </c>
      <c r="B28" s="2">
        <v>23.91</v>
      </c>
    </row>
    <row r="29" spans="1:2" x14ac:dyDescent="0.35">
      <c r="A29" s="1">
        <v>17989</v>
      </c>
      <c r="B29" s="2">
        <v>23.92</v>
      </c>
    </row>
    <row r="30" spans="1:2" x14ac:dyDescent="0.35">
      <c r="A30" s="1">
        <v>18019</v>
      </c>
      <c r="B30" s="2">
        <v>23.91</v>
      </c>
    </row>
    <row r="31" spans="1:2" x14ac:dyDescent="0.35">
      <c r="A31" s="1">
        <v>18050</v>
      </c>
      <c r="B31" s="2">
        <v>23.92</v>
      </c>
    </row>
    <row r="32" spans="1:2" x14ac:dyDescent="0.35">
      <c r="A32" s="1">
        <v>18080</v>
      </c>
      <c r="B32" s="2">
        <v>23.7</v>
      </c>
    </row>
    <row r="33" spans="1:2" x14ac:dyDescent="0.35">
      <c r="A33" s="1">
        <v>18111</v>
      </c>
      <c r="B33" s="2">
        <v>23.7</v>
      </c>
    </row>
    <row r="34" spans="1:2" x14ac:dyDescent="0.35">
      <c r="A34" s="1">
        <v>18142</v>
      </c>
      <c r="B34" s="2">
        <v>23.75</v>
      </c>
    </row>
    <row r="35" spans="1:2" x14ac:dyDescent="0.35">
      <c r="A35" s="1">
        <v>18172</v>
      </c>
      <c r="B35" s="2">
        <v>23.67</v>
      </c>
    </row>
    <row r="36" spans="1:2" x14ac:dyDescent="0.35">
      <c r="A36" s="1">
        <v>18203</v>
      </c>
      <c r="B36" s="2">
        <v>23.7</v>
      </c>
    </row>
    <row r="37" spans="1:2" x14ac:dyDescent="0.35">
      <c r="A37" s="1">
        <v>18233</v>
      </c>
      <c r="B37" s="2">
        <v>23.61</v>
      </c>
    </row>
    <row r="38" spans="1:2" x14ac:dyDescent="0.35">
      <c r="A38" s="1">
        <v>18264</v>
      </c>
      <c r="B38" s="2">
        <v>23.51</v>
      </c>
    </row>
    <row r="39" spans="1:2" x14ac:dyDescent="0.35">
      <c r="A39" s="1">
        <v>18295</v>
      </c>
      <c r="B39" s="2">
        <v>23.61</v>
      </c>
    </row>
    <row r="40" spans="1:2" x14ac:dyDescent="0.35">
      <c r="A40" s="1">
        <v>18323</v>
      </c>
      <c r="B40" s="2">
        <v>23.64</v>
      </c>
    </row>
    <row r="41" spans="1:2" x14ac:dyDescent="0.35">
      <c r="A41" s="1">
        <v>18354</v>
      </c>
      <c r="B41" s="2">
        <v>23.65</v>
      </c>
    </row>
    <row r="42" spans="1:2" x14ac:dyDescent="0.35">
      <c r="A42" s="1">
        <v>18384</v>
      </c>
      <c r="B42" s="2">
        <v>23.77</v>
      </c>
    </row>
    <row r="43" spans="1:2" x14ac:dyDescent="0.35">
      <c r="A43" s="1">
        <v>18415</v>
      </c>
      <c r="B43" s="2">
        <v>23.88</v>
      </c>
    </row>
    <row r="44" spans="1:2" x14ac:dyDescent="0.35">
      <c r="A44" s="1">
        <v>18445</v>
      </c>
      <c r="B44" s="2">
        <v>24.07</v>
      </c>
    </row>
    <row r="45" spans="1:2" x14ac:dyDescent="0.35">
      <c r="A45" s="1">
        <v>18476</v>
      </c>
      <c r="B45" s="2">
        <v>24.2</v>
      </c>
    </row>
    <row r="46" spans="1:2" x14ac:dyDescent="0.35">
      <c r="A46" s="1">
        <v>18507</v>
      </c>
      <c r="B46" s="2">
        <v>24.34</v>
      </c>
    </row>
    <row r="47" spans="1:2" x14ac:dyDescent="0.35">
      <c r="A47" s="1">
        <v>18537</v>
      </c>
      <c r="B47" s="2">
        <v>24.5</v>
      </c>
    </row>
    <row r="48" spans="1:2" x14ac:dyDescent="0.35">
      <c r="A48" s="1">
        <v>18568</v>
      </c>
      <c r="B48" s="2">
        <v>24.6</v>
      </c>
    </row>
    <row r="49" spans="1:2" x14ac:dyDescent="0.35">
      <c r="A49" s="1">
        <v>18598</v>
      </c>
      <c r="B49" s="2">
        <v>24.98</v>
      </c>
    </row>
    <row r="50" spans="1:2" x14ac:dyDescent="0.35">
      <c r="A50" s="1">
        <v>18629</v>
      </c>
      <c r="B50" s="2">
        <v>25.38</v>
      </c>
    </row>
    <row r="51" spans="1:2" x14ac:dyDescent="0.35">
      <c r="A51" s="1">
        <v>18660</v>
      </c>
      <c r="B51" s="2">
        <v>25.83</v>
      </c>
    </row>
    <row r="52" spans="1:2" x14ac:dyDescent="0.35">
      <c r="A52" s="1">
        <v>18688</v>
      </c>
      <c r="B52" s="2">
        <v>25.88</v>
      </c>
    </row>
    <row r="53" spans="1:2" x14ac:dyDescent="0.35">
      <c r="A53" s="1">
        <v>18719</v>
      </c>
      <c r="B53" s="2">
        <v>25.92</v>
      </c>
    </row>
    <row r="54" spans="1:2" x14ac:dyDescent="0.35">
      <c r="A54" s="1">
        <v>18749</v>
      </c>
      <c r="B54" s="2">
        <v>25.99</v>
      </c>
    </row>
    <row r="55" spans="1:2" x14ac:dyDescent="0.35">
      <c r="A55" s="1">
        <v>18780</v>
      </c>
      <c r="B55" s="2">
        <v>25.93</v>
      </c>
    </row>
    <row r="56" spans="1:2" x14ac:dyDescent="0.35">
      <c r="A56" s="1">
        <v>18810</v>
      </c>
      <c r="B56" s="2">
        <v>25.91</v>
      </c>
    </row>
    <row r="57" spans="1:2" x14ac:dyDescent="0.35">
      <c r="A57" s="1">
        <v>18841</v>
      </c>
      <c r="B57" s="2">
        <v>25.86</v>
      </c>
    </row>
    <row r="58" spans="1:2" x14ac:dyDescent="0.35">
      <c r="A58" s="1">
        <v>18872</v>
      </c>
      <c r="B58" s="2">
        <v>26.03</v>
      </c>
    </row>
    <row r="59" spans="1:2" x14ac:dyDescent="0.35">
      <c r="A59" s="1">
        <v>18902</v>
      </c>
      <c r="B59" s="2">
        <v>26.16</v>
      </c>
    </row>
    <row r="60" spans="1:2" x14ac:dyDescent="0.35">
      <c r="A60" s="1">
        <v>18933</v>
      </c>
      <c r="B60" s="2">
        <v>26.32</v>
      </c>
    </row>
    <row r="61" spans="1:2" x14ac:dyDescent="0.35">
      <c r="A61" s="1">
        <v>18963</v>
      </c>
      <c r="B61" s="2">
        <v>26.47</v>
      </c>
    </row>
    <row r="62" spans="1:2" x14ac:dyDescent="0.35">
      <c r="A62" s="1">
        <v>18994</v>
      </c>
      <c r="B62" s="2">
        <v>26.45</v>
      </c>
    </row>
    <row r="63" spans="1:2" x14ac:dyDescent="0.35">
      <c r="A63" s="1">
        <v>19025</v>
      </c>
      <c r="B63" s="2">
        <v>26.41</v>
      </c>
    </row>
    <row r="64" spans="1:2" x14ac:dyDescent="0.35">
      <c r="A64" s="1">
        <v>19054</v>
      </c>
      <c r="B64" s="2">
        <v>26.39</v>
      </c>
    </row>
    <row r="65" spans="1:2" x14ac:dyDescent="0.35">
      <c r="A65" s="1">
        <v>19085</v>
      </c>
      <c r="B65" s="2">
        <v>26.46</v>
      </c>
    </row>
    <row r="66" spans="1:2" x14ac:dyDescent="0.35">
      <c r="A66" s="1">
        <v>19115</v>
      </c>
      <c r="B66" s="2">
        <v>26.47</v>
      </c>
    </row>
    <row r="67" spans="1:2" x14ac:dyDescent="0.35">
      <c r="A67" s="1">
        <v>19146</v>
      </c>
      <c r="B67" s="2">
        <v>26.53</v>
      </c>
    </row>
    <row r="68" spans="1:2" x14ac:dyDescent="0.35">
      <c r="A68" s="1">
        <v>19176</v>
      </c>
      <c r="B68" s="2">
        <v>26.68</v>
      </c>
    </row>
    <row r="69" spans="1:2" x14ac:dyDescent="0.35">
      <c r="A69" s="1">
        <v>19207</v>
      </c>
      <c r="B69" s="2">
        <v>26.69</v>
      </c>
    </row>
    <row r="70" spans="1:2" x14ac:dyDescent="0.35">
      <c r="A70" s="1">
        <v>19238</v>
      </c>
      <c r="B70" s="2">
        <v>26.63</v>
      </c>
    </row>
    <row r="71" spans="1:2" x14ac:dyDescent="0.35">
      <c r="A71" s="1">
        <v>19268</v>
      </c>
      <c r="B71" s="2">
        <v>26.69</v>
      </c>
    </row>
    <row r="72" spans="1:2" x14ac:dyDescent="0.35">
      <c r="A72" s="1">
        <v>19299</v>
      </c>
      <c r="B72" s="2">
        <v>26.69</v>
      </c>
    </row>
    <row r="73" spans="1:2" x14ac:dyDescent="0.35">
      <c r="A73" s="1">
        <v>19329</v>
      </c>
      <c r="B73" s="2">
        <v>26.71</v>
      </c>
    </row>
    <row r="74" spans="1:2" x14ac:dyDescent="0.35">
      <c r="A74" s="1">
        <v>19360</v>
      </c>
      <c r="B74" s="2">
        <v>26.64</v>
      </c>
    </row>
    <row r="75" spans="1:2" x14ac:dyDescent="0.35">
      <c r="A75" s="1">
        <v>19391</v>
      </c>
      <c r="B75" s="2">
        <v>26.59</v>
      </c>
    </row>
    <row r="76" spans="1:2" x14ac:dyDescent="0.35">
      <c r="A76" s="1">
        <v>19419</v>
      </c>
      <c r="B76" s="2">
        <v>26.63</v>
      </c>
    </row>
    <row r="77" spans="1:2" x14ac:dyDescent="0.35">
      <c r="A77" s="1">
        <v>19450</v>
      </c>
      <c r="B77" s="2">
        <v>26.69</v>
      </c>
    </row>
    <row r="78" spans="1:2" x14ac:dyDescent="0.35">
      <c r="A78" s="1">
        <v>19480</v>
      </c>
      <c r="B78" s="2">
        <v>26.7</v>
      </c>
    </row>
    <row r="79" spans="1:2" x14ac:dyDescent="0.35">
      <c r="A79" s="1">
        <v>19511</v>
      </c>
      <c r="B79" s="2">
        <v>26.77</v>
      </c>
    </row>
    <row r="80" spans="1:2" x14ac:dyDescent="0.35">
      <c r="A80" s="1">
        <v>19541</v>
      </c>
      <c r="B80" s="2">
        <v>26.79</v>
      </c>
    </row>
    <row r="81" spans="1:2" x14ac:dyDescent="0.35">
      <c r="A81" s="1">
        <v>19572</v>
      </c>
      <c r="B81" s="2">
        <v>26.85</v>
      </c>
    </row>
    <row r="82" spans="1:2" x14ac:dyDescent="0.35">
      <c r="A82" s="1">
        <v>19603</v>
      </c>
      <c r="B82" s="2">
        <v>26.89</v>
      </c>
    </row>
    <row r="83" spans="1:2" x14ac:dyDescent="0.35">
      <c r="A83" s="1">
        <v>19633</v>
      </c>
      <c r="B83" s="2">
        <v>26.95</v>
      </c>
    </row>
    <row r="84" spans="1:2" x14ac:dyDescent="0.35">
      <c r="A84" s="1">
        <v>19664</v>
      </c>
      <c r="B84" s="2">
        <v>26.85</v>
      </c>
    </row>
    <row r="85" spans="1:2" x14ac:dyDescent="0.35">
      <c r="A85" s="1">
        <v>19694</v>
      </c>
      <c r="B85" s="2">
        <v>26.87</v>
      </c>
    </row>
    <row r="86" spans="1:2" x14ac:dyDescent="0.35">
      <c r="A86" s="1">
        <v>19725</v>
      </c>
      <c r="B86" s="2">
        <v>26.94</v>
      </c>
    </row>
    <row r="87" spans="1:2" x14ac:dyDescent="0.35">
      <c r="A87" s="1">
        <v>19756</v>
      </c>
      <c r="B87" s="2">
        <v>26.99</v>
      </c>
    </row>
    <row r="88" spans="1:2" x14ac:dyDescent="0.35">
      <c r="A88" s="1">
        <v>19784</v>
      </c>
      <c r="B88" s="2">
        <v>26.93</v>
      </c>
    </row>
    <row r="89" spans="1:2" x14ac:dyDescent="0.35">
      <c r="A89" s="1">
        <v>19815</v>
      </c>
      <c r="B89" s="2">
        <v>26.86</v>
      </c>
    </row>
    <row r="90" spans="1:2" x14ac:dyDescent="0.35">
      <c r="A90" s="1">
        <v>19845</v>
      </c>
      <c r="B90" s="2">
        <v>26.93</v>
      </c>
    </row>
    <row r="91" spans="1:2" x14ac:dyDescent="0.35">
      <c r="A91" s="1">
        <v>19876</v>
      </c>
      <c r="B91" s="2">
        <v>26.94</v>
      </c>
    </row>
    <row r="92" spans="1:2" x14ac:dyDescent="0.35">
      <c r="A92" s="1">
        <v>19906</v>
      </c>
      <c r="B92" s="2">
        <v>26.86</v>
      </c>
    </row>
    <row r="93" spans="1:2" x14ac:dyDescent="0.35">
      <c r="A93" s="1">
        <v>19937</v>
      </c>
      <c r="B93" s="2">
        <v>26.85</v>
      </c>
    </row>
    <row r="94" spans="1:2" x14ac:dyDescent="0.35">
      <c r="A94" s="1">
        <v>19968</v>
      </c>
      <c r="B94" s="2">
        <v>26.81</v>
      </c>
    </row>
    <row r="95" spans="1:2" x14ac:dyDescent="0.35">
      <c r="A95" s="1">
        <v>19998</v>
      </c>
      <c r="B95" s="2">
        <v>26.72</v>
      </c>
    </row>
    <row r="96" spans="1:2" x14ac:dyDescent="0.35">
      <c r="A96" s="1">
        <v>20029</v>
      </c>
      <c r="B96" s="2">
        <v>26.78</v>
      </c>
    </row>
    <row r="97" spans="1:2" x14ac:dyDescent="0.35">
      <c r="A97" s="1">
        <v>20059</v>
      </c>
      <c r="B97" s="2">
        <v>26.77</v>
      </c>
    </row>
    <row r="98" spans="1:2" x14ac:dyDescent="0.35">
      <c r="A98" s="1">
        <v>20090</v>
      </c>
      <c r="B98" s="2">
        <v>26.77</v>
      </c>
    </row>
    <row r="99" spans="1:2" x14ac:dyDescent="0.35">
      <c r="A99" s="1">
        <v>20121</v>
      </c>
      <c r="B99" s="2">
        <v>26.82</v>
      </c>
    </row>
    <row r="100" spans="1:2" x14ac:dyDescent="0.35">
      <c r="A100" s="1">
        <v>20149</v>
      </c>
      <c r="B100" s="2">
        <v>26.79</v>
      </c>
    </row>
    <row r="101" spans="1:2" x14ac:dyDescent="0.35">
      <c r="A101" s="1">
        <v>20180</v>
      </c>
      <c r="B101" s="2">
        <v>26.79</v>
      </c>
    </row>
    <row r="102" spans="1:2" x14ac:dyDescent="0.35">
      <c r="A102" s="1">
        <v>20210</v>
      </c>
      <c r="B102" s="2">
        <v>26.77</v>
      </c>
    </row>
    <row r="103" spans="1:2" x14ac:dyDescent="0.35">
      <c r="A103" s="1">
        <v>20241</v>
      </c>
      <c r="B103" s="2">
        <v>26.71</v>
      </c>
    </row>
    <row r="104" spans="1:2" x14ac:dyDescent="0.35">
      <c r="A104" s="1">
        <v>20271</v>
      </c>
      <c r="B104" s="2">
        <v>26.76</v>
      </c>
    </row>
    <row r="105" spans="1:2" x14ac:dyDescent="0.35">
      <c r="A105" s="1">
        <v>20302</v>
      </c>
      <c r="B105" s="2">
        <v>26.72</v>
      </c>
    </row>
    <row r="106" spans="1:2" x14ac:dyDescent="0.35">
      <c r="A106" s="1">
        <v>20333</v>
      </c>
      <c r="B106" s="2">
        <v>26.85</v>
      </c>
    </row>
    <row r="107" spans="1:2" x14ac:dyDescent="0.35">
      <c r="A107" s="1">
        <v>20363</v>
      </c>
      <c r="B107" s="2">
        <v>26.82</v>
      </c>
    </row>
    <row r="108" spans="1:2" x14ac:dyDescent="0.35">
      <c r="A108" s="1">
        <v>20394</v>
      </c>
      <c r="B108" s="2">
        <v>26.88</v>
      </c>
    </row>
    <row r="109" spans="1:2" x14ac:dyDescent="0.35">
      <c r="A109" s="1">
        <v>20424</v>
      </c>
      <c r="B109" s="2">
        <v>26.87</v>
      </c>
    </row>
    <row r="110" spans="1:2" x14ac:dyDescent="0.35">
      <c r="A110" s="1">
        <v>20455</v>
      </c>
      <c r="B110" s="2">
        <v>26.83</v>
      </c>
    </row>
    <row r="111" spans="1:2" x14ac:dyDescent="0.35">
      <c r="A111" s="1">
        <v>20486</v>
      </c>
      <c r="B111" s="2">
        <v>26.86</v>
      </c>
    </row>
    <row r="112" spans="1:2" x14ac:dyDescent="0.35">
      <c r="A112" s="1">
        <v>20515</v>
      </c>
      <c r="B112" s="2">
        <v>26.89</v>
      </c>
    </row>
    <row r="113" spans="1:2" x14ac:dyDescent="0.35">
      <c r="A113" s="1">
        <v>20546</v>
      </c>
      <c r="B113" s="2">
        <v>26.93</v>
      </c>
    </row>
    <row r="114" spans="1:2" x14ac:dyDescent="0.35">
      <c r="A114" s="1">
        <v>20576</v>
      </c>
      <c r="B114" s="2">
        <v>27.03</v>
      </c>
    </row>
    <row r="115" spans="1:2" x14ac:dyDescent="0.35">
      <c r="A115" s="1">
        <v>20607</v>
      </c>
      <c r="B115" s="2">
        <v>27.15</v>
      </c>
    </row>
    <row r="116" spans="1:2" x14ac:dyDescent="0.35">
      <c r="A116" s="1">
        <v>20637</v>
      </c>
      <c r="B116" s="2">
        <v>27.29</v>
      </c>
    </row>
    <row r="117" spans="1:2" x14ac:dyDescent="0.35">
      <c r="A117" s="1">
        <v>20668</v>
      </c>
      <c r="B117" s="2">
        <v>27.31</v>
      </c>
    </row>
    <row r="118" spans="1:2" x14ac:dyDescent="0.35">
      <c r="A118" s="1">
        <v>20699</v>
      </c>
      <c r="B118" s="2">
        <v>27.35</v>
      </c>
    </row>
    <row r="119" spans="1:2" x14ac:dyDescent="0.35">
      <c r="A119" s="1">
        <v>20729</v>
      </c>
      <c r="B119" s="2">
        <v>27.51</v>
      </c>
    </row>
    <row r="120" spans="1:2" x14ac:dyDescent="0.35">
      <c r="A120" s="1">
        <v>20760</v>
      </c>
      <c r="B120" s="2">
        <v>27.51</v>
      </c>
    </row>
    <row r="121" spans="1:2" x14ac:dyDescent="0.35">
      <c r="A121" s="1">
        <v>20790</v>
      </c>
      <c r="B121" s="2">
        <v>27.63</v>
      </c>
    </row>
    <row r="122" spans="1:2" x14ac:dyDescent="0.35">
      <c r="A122" s="1">
        <v>20821</v>
      </c>
      <c r="B122" s="2">
        <v>27.67</v>
      </c>
    </row>
    <row r="123" spans="1:2" x14ac:dyDescent="0.35">
      <c r="A123" s="1">
        <v>20852</v>
      </c>
      <c r="B123" s="2">
        <v>27.8</v>
      </c>
    </row>
    <row r="124" spans="1:2" x14ac:dyDescent="0.35">
      <c r="A124" s="1">
        <v>20880</v>
      </c>
      <c r="B124" s="2">
        <v>27.86</v>
      </c>
    </row>
    <row r="125" spans="1:2" x14ac:dyDescent="0.35">
      <c r="A125" s="1">
        <v>20911</v>
      </c>
      <c r="B125" s="2">
        <v>27.93</v>
      </c>
    </row>
    <row r="126" spans="1:2" x14ac:dyDescent="0.35">
      <c r="A126" s="1">
        <v>20941</v>
      </c>
      <c r="B126" s="2">
        <v>28</v>
      </c>
    </row>
    <row r="127" spans="1:2" x14ac:dyDescent="0.35">
      <c r="A127" s="1">
        <v>20972</v>
      </c>
      <c r="B127" s="2">
        <v>28.11</v>
      </c>
    </row>
    <row r="128" spans="1:2" x14ac:dyDescent="0.35">
      <c r="A128" s="1">
        <v>21002</v>
      </c>
      <c r="B128" s="2">
        <v>28.19</v>
      </c>
    </row>
    <row r="129" spans="1:2" x14ac:dyDescent="0.35">
      <c r="A129" s="1">
        <v>21033</v>
      </c>
      <c r="B129" s="2">
        <v>28.28</v>
      </c>
    </row>
    <row r="130" spans="1:2" x14ac:dyDescent="0.35">
      <c r="A130" s="1">
        <v>21064</v>
      </c>
      <c r="B130" s="2">
        <v>28.32</v>
      </c>
    </row>
    <row r="131" spans="1:2" x14ac:dyDescent="0.35">
      <c r="A131" s="1">
        <v>21094</v>
      </c>
      <c r="B131" s="2">
        <v>28.32</v>
      </c>
    </row>
    <row r="132" spans="1:2" x14ac:dyDescent="0.35">
      <c r="A132" s="1">
        <v>21125</v>
      </c>
      <c r="B132" s="2">
        <v>28.41</v>
      </c>
    </row>
    <row r="133" spans="1:2" x14ac:dyDescent="0.35">
      <c r="A133" s="1">
        <v>21155</v>
      </c>
      <c r="B133" s="2">
        <v>28.47</v>
      </c>
    </row>
    <row r="134" spans="1:2" x14ac:dyDescent="0.35">
      <c r="A134" s="1">
        <v>21186</v>
      </c>
      <c r="B134" s="2">
        <v>28.64</v>
      </c>
    </row>
    <row r="135" spans="1:2" x14ac:dyDescent="0.35">
      <c r="A135" s="1">
        <v>21217</v>
      </c>
      <c r="B135" s="2">
        <v>28.7</v>
      </c>
    </row>
    <row r="136" spans="1:2" x14ac:dyDescent="0.35">
      <c r="A136" s="1">
        <v>21245</v>
      </c>
      <c r="B136" s="2">
        <v>28.87</v>
      </c>
    </row>
    <row r="137" spans="1:2" x14ac:dyDescent="0.35">
      <c r="A137" s="1">
        <v>21276</v>
      </c>
      <c r="B137" s="2">
        <v>28.94</v>
      </c>
    </row>
    <row r="138" spans="1:2" x14ac:dyDescent="0.35">
      <c r="A138" s="1">
        <v>21306</v>
      </c>
      <c r="B138" s="2">
        <v>28.94</v>
      </c>
    </row>
    <row r="139" spans="1:2" x14ac:dyDescent="0.35">
      <c r="A139" s="1">
        <v>21337</v>
      </c>
      <c r="B139" s="2">
        <v>28.91</v>
      </c>
    </row>
    <row r="140" spans="1:2" x14ac:dyDescent="0.35">
      <c r="A140" s="1">
        <v>21367</v>
      </c>
      <c r="B140" s="2">
        <v>28.89</v>
      </c>
    </row>
    <row r="141" spans="1:2" x14ac:dyDescent="0.35">
      <c r="A141" s="1">
        <v>21398</v>
      </c>
      <c r="B141" s="2">
        <v>28.94</v>
      </c>
    </row>
    <row r="142" spans="1:2" x14ac:dyDescent="0.35">
      <c r="A142" s="1">
        <v>21429</v>
      </c>
      <c r="B142" s="2">
        <v>28.91</v>
      </c>
    </row>
    <row r="143" spans="1:2" x14ac:dyDescent="0.35">
      <c r="A143" s="1">
        <v>21459</v>
      </c>
      <c r="B143" s="2">
        <v>28.91</v>
      </c>
    </row>
    <row r="144" spans="1:2" x14ac:dyDescent="0.35">
      <c r="A144" s="1">
        <v>21490</v>
      </c>
      <c r="B144" s="2">
        <v>28.95</v>
      </c>
    </row>
    <row r="145" spans="1:2" x14ac:dyDescent="0.35">
      <c r="A145" s="1">
        <v>21520</v>
      </c>
      <c r="B145" s="2">
        <v>28.97</v>
      </c>
    </row>
    <row r="146" spans="1:2" x14ac:dyDescent="0.35">
      <c r="A146" s="1">
        <v>21551</v>
      </c>
      <c r="B146" s="2">
        <v>29.01</v>
      </c>
    </row>
    <row r="147" spans="1:2" x14ac:dyDescent="0.35">
      <c r="A147" s="1">
        <v>21582</v>
      </c>
      <c r="B147" s="2">
        <v>29</v>
      </c>
    </row>
    <row r="148" spans="1:2" x14ac:dyDescent="0.35">
      <c r="A148" s="1">
        <v>21610</v>
      </c>
      <c r="B148" s="2">
        <v>28.97</v>
      </c>
    </row>
    <row r="149" spans="1:2" x14ac:dyDescent="0.35">
      <c r="A149" s="1">
        <v>21641</v>
      </c>
      <c r="B149" s="2">
        <v>28.98</v>
      </c>
    </row>
    <row r="150" spans="1:2" x14ac:dyDescent="0.35">
      <c r="A150" s="1">
        <v>21671</v>
      </c>
      <c r="B150" s="2">
        <v>29.04</v>
      </c>
    </row>
    <row r="151" spans="1:2" x14ac:dyDescent="0.35">
      <c r="A151" s="1">
        <v>21702</v>
      </c>
      <c r="B151" s="2">
        <v>29.11</v>
      </c>
    </row>
    <row r="152" spans="1:2" x14ac:dyDescent="0.35">
      <c r="A152" s="1">
        <v>21732</v>
      </c>
      <c r="B152" s="2">
        <v>29.15</v>
      </c>
    </row>
    <row r="153" spans="1:2" x14ac:dyDescent="0.35">
      <c r="A153" s="1">
        <v>21763</v>
      </c>
      <c r="B153" s="2">
        <v>29.18</v>
      </c>
    </row>
    <row r="154" spans="1:2" x14ac:dyDescent="0.35">
      <c r="A154" s="1">
        <v>21794</v>
      </c>
      <c r="B154" s="2">
        <v>29.25</v>
      </c>
    </row>
    <row r="155" spans="1:2" x14ac:dyDescent="0.35">
      <c r="A155" s="1">
        <v>21824</v>
      </c>
      <c r="B155" s="2">
        <v>29.35</v>
      </c>
    </row>
    <row r="156" spans="1:2" x14ac:dyDescent="0.35">
      <c r="A156" s="1">
        <v>21855</v>
      </c>
      <c r="B156" s="2">
        <v>29.35</v>
      </c>
    </row>
    <row r="157" spans="1:2" x14ac:dyDescent="0.35">
      <c r="A157" s="1">
        <v>21885</v>
      </c>
      <c r="B157" s="2">
        <v>29.41</v>
      </c>
    </row>
    <row r="158" spans="1:2" x14ac:dyDescent="0.35">
      <c r="A158" s="1">
        <v>21916</v>
      </c>
      <c r="B158" s="2">
        <v>29.37</v>
      </c>
    </row>
    <row r="159" spans="1:2" x14ac:dyDescent="0.35">
      <c r="A159" s="1">
        <v>21947</v>
      </c>
      <c r="B159" s="2">
        <v>29.41</v>
      </c>
    </row>
    <row r="160" spans="1:2" x14ac:dyDescent="0.35">
      <c r="A160" s="1">
        <v>21976</v>
      </c>
      <c r="B160" s="2">
        <v>29.41</v>
      </c>
    </row>
    <row r="161" spans="1:2" x14ac:dyDescent="0.35">
      <c r="A161" s="1">
        <v>22007</v>
      </c>
      <c r="B161" s="2">
        <v>29.54</v>
      </c>
    </row>
    <row r="162" spans="1:2" x14ac:dyDescent="0.35">
      <c r="A162" s="1">
        <v>22037</v>
      </c>
      <c r="B162" s="2">
        <v>29.57</v>
      </c>
    </row>
    <row r="163" spans="1:2" x14ac:dyDescent="0.35">
      <c r="A163" s="1">
        <v>22068</v>
      </c>
      <c r="B163" s="2">
        <v>29.61</v>
      </c>
    </row>
    <row r="164" spans="1:2" x14ac:dyDescent="0.35">
      <c r="A164" s="1">
        <v>22098</v>
      </c>
      <c r="B164" s="2">
        <v>29.55</v>
      </c>
    </row>
    <row r="165" spans="1:2" x14ac:dyDescent="0.35">
      <c r="A165" s="1">
        <v>22129</v>
      </c>
      <c r="B165" s="2">
        <v>29.61</v>
      </c>
    </row>
    <row r="166" spans="1:2" x14ac:dyDescent="0.35">
      <c r="A166" s="1">
        <v>22160</v>
      </c>
      <c r="B166" s="2">
        <v>29.61</v>
      </c>
    </row>
    <row r="167" spans="1:2" x14ac:dyDescent="0.35">
      <c r="A167" s="1">
        <v>22190</v>
      </c>
      <c r="B167" s="2">
        <v>29.75</v>
      </c>
    </row>
    <row r="168" spans="1:2" x14ac:dyDescent="0.35">
      <c r="A168" s="1">
        <v>22221</v>
      </c>
      <c r="B168" s="2">
        <v>29.78</v>
      </c>
    </row>
    <row r="169" spans="1:2" x14ac:dyDescent="0.35">
      <c r="A169" s="1">
        <v>22251</v>
      </c>
      <c r="B169" s="2">
        <v>29.81</v>
      </c>
    </row>
    <row r="170" spans="1:2" x14ac:dyDescent="0.35">
      <c r="A170" s="1">
        <v>22282</v>
      </c>
      <c r="B170" s="2">
        <v>29.84</v>
      </c>
    </row>
    <row r="171" spans="1:2" x14ac:dyDescent="0.35">
      <c r="A171" s="1">
        <v>22313</v>
      </c>
      <c r="B171" s="2">
        <v>29.84</v>
      </c>
    </row>
    <row r="172" spans="1:2" x14ac:dyDescent="0.35">
      <c r="A172" s="1">
        <v>22341</v>
      </c>
      <c r="B172" s="2">
        <v>29.84</v>
      </c>
    </row>
    <row r="173" spans="1:2" x14ac:dyDescent="0.35">
      <c r="A173" s="1">
        <v>22372</v>
      </c>
      <c r="B173" s="2">
        <v>29.81</v>
      </c>
    </row>
    <row r="174" spans="1:2" x14ac:dyDescent="0.35">
      <c r="A174" s="1">
        <v>22402</v>
      </c>
      <c r="B174" s="2">
        <v>29.84</v>
      </c>
    </row>
    <row r="175" spans="1:2" x14ac:dyDescent="0.35">
      <c r="A175" s="1">
        <v>22433</v>
      </c>
      <c r="B175" s="2">
        <v>29.84</v>
      </c>
    </row>
    <row r="176" spans="1:2" x14ac:dyDescent="0.35">
      <c r="A176" s="1">
        <v>22463</v>
      </c>
      <c r="B176" s="2">
        <v>29.92</v>
      </c>
    </row>
    <row r="177" spans="1:2" x14ac:dyDescent="0.35">
      <c r="A177" s="1">
        <v>22494</v>
      </c>
      <c r="B177" s="2">
        <v>29.94</v>
      </c>
    </row>
    <row r="178" spans="1:2" x14ac:dyDescent="0.35">
      <c r="A178" s="1">
        <v>22525</v>
      </c>
      <c r="B178" s="2">
        <v>29.98</v>
      </c>
    </row>
    <row r="179" spans="1:2" x14ac:dyDescent="0.35">
      <c r="A179" s="1">
        <v>22555</v>
      </c>
      <c r="B179" s="2">
        <v>29.98</v>
      </c>
    </row>
    <row r="180" spans="1:2" x14ac:dyDescent="0.35">
      <c r="A180" s="1">
        <v>22586</v>
      </c>
      <c r="B180" s="2">
        <v>29.98</v>
      </c>
    </row>
    <row r="181" spans="1:2" x14ac:dyDescent="0.35">
      <c r="A181" s="1">
        <v>22616</v>
      </c>
      <c r="B181" s="2">
        <v>30.01</v>
      </c>
    </row>
    <row r="182" spans="1:2" x14ac:dyDescent="0.35">
      <c r="A182" s="1">
        <v>22647</v>
      </c>
      <c r="B182" s="2">
        <v>30.04</v>
      </c>
    </row>
    <row r="183" spans="1:2" x14ac:dyDescent="0.35">
      <c r="A183" s="1">
        <v>22678</v>
      </c>
      <c r="B183" s="2">
        <v>30.11</v>
      </c>
    </row>
    <row r="184" spans="1:2" x14ac:dyDescent="0.35">
      <c r="A184" s="1">
        <v>22706</v>
      </c>
      <c r="B184" s="2">
        <v>30.17</v>
      </c>
    </row>
    <row r="185" spans="1:2" x14ac:dyDescent="0.35">
      <c r="A185" s="1">
        <v>22737</v>
      </c>
      <c r="B185" s="2">
        <v>30.21</v>
      </c>
    </row>
    <row r="186" spans="1:2" x14ac:dyDescent="0.35">
      <c r="A186" s="1">
        <v>22767</v>
      </c>
      <c r="B186" s="2">
        <v>30.24</v>
      </c>
    </row>
    <row r="187" spans="1:2" x14ac:dyDescent="0.35">
      <c r="A187" s="1">
        <v>22798</v>
      </c>
      <c r="B187" s="2">
        <v>30.21</v>
      </c>
    </row>
    <row r="188" spans="1:2" x14ac:dyDescent="0.35">
      <c r="A188" s="1">
        <v>22828</v>
      </c>
      <c r="B188" s="2">
        <v>30.22</v>
      </c>
    </row>
    <row r="189" spans="1:2" x14ac:dyDescent="0.35">
      <c r="A189" s="1">
        <v>22859</v>
      </c>
      <c r="B189" s="2">
        <v>30.28</v>
      </c>
    </row>
    <row r="190" spans="1:2" x14ac:dyDescent="0.35">
      <c r="A190" s="1">
        <v>22890</v>
      </c>
      <c r="B190" s="2">
        <v>30.42</v>
      </c>
    </row>
    <row r="191" spans="1:2" x14ac:dyDescent="0.35">
      <c r="A191" s="1">
        <v>22920</v>
      </c>
      <c r="B191" s="2">
        <v>30.38</v>
      </c>
    </row>
    <row r="192" spans="1:2" x14ac:dyDescent="0.35">
      <c r="A192" s="1">
        <v>22951</v>
      </c>
      <c r="B192" s="2">
        <v>30.38</v>
      </c>
    </row>
    <row r="193" spans="1:2" x14ac:dyDescent="0.35">
      <c r="A193" s="1">
        <v>22981</v>
      </c>
      <c r="B193" s="2">
        <v>30.38</v>
      </c>
    </row>
    <row r="194" spans="1:2" x14ac:dyDescent="0.35">
      <c r="A194" s="1">
        <v>23012</v>
      </c>
      <c r="B194" s="2">
        <v>30.44</v>
      </c>
    </row>
    <row r="195" spans="1:2" x14ac:dyDescent="0.35">
      <c r="A195" s="1">
        <v>23043</v>
      </c>
      <c r="B195" s="2">
        <v>30.48</v>
      </c>
    </row>
    <row r="196" spans="1:2" x14ac:dyDescent="0.35">
      <c r="A196" s="1">
        <v>23071</v>
      </c>
      <c r="B196" s="2">
        <v>30.51</v>
      </c>
    </row>
    <row r="197" spans="1:2" x14ac:dyDescent="0.35">
      <c r="A197" s="1">
        <v>23102</v>
      </c>
      <c r="B197" s="2">
        <v>30.48</v>
      </c>
    </row>
    <row r="198" spans="1:2" x14ac:dyDescent="0.35">
      <c r="A198" s="1">
        <v>23132</v>
      </c>
      <c r="B198" s="2">
        <v>30.51</v>
      </c>
    </row>
    <row r="199" spans="1:2" x14ac:dyDescent="0.35">
      <c r="A199" s="1">
        <v>23163</v>
      </c>
      <c r="B199" s="2">
        <v>30.61</v>
      </c>
    </row>
    <row r="200" spans="1:2" x14ac:dyDescent="0.35">
      <c r="A200" s="1">
        <v>23193</v>
      </c>
      <c r="B200" s="2">
        <v>30.69</v>
      </c>
    </row>
    <row r="201" spans="1:2" x14ac:dyDescent="0.35">
      <c r="A201" s="1">
        <v>23224</v>
      </c>
      <c r="B201" s="2">
        <v>30.75</v>
      </c>
    </row>
    <row r="202" spans="1:2" x14ac:dyDescent="0.35">
      <c r="A202" s="1">
        <v>23255</v>
      </c>
      <c r="B202" s="2">
        <v>30.72</v>
      </c>
    </row>
    <row r="203" spans="1:2" x14ac:dyDescent="0.35">
      <c r="A203" s="1">
        <v>23285</v>
      </c>
      <c r="B203" s="2">
        <v>30.75</v>
      </c>
    </row>
    <row r="204" spans="1:2" x14ac:dyDescent="0.35">
      <c r="A204" s="1">
        <v>23316</v>
      </c>
      <c r="B204" s="2">
        <v>30.78</v>
      </c>
    </row>
    <row r="205" spans="1:2" x14ac:dyDescent="0.35">
      <c r="A205" s="1">
        <v>23346</v>
      </c>
      <c r="B205" s="2">
        <v>30.88</v>
      </c>
    </row>
    <row r="206" spans="1:2" x14ac:dyDescent="0.35">
      <c r="A206" s="1">
        <v>23377</v>
      </c>
      <c r="B206" s="2">
        <v>30.94</v>
      </c>
    </row>
    <row r="207" spans="1:2" x14ac:dyDescent="0.35">
      <c r="A207" s="1">
        <v>23408</v>
      </c>
      <c r="B207" s="2">
        <v>30.91</v>
      </c>
    </row>
    <row r="208" spans="1:2" x14ac:dyDescent="0.35">
      <c r="A208" s="1">
        <v>23437</v>
      </c>
      <c r="B208" s="2">
        <v>30.94</v>
      </c>
    </row>
    <row r="209" spans="1:2" x14ac:dyDescent="0.35">
      <c r="A209" s="1">
        <v>23468</v>
      </c>
      <c r="B209" s="2">
        <v>30.95</v>
      </c>
    </row>
    <row r="210" spans="1:2" x14ac:dyDescent="0.35">
      <c r="A210" s="1">
        <v>23498</v>
      </c>
      <c r="B210" s="2">
        <v>30.98</v>
      </c>
    </row>
    <row r="211" spans="1:2" x14ac:dyDescent="0.35">
      <c r="A211" s="1">
        <v>23529</v>
      </c>
      <c r="B211" s="2">
        <v>31.01</v>
      </c>
    </row>
    <row r="212" spans="1:2" x14ac:dyDescent="0.35">
      <c r="A212" s="1">
        <v>23559</v>
      </c>
      <c r="B212" s="2">
        <v>31.02</v>
      </c>
    </row>
    <row r="213" spans="1:2" x14ac:dyDescent="0.35">
      <c r="A213" s="1">
        <v>23590</v>
      </c>
      <c r="B213" s="2">
        <v>31.05</v>
      </c>
    </row>
    <row r="214" spans="1:2" x14ac:dyDescent="0.35">
      <c r="A214" s="1">
        <v>23621</v>
      </c>
      <c r="B214" s="2">
        <v>31.08</v>
      </c>
    </row>
    <row r="215" spans="1:2" x14ac:dyDescent="0.35">
      <c r="A215" s="1">
        <v>23651</v>
      </c>
      <c r="B215" s="2">
        <v>31.12</v>
      </c>
    </row>
    <row r="216" spans="1:2" x14ac:dyDescent="0.35">
      <c r="A216" s="1">
        <v>23682</v>
      </c>
      <c r="B216" s="2">
        <v>31.21</v>
      </c>
    </row>
    <row r="217" spans="1:2" x14ac:dyDescent="0.35">
      <c r="A217" s="1">
        <v>23712</v>
      </c>
      <c r="B217" s="2">
        <v>31.25</v>
      </c>
    </row>
    <row r="218" spans="1:2" x14ac:dyDescent="0.35">
      <c r="A218" s="1">
        <v>23743</v>
      </c>
      <c r="B218" s="2">
        <v>31.28</v>
      </c>
    </row>
    <row r="219" spans="1:2" x14ac:dyDescent="0.35">
      <c r="A219" s="1">
        <v>23774</v>
      </c>
      <c r="B219" s="2">
        <v>31.28</v>
      </c>
    </row>
    <row r="220" spans="1:2" x14ac:dyDescent="0.35">
      <c r="A220" s="1">
        <v>23802</v>
      </c>
      <c r="B220" s="2">
        <v>31.31</v>
      </c>
    </row>
    <row r="221" spans="1:2" x14ac:dyDescent="0.35">
      <c r="A221" s="1">
        <v>23833</v>
      </c>
      <c r="B221" s="2">
        <v>31.38</v>
      </c>
    </row>
    <row r="222" spans="1:2" x14ac:dyDescent="0.35">
      <c r="A222" s="1">
        <v>23863</v>
      </c>
      <c r="B222" s="2">
        <v>31.48</v>
      </c>
    </row>
    <row r="223" spans="1:2" x14ac:dyDescent="0.35">
      <c r="A223" s="1">
        <v>23894</v>
      </c>
      <c r="B223" s="2">
        <v>31.61</v>
      </c>
    </row>
    <row r="224" spans="1:2" x14ac:dyDescent="0.35">
      <c r="A224" s="1">
        <v>23924</v>
      </c>
      <c r="B224" s="2">
        <v>31.58</v>
      </c>
    </row>
    <row r="225" spans="1:2" x14ac:dyDescent="0.35">
      <c r="A225" s="1">
        <v>23955</v>
      </c>
      <c r="B225" s="2">
        <v>31.55</v>
      </c>
    </row>
    <row r="226" spans="1:2" x14ac:dyDescent="0.35">
      <c r="A226" s="1">
        <v>23986</v>
      </c>
      <c r="B226" s="2">
        <v>31.62</v>
      </c>
    </row>
    <row r="227" spans="1:2" x14ac:dyDescent="0.35">
      <c r="A227" s="1">
        <v>24016</v>
      </c>
      <c r="B227" s="2">
        <v>31.65</v>
      </c>
    </row>
    <row r="228" spans="1:2" x14ac:dyDescent="0.35">
      <c r="A228" s="1">
        <v>24047</v>
      </c>
      <c r="B228" s="2">
        <v>31.75</v>
      </c>
    </row>
    <row r="229" spans="1:2" x14ac:dyDescent="0.35">
      <c r="A229" s="1">
        <v>24077</v>
      </c>
      <c r="B229" s="2">
        <v>31.85</v>
      </c>
    </row>
    <row r="230" spans="1:2" x14ac:dyDescent="0.35">
      <c r="A230" s="1">
        <v>24108</v>
      </c>
      <c r="B230" s="2">
        <v>31.88</v>
      </c>
    </row>
    <row r="231" spans="1:2" x14ac:dyDescent="0.35">
      <c r="A231" s="1">
        <v>24139</v>
      </c>
      <c r="B231" s="2">
        <v>32.08</v>
      </c>
    </row>
    <row r="232" spans="1:2" x14ac:dyDescent="0.35">
      <c r="A232" s="1">
        <v>24167</v>
      </c>
      <c r="B232" s="2">
        <v>32.18</v>
      </c>
    </row>
    <row r="233" spans="1:2" x14ac:dyDescent="0.35">
      <c r="A233" s="1">
        <v>24198</v>
      </c>
      <c r="B233" s="2">
        <v>32.28</v>
      </c>
    </row>
    <row r="234" spans="1:2" x14ac:dyDescent="0.35">
      <c r="A234" s="1">
        <v>24228</v>
      </c>
      <c r="B234" s="2">
        <v>32.35</v>
      </c>
    </row>
    <row r="235" spans="1:2" x14ac:dyDescent="0.35">
      <c r="A235" s="1">
        <v>24259</v>
      </c>
      <c r="B235" s="2">
        <v>32.380000000000003</v>
      </c>
    </row>
    <row r="236" spans="1:2" x14ac:dyDescent="0.35">
      <c r="A236" s="1">
        <v>24289</v>
      </c>
      <c r="B236" s="2">
        <v>32.450000000000003</v>
      </c>
    </row>
    <row r="237" spans="1:2" x14ac:dyDescent="0.35">
      <c r="A237" s="1">
        <v>24320</v>
      </c>
      <c r="B237" s="2">
        <v>32.65</v>
      </c>
    </row>
    <row r="238" spans="1:2" x14ac:dyDescent="0.35">
      <c r="A238" s="1">
        <v>24351</v>
      </c>
      <c r="B238" s="2">
        <v>32.75</v>
      </c>
    </row>
    <row r="239" spans="1:2" x14ac:dyDescent="0.35">
      <c r="A239" s="1">
        <v>24381</v>
      </c>
      <c r="B239" s="2">
        <v>32.85</v>
      </c>
    </row>
    <row r="240" spans="1:2" x14ac:dyDescent="0.35">
      <c r="A240" s="1">
        <v>24412</v>
      </c>
      <c r="B240" s="2">
        <v>32.880000000000003</v>
      </c>
    </row>
    <row r="241" spans="1:2" x14ac:dyDescent="0.35">
      <c r="A241" s="1">
        <v>24442</v>
      </c>
      <c r="B241" s="2">
        <v>32.92</v>
      </c>
    </row>
    <row r="242" spans="1:2" x14ac:dyDescent="0.35">
      <c r="A242" s="1">
        <v>24473</v>
      </c>
      <c r="B242" s="2">
        <v>32.9</v>
      </c>
    </row>
    <row r="243" spans="1:2" x14ac:dyDescent="0.35">
      <c r="A243" s="1">
        <v>24504</v>
      </c>
      <c r="B243" s="2">
        <v>33</v>
      </c>
    </row>
    <row r="244" spans="1:2" x14ac:dyDescent="0.35">
      <c r="A244" s="1">
        <v>24532</v>
      </c>
      <c r="B244" s="2">
        <v>33</v>
      </c>
    </row>
    <row r="245" spans="1:2" x14ac:dyDescent="0.35">
      <c r="A245" s="1">
        <v>24563</v>
      </c>
      <c r="B245" s="2">
        <v>33.1</v>
      </c>
    </row>
    <row r="246" spans="1:2" x14ac:dyDescent="0.35">
      <c r="A246" s="1">
        <v>24593</v>
      </c>
      <c r="B246" s="2">
        <v>33.1</v>
      </c>
    </row>
    <row r="247" spans="1:2" x14ac:dyDescent="0.35">
      <c r="A247" s="1">
        <v>24624</v>
      </c>
      <c r="B247" s="2">
        <v>33.299999999999997</v>
      </c>
    </row>
    <row r="248" spans="1:2" x14ac:dyDescent="0.35">
      <c r="A248" s="1">
        <v>24654</v>
      </c>
      <c r="B248" s="2">
        <v>33.4</v>
      </c>
    </row>
    <row r="249" spans="1:2" x14ac:dyDescent="0.35">
      <c r="A249" s="1">
        <v>24685</v>
      </c>
      <c r="B249" s="2">
        <v>33.5</v>
      </c>
    </row>
    <row r="250" spans="1:2" x14ac:dyDescent="0.35">
      <c r="A250" s="1">
        <v>24716</v>
      </c>
      <c r="B250" s="2">
        <v>33.6</v>
      </c>
    </row>
    <row r="251" spans="1:2" x14ac:dyDescent="0.35">
      <c r="A251" s="1">
        <v>24746</v>
      </c>
      <c r="B251" s="2">
        <v>33.700000000000003</v>
      </c>
    </row>
    <row r="252" spans="1:2" x14ac:dyDescent="0.35">
      <c r="A252" s="1">
        <v>24777</v>
      </c>
      <c r="B252" s="2">
        <v>33.9</v>
      </c>
    </row>
    <row r="253" spans="1:2" x14ac:dyDescent="0.35">
      <c r="A253" s="1">
        <v>24807</v>
      </c>
      <c r="B253" s="2">
        <v>34</v>
      </c>
    </row>
    <row r="254" spans="1:2" x14ac:dyDescent="0.35">
      <c r="A254" s="1">
        <v>24838</v>
      </c>
      <c r="B254" s="2">
        <v>34.1</v>
      </c>
    </row>
    <row r="255" spans="1:2" x14ac:dyDescent="0.35">
      <c r="A255" s="1">
        <v>24869</v>
      </c>
      <c r="B255" s="2">
        <v>34.200000000000003</v>
      </c>
    </row>
    <row r="256" spans="1:2" x14ac:dyDescent="0.35">
      <c r="A256" s="1">
        <v>24898</v>
      </c>
      <c r="B256" s="2">
        <v>34.299999999999997</v>
      </c>
    </row>
    <row r="257" spans="1:2" x14ac:dyDescent="0.35">
      <c r="A257" s="1">
        <v>24929</v>
      </c>
      <c r="B257" s="2">
        <v>34.4</v>
      </c>
    </row>
    <row r="258" spans="1:2" x14ac:dyDescent="0.35">
      <c r="A258" s="1">
        <v>24959</v>
      </c>
      <c r="B258" s="2">
        <v>34.5</v>
      </c>
    </row>
    <row r="259" spans="1:2" x14ac:dyDescent="0.35">
      <c r="A259" s="1">
        <v>24990</v>
      </c>
      <c r="B259" s="2">
        <v>34.700000000000003</v>
      </c>
    </row>
    <row r="260" spans="1:2" x14ac:dyDescent="0.35">
      <c r="A260" s="1">
        <v>25020</v>
      </c>
      <c r="B260" s="2">
        <v>34.9</v>
      </c>
    </row>
    <row r="261" spans="1:2" x14ac:dyDescent="0.35">
      <c r="A261" s="1">
        <v>25051</v>
      </c>
      <c r="B261" s="2">
        <v>35</v>
      </c>
    </row>
    <row r="262" spans="1:2" x14ac:dyDescent="0.35">
      <c r="A262" s="1">
        <v>25082</v>
      </c>
      <c r="B262" s="2">
        <v>35.1</v>
      </c>
    </row>
    <row r="263" spans="1:2" x14ac:dyDescent="0.35">
      <c r="A263" s="1">
        <v>25112</v>
      </c>
      <c r="B263" s="2">
        <v>35.299999999999997</v>
      </c>
    </row>
    <row r="264" spans="1:2" x14ac:dyDescent="0.35">
      <c r="A264" s="1">
        <v>25143</v>
      </c>
      <c r="B264" s="2">
        <v>35.4</v>
      </c>
    </row>
    <row r="265" spans="1:2" x14ac:dyDescent="0.35">
      <c r="A265" s="1">
        <v>25173</v>
      </c>
      <c r="B265" s="2">
        <v>35.6</v>
      </c>
    </row>
    <row r="266" spans="1:2" x14ac:dyDescent="0.35">
      <c r="A266" s="1">
        <v>25204</v>
      </c>
      <c r="B266" s="2">
        <v>35.700000000000003</v>
      </c>
    </row>
    <row r="267" spans="1:2" x14ac:dyDescent="0.35">
      <c r="A267" s="1">
        <v>25235</v>
      </c>
      <c r="B267" s="2">
        <v>35.799999999999997</v>
      </c>
    </row>
    <row r="268" spans="1:2" x14ac:dyDescent="0.35">
      <c r="A268" s="1">
        <v>25263</v>
      </c>
      <c r="B268" s="2">
        <v>36.1</v>
      </c>
    </row>
    <row r="269" spans="1:2" x14ac:dyDescent="0.35">
      <c r="A269" s="1">
        <v>25294</v>
      </c>
      <c r="B269" s="2">
        <v>36.299999999999997</v>
      </c>
    </row>
    <row r="270" spans="1:2" x14ac:dyDescent="0.35">
      <c r="A270" s="1">
        <v>25324</v>
      </c>
      <c r="B270" s="2">
        <v>36.4</v>
      </c>
    </row>
    <row r="271" spans="1:2" x14ac:dyDescent="0.35">
      <c r="A271" s="1">
        <v>25355</v>
      </c>
      <c r="B271" s="2">
        <v>36.6</v>
      </c>
    </row>
    <row r="272" spans="1:2" x14ac:dyDescent="0.35">
      <c r="A272" s="1">
        <v>25385</v>
      </c>
      <c r="B272" s="2">
        <v>36.799999999999997</v>
      </c>
    </row>
    <row r="273" spans="1:2" x14ac:dyDescent="0.35">
      <c r="A273" s="1">
        <v>25416</v>
      </c>
      <c r="B273" s="2">
        <v>36.9</v>
      </c>
    </row>
    <row r="274" spans="1:2" x14ac:dyDescent="0.35">
      <c r="A274" s="1">
        <v>25447</v>
      </c>
      <c r="B274" s="2">
        <v>37.1</v>
      </c>
    </row>
    <row r="275" spans="1:2" x14ac:dyDescent="0.35">
      <c r="A275" s="1">
        <v>25477</v>
      </c>
      <c r="B275" s="2">
        <v>37.299999999999997</v>
      </c>
    </row>
    <row r="276" spans="1:2" x14ac:dyDescent="0.35">
      <c r="A276" s="1">
        <v>25508</v>
      </c>
      <c r="B276" s="2">
        <v>37.5</v>
      </c>
    </row>
    <row r="277" spans="1:2" x14ac:dyDescent="0.35">
      <c r="A277" s="1">
        <v>25538</v>
      </c>
      <c r="B277" s="2">
        <v>37.700000000000003</v>
      </c>
    </row>
    <row r="278" spans="1:2" x14ac:dyDescent="0.35">
      <c r="A278" s="1">
        <v>25569</v>
      </c>
      <c r="B278" s="2">
        <v>37.9</v>
      </c>
    </row>
    <row r="279" spans="1:2" x14ac:dyDescent="0.35">
      <c r="A279" s="1">
        <v>25600</v>
      </c>
      <c r="B279" s="2">
        <v>38.1</v>
      </c>
    </row>
    <row r="280" spans="1:2" x14ac:dyDescent="0.35">
      <c r="A280" s="1">
        <v>25628</v>
      </c>
      <c r="B280" s="2">
        <v>38.299999999999997</v>
      </c>
    </row>
    <row r="281" spans="1:2" x14ac:dyDescent="0.35">
      <c r="A281" s="1">
        <v>25659</v>
      </c>
      <c r="B281" s="2">
        <v>38.5</v>
      </c>
    </row>
    <row r="282" spans="1:2" x14ac:dyDescent="0.35">
      <c r="A282" s="1">
        <v>25689</v>
      </c>
      <c r="B282" s="2">
        <v>38.6</v>
      </c>
    </row>
    <row r="283" spans="1:2" x14ac:dyDescent="0.35">
      <c r="A283" s="1">
        <v>25720</v>
      </c>
      <c r="B283" s="2">
        <v>38.799999999999997</v>
      </c>
    </row>
    <row r="284" spans="1:2" x14ac:dyDescent="0.35">
      <c r="A284" s="1">
        <v>25750</v>
      </c>
      <c r="B284" s="2">
        <v>38.9</v>
      </c>
    </row>
    <row r="285" spans="1:2" x14ac:dyDescent="0.35">
      <c r="A285" s="1">
        <v>25781</v>
      </c>
      <c r="B285" s="2">
        <v>39</v>
      </c>
    </row>
    <row r="286" spans="1:2" x14ac:dyDescent="0.35">
      <c r="A286" s="1">
        <v>25812</v>
      </c>
      <c r="B286" s="2">
        <v>39.200000000000003</v>
      </c>
    </row>
    <row r="287" spans="1:2" x14ac:dyDescent="0.35">
      <c r="A287" s="1">
        <v>25842</v>
      </c>
      <c r="B287" s="2">
        <v>39.4</v>
      </c>
    </row>
    <row r="288" spans="1:2" x14ac:dyDescent="0.35">
      <c r="A288" s="1">
        <v>25873</v>
      </c>
      <c r="B288" s="2">
        <v>39.6</v>
      </c>
    </row>
    <row r="289" spans="1:2" x14ac:dyDescent="0.35">
      <c r="A289" s="1">
        <v>25903</v>
      </c>
      <c r="B289" s="2">
        <v>39.799999999999997</v>
      </c>
    </row>
    <row r="290" spans="1:2" x14ac:dyDescent="0.35">
      <c r="A290" s="1">
        <v>25934</v>
      </c>
      <c r="B290" s="2">
        <v>39.9</v>
      </c>
    </row>
    <row r="291" spans="1:2" x14ac:dyDescent="0.35">
      <c r="A291" s="1">
        <v>25965</v>
      </c>
      <c r="B291" s="2">
        <v>39.9</v>
      </c>
    </row>
    <row r="292" spans="1:2" x14ac:dyDescent="0.35">
      <c r="A292" s="1">
        <v>25993</v>
      </c>
      <c r="B292" s="2">
        <v>40</v>
      </c>
    </row>
    <row r="293" spans="1:2" x14ac:dyDescent="0.35">
      <c r="A293" s="1">
        <v>26024</v>
      </c>
      <c r="B293" s="2">
        <v>40.1</v>
      </c>
    </row>
    <row r="294" spans="1:2" x14ac:dyDescent="0.35">
      <c r="A294" s="1">
        <v>26054</v>
      </c>
      <c r="B294" s="2">
        <v>40.299999999999997</v>
      </c>
    </row>
    <row r="295" spans="1:2" x14ac:dyDescent="0.35">
      <c r="A295" s="1">
        <v>26085</v>
      </c>
      <c r="B295" s="2">
        <v>40.5</v>
      </c>
    </row>
    <row r="296" spans="1:2" x14ac:dyDescent="0.35">
      <c r="A296" s="1">
        <v>26115</v>
      </c>
      <c r="B296" s="2">
        <v>40.6</v>
      </c>
    </row>
    <row r="297" spans="1:2" x14ac:dyDescent="0.35">
      <c r="A297" s="1">
        <v>26146</v>
      </c>
      <c r="B297" s="2">
        <v>40.700000000000003</v>
      </c>
    </row>
    <row r="298" spans="1:2" x14ac:dyDescent="0.35">
      <c r="A298" s="1">
        <v>26177</v>
      </c>
      <c r="B298" s="2">
        <v>40.799999999999997</v>
      </c>
    </row>
    <row r="299" spans="1:2" x14ac:dyDescent="0.35">
      <c r="A299" s="1">
        <v>26207</v>
      </c>
      <c r="B299" s="2">
        <v>40.9</v>
      </c>
    </row>
    <row r="300" spans="1:2" x14ac:dyDescent="0.35">
      <c r="A300" s="1">
        <v>26238</v>
      </c>
      <c r="B300" s="2">
        <v>41</v>
      </c>
    </row>
    <row r="301" spans="1:2" x14ac:dyDescent="0.35">
      <c r="A301" s="1">
        <v>26268</v>
      </c>
      <c r="B301" s="2">
        <v>41.1</v>
      </c>
    </row>
    <row r="302" spans="1:2" x14ac:dyDescent="0.35">
      <c r="A302" s="1">
        <v>26299</v>
      </c>
      <c r="B302" s="2">
        <v>41.2</v>
      </c>
    </row>
    <row r="303" spans="1:2" x14ac:dyDescent="0.35">
      <c r="A303" s="1">
        <v>26330</v>
      </c>
      <c r="B303" s="2">
        <v>41.4</v>
      </c>
    </row>
    <row r="304" spans="1:2" x14ac:dyDescent="0.35">
      <c r="A304" s="1">
        <v>26359</v>
      </c>
      <c r="B304" s="2">
        <v>41.4</v>
      </c>
    </row>
    <row r="305" spans="1:2" x14ac:dyDescent="0.35">
      <c r="A305" s="1">
        <v>26390</v>
      </c>
      <c r="B305" s="2">
        <v>41.5</v>
      </c>
    </row>
    <row r="306" spans="1:2" x14ac:dyDescent="0.35">
      <c r="A306" s="1">
        <v>26420</v>
      </c>
      <c r="B306" s="2">
        <v>41.6</v>
      </c>
    </row>
    <row r="307" spans="1:2" x14ac:dyDescent="0.35">
      <c r="A307" s="1">
        <v>26451</v>
      </c>
      <c r="B307" s="2">
        <v>41.7</v>
      </c>
    </row>
    <row r="308" spans="1:2" x14ac:dyDescent="0.35">
      <c r="A308" s="1">
        <v>26481</v>
      </c>
      <c r="B308" s="2">
        <v>41.8</v>
      </c>
    </row>
    <row r="309" spans="1:2" x14ac:dyDescent="0.35">
      <c r="A309" s="1">
        <v>26512</v>
      </c>
      <c r="B309" s="2">
        <v>41.9</v>
      </c>
    </row>
    <row r="310" spans="1:2" x14ac:dyDescent="0.35">
      <c r="A310" s="1">
        <v>26543</v>
      </c>
      <c r="B310" s="2">
        <v>42.1</v>
      </c>
    </row>
    <row r="311" spans="1:2" x14ac:dyDescent="0.35">
      <c r="A311" s="1">
        <v>26573</v>
      </c>
      <c r="B311" s="2">
        <v>42.2</v>
      </c>
    </row>
    <row r="312" spans="1:2" x14ac:dyDescent="0.35">
      <c r="A312" s="1">
        <v>26604</v>
      </c>
      <c r="B312" s="2">
        <v>42.4</v>
      </c>
    </row>
    <row r="313" spans="1:2" x14ac:dyDescent="0.35">
      <c r="A313" s="1">
        <v>26634</v>
      </c>
      <c r="B313" s="2">
        <v>42.5</v>
      </c>
    </row>
    <row r="314" spans="1:2" x14ac:dyDescent="0.35">
      <c r="A314" s="1">
        <v>26665</v>
      </c>
      <c r="B314" s="2">
        <v>42.7</v>
      </c>
    </row>
    <row r="315" spans="1:2" x14ac:dyDescent="0.35">
      <c r="A315" s="1">
        <v>26696</v>
      </c>
      <c r="B315" s="2">
        <v>43</v>
      </c>
    </row>
    <row r="316" spans="1:2" x14ac:dyDescent="0.35">
      <c r="A316" s="1">
        <v>26724</v>
      </c>
      <c r="B316" s="2">
        <v>43.4</v>
      </c>
    </row>
    <row r="317" spans="1:2" x14ac:dyDescent="0.35">
      <c r="A317" s="1">
        <v>26755</v>
      </c>
      <c r="B317" s="2">
        <v>43.7</v>
      </c>
    </row>
    <row r="318" spans="1:2" x14ac:dyDescent="0.35">
      <c r="A318" s="1">
        <v>26785</v>
      </c>
      <c r="B318" s="2">
        <v>43.9</v>
      </c>
    </row>
    <row r="319" spans="1:2" x14ac:dyDescent="0.35">
      <c r="A319" s="1">
        <v>26816</v>
      </c>
      <c r="B319" s="2">
        <v>44.2</v>
      </c>
    </row>
    <row r="320" spans="1:2" x14ac:dyDescent="0.35">
      <c r="A320" s="1">
        <v>26846</v>
      </c>
      <c r="B320" s="2">
        <v>44.2</v>
      </c>
    </row>
    <row r="321" spans="1:2" x14ac:dyDescent="0.35">
      <c r="A321" s="1">
        <v>26877</v>
      </c>
      <c r="B321" s="2">
        <v>45</v>
      </c>
    </row>
    <row r="322" spans="1:2" x14ac:dyDescent="0.35">
      <c r="A322" s="1">
        <v>26908</v>
      </c>
      <c r="B322" s="2">
        <v>45.2</v>
      </c>
    </row>
    <row r="323" spans="1:2" x14ac:dyDescent="0.35">
      <c r="A323" s="1">
        <v>26938</v>
      </c>
      <c r="B323" s="2">
        <v>45.6</v>
      </c>
    </row>
    <row r="324" spans="1:2" x14ac:dyDescent="0.35">
      <c r="A324" s="1">
        <v>26969</v>
      </c>
      <c r="B324" s="2">
        <v>45.9</v>
      </c>
    </row>
    <row r="325" spans="1:2" x14ac:dyDescent="0.35">
      <c r="A325" s="1">
        <v>26999</v>
      </c>
      <c r="B325" s="2">
        <v>46.3</v>
      </c>
    </row>
    <row r="326" spans="1:2" x14ac:dyDescent="0.35">
      <c r="A326" s="1">
        <v>27030</v>
      </c>
      <c r="B326" s="2">
        <v>46.8</v>
      </c>
    </row>
    <row r="327" spans="1:2" x14ac:dyDescent="0.35">
      <c r="A327" s="1">
        <v>27061</v>
      </c>
      <c r="B327" s="2">
        <v>47.3</v>
      </c>
    </row>
    <row r="328" spans="1:2" x14ac:dyDescent="0.35">
      <c r="A328" s="1">
        <v>27089</v>
      </c>
      <c r="B328" s="2">
        <v>47.8</v>
      </c>
    </row>
    <row r="329" spans="1:2" x14ac:dyDescent="0.35">
      <c r="A329" s="1">
        <v>27120</v>
      </c>
      <c r="B329" s="2">
        <v>48.1</v>
      </c>
    </row>
    <row r="330" spans="1:2" x14ac:dyDescent="0.35">
      <c r="A330" s="1">
        <v>27150</v>
      </c>
      <c r="B330" s="2">
        <v>48.6</v>
      </c>
    </row>
    <row r="331" spans="1:2" x14ac:dyDescent="0.35">
      <c r="A331" s="1">
        <v>27181</v>
      </c>
      <c r="B331" s="2">
        <v>49</v>
      </c>
    </row>
    <row r="332" spans="1:2" x14ac:dyDescent="0.35">
      <c r="A332" s="1">
        <v>27211</v>
      </c>
      <c r="B332" s="2">
        <v>49.3</v>
      </c>
    </row>
    <row r="333" spans="1:2" x14ac:dyDescent="0.35">
      <c r="A333" s="1">
        <v>27242</v>
      </c>
      <c r="B333" s="2">
        <v>49.9</v>
      </c>
    </row>
    <row r="334" spans="1:2" x14ac:dyDescent="0.35">
      <c r="A334" s="1">
        <v>27273</v>
      </c>
      <c r="B334" s="2">
        <v>50.6</v>
      </c>
    </row>
    <row r="335" spans="1:2" x14ac:dyDescent="0.35">
      <c r="A335" s="1">
        <v>27303</v>
      </c>
      <c r="B335" s="2">
        <v>51</v>
      </c>
    </row>
    <row r="336" spans="1:2" x14ac:dyDescent="0.35">
      <c r="A336" s="1">
        <v>27334</v>
      </c>
      <c r="B336" s="2">
        <v>51.5</v>
      </c>
    </row>
    <row r="337" spans="1:2" x14ac:dyDescent="0.35">
      <c r="A337" s="1">
        <v>27364</v>
      </c>
      <c r="B337" s="2">
        <v>51.9</v>
      </c>
    </row>
    <row r="338" spans="1:2" x14ac:dyDescent="0.35">
      <c r="A338" s="1">
        <v>27395</v>
      </c>
      <c r="B338" s="2">
        <v>52.3</v>
      </c>
    </row>
    <row r="339" spans="1:2" x14ac:dyDescent="0.35">
      <c r="A339" s="1">
        <v>27426</v>
      </c>
      <c r="B339" s="2">
        <v>52.6</v>
      </c>
    </row>
    <row r="340" spans="1:2" x14ac:dyDescent="0.35">
      <c r="A340" s="1">
        <v>27454</v>
      </c>
      <c r="B340" s="2">
        <v>52.8</v>
      </c>
    </row>
    <row r="341" spans="1:2" x14ac:dyDescent="0.35">
      <c r="A341" s="1">
        <v>27485</v>
      </c>
      <c r="B341" s="2">
        <v>53</v>
      </c>
    </row>
    <row r="342" spans="1:2" x14ac:dyDescent="0.35">
      <c r="A342" s="1">
        <v>27515</v>
      </c>
      <c r="B342" s="2">
        <v>53.1</v>
      </c>
    </row>
    <row r="343" spans="1:2" x14ac:dyDescent="0.35">
      <c r="A343" s="1">
        <v>27546</v>
      </c>
      <c r="B343" s="2">
        <v>53.5</v>
      </c>
    </row>
    <row r="344" spans="1:2" x14ac:dyDescent="0.35">
      <c r="A344" s="1">
        <v>27576</v>
      </c>
      <c r="B344" s="2">
        <v>54</v>
      </c>
    </row>
    <row r="345" spans="1:2" x14ac:dyDescent="0.35">
      <c r="A345" s="1">
        <v>27607</v>
      </c>
      <c r="B345" s="2">
        <v>54.2</v>
      </c>
    </row>
    <row r="346" spans="1:2" x14ac:dyDescent="0.35">
      <c r="A346" s="1">
        <v>27638</v>
      </c>
      <c r="B346" s="2">
        <v>54.6</v>
      </c>
    </row>
    <row r="347" spans="1:2" x14ac:dyDescent="0.35">
      <c r="A347" s="1">
        <v>27668</v>
      </c>
      <c r="B347" s="2">
        <v>54.9</v>
      </c>
    </row>
    <row r="348" spans="1:2" x14ac:dyDescent="0.35">
      <c r="A348" s="1">
        <v>27699</v>
      </c>
      <c r="B348" s="2">
        <v>55.3</v>
      </c>
    </row>
    <row r="349" spans="1:2" x14ac:dyDescent="0.35">
      <c r="A349" s="1">
        <v>27729</v>
      </c>
      <c r="B349" s="2">
        <v>55.6</v>
      </c>
    </row>
    <row r="350" spans="1:2" x14ac:dyDescent="0.35">
      <c r="A350" s="1">
        <v>27760</v>
      </c>
      <c r="B350" s="2">
        <v>55.8</v>
      </c>
    </row>
    <row r="351" spans="1:2" x14ac:dyDescent="0.35">
      <c r="A351" s="1">
        <v>27791</v>
      </c>
      <c r="B351" s="2">
        <v>55.9</v>
      </c>
    </row>
    <row r="352" spans="1:2" x14ac:dyDescent="0.35">
      <c r="A352" s="1">
        <v>27820</v>
      </c>
      <c r="B352" s="2">
        <v>56</v>
      </c>
    </row>
    <row r="353" spans="1:2" x14ac:dyDescent="0.35">
      <c r="A353" s="1">
        <v>27851</v>
      </c>
      <c r="B353" s="2">
        <v>56.1</v>
      </c>
    </row>
    <row r="354" spans="1:2" x14ac:dyDescent="0.35">
      <c r="A354" s="1">
        <v>27881</v>
      </c>
      <c r="B354" s="2">
        <v>56.4</v>
      </c>
    </row>
    <row r="355" spans="1:2" x14ac:dyDescent="0.35">
      <c r="A355" s="1">
        <v>27912</v>
      </c>
      <c r="B355" s="2">
        <v>56.7</v>
      </c>
    </row>
    <row r="356" spans="1:2" x14ac:dyDescent="0.35">
      <c r="A356" s="1">
        <v>27942</v>
      </c>
      <c r="B356" s="2">
        <v>57</v>
      </c>
    </row>
    <row r="357" spans="1:2" x14ac:dyDescent="0.35">
      <c r="A357" s="1">
        <v>27973</v>
      </c>
      <c r="B357" s="2">
        <v>57.3</v>
      </c>
    </row>
    <row r="358" spans="1:2" x14ac:dyDescent="0.35">
      <c r="A358" s="1">
        <v>28004</v>
      </c>
      <c r="B358" s="2">
        <v>57.6</v>
      </c>
    </row>
    <row r="359" spans="1:2" x14ac:dyDescent="0.35">
      <c r="A359" s="1">
        <v>28034</v>
      </c>
      <c r="B359" s="2">
        <v>57.9</v>
      </c>
    </row>
    <row r="360" spans="1:2" x14ac:dyDescent="0.35">
      <c r="A360" s="1">
        <v>28065</v>
      </c>
      <c r="B360" s="2">
        <v>58.1</v>
      </c>
    </row>
    <row r="361" spans="1:2" x14ac:dyDescent="0.35">
      <c r="A361" s="1">
        <v>28095</v>
      </c>
      <c r="B361" s="2">
        <v>58.4</v>
      </c>
    </row>
    <row r="362" spans="1:2" x14ac:dyDescent="0.35">
      <c r="A362" s="1">
        <v>28126</v>
      </c>
      <c r="B362" s="2">
        <v>58.7</v>
      </c>
    </row>
    <row r="363" spans="1:2" x14ac:dyDescent="0.35">
      <c r="A363" s="1">
        <v>28157</v>
      </c>
      <c r="B363" s="2">
        <v>59.3</v>
      </c>
    </row>
    <row r="364" spans="1:2" x14ac:dyDescent="0.35">
      <c r="A364" s="1">
        <v>28185</v>
      </c>
      <c r="B364" s="2">
        <v>59.6</v>
      </c>
    </row>
    <row r="365" spans="1:2" x14ac:dyDescent="0.35">
      <c r="A365" s="1">
        <v>28216</v>
      </c>
      <c r="B365" s="2">
        <v>60</v>
      </c>
    </row>
    <row r="366" spans="1:2" x14ac:dyDescent="0.35">
      <c r="A366" s="1">
        <v>28246</v>
      </c>
      <c r="B366" s="2">
        <v>60.2</v>
      </c>
    </row>
    <row r="367" spans="1:2" x14ac:dyDescent="0.35">
      <c r="A367" s="1">
        <v>28277</v>
      </c>
      <c r="B367" s="2">
        <v>60.5</v>
      </c>
    </row>
    <row r="368" spans="1:2" x14ac:dyDescent="0.35">
      <c r="A368" s="1">
        <v>28307</v>
      </c>
      <c r="B368" s="2">
        <v>60.8</v>
      </c>
    </row>
    <row r="369" spans="1:2" x14ac:dyDescent="0.35">
      <c r="A369" s="1">
        <v>28338</v>
      </c>
      <c r="B369" s="2">
        <v>61.1</v>
      </c>
    </row>
    <row r="370" spans="1:2" x14ac:dyDescent="0.35">
      <c r="A370" s="1">
        <v>28369</v>
      </c>
      <c r="B370" s="2">
        <v>61.3</v>
      </c>
    </row>
    <row r="371" spans="1:2" x14ac:dyDescent="0.35">
      <c r="A371" s="1">
        <v>28399</v>
      </c>
      <c r="B371" s="2">
        <v>61.6</v>
      </c>
    </row>
    <row r="372" spans="1:2" x14ac:dyDescent="0.35">
      <c r="A372" s="1">
        <v>28430</v>
      </c>
      <c r="B372" s="2">
        <v>62</v>
      </c>
    </row>
    <row r="373" spans="1:2" x14ac:dyDescent="0.35">
      <c r="A373" s="1">
        <v>28460</v>
      </c>
      <c r="B373" s="2">
        <v>62.3</v>
      </c>
    </row>
    <row r="374" spans="1:2" x14ac:dyDescent="0.35">
      <c r="A374" s="1">
        <v>28491</v>
      </c>
      <c r="B374" s="2">
        <v>62.7</v>
      </c>
    </row>
    <row r="375" spans="1:2" x14ac:dyDescent="0.35">
      <c r="A375" s="1">
        <v>28522</v>
      </c>
      <c r="B375" s="2">
        <v>63</v>
      </c>
    </row>
    <row r="376" spans="1:2" x14ac:dyDescent="0.35">
      <c r="A376" s="1">
        <v>28550</v>
      </c>
      <c r="B376" s="2">
        <v>63.4</v>
      </c>
    </row>
    <row r="377" spans="1:2" x14ac:dyDescent="0.35">
      <c r="A377" s="1">
        <v>28581</v>
      </c>
      <c r="B377" s="2">
        <v>63.9</v>
      </c>
    </row>
    <row r="378" spans="1:2" x14ac:dyDescent="0.35">
      <c r="A378" s="1">
        <v>28611</v>
      </c>
      <c r="B378" s="2">
        <v>64.5</v>
      </c>
    </row>
    <row r="379" spans="1:2" x14ac:dyDescent="0.35">
      <c r="A379" s="1">
        <v>28642</v>
      </c>
      <c r="B379" s="2">
        <v>65</v>
      </c>
    </row>
    <row r="380" spans="1:2" x14ac:dyDescent="0.35">
      <c r="A380" s="1">
        <v>28672</v>
      </c>
      <c r="B380" s="2">
        <v>65.5</v>
      </c>
    </row>
    <row r="381" spans="1:2" x14ac:dyDescent="0.35">
      <c r="A381" s="1">
        <v>28703</v>
      </c>
      <c r="B381" s="2">
        <v>65.900000000000006</v>
      </c>
    </row>
    <row r="382" spans="1:2" x14ac:dyDescent="0.35">
      <c r="A382" s="1">
        <v>28734</v>
      </c>
      <c r="B382" s="2">
        <v>66.5</v>
      </c>
    </row>
    <row r="383" spans="1:2" x14ac:dyDescent="0.35">
      <c r="A383" s="1">
        <v>28764</v>
      </c>
      <c r="B383" s="2">
        <v>67.099999999999994</v>
      </c>
    </row>
    <row r="384" spans="1:2" x14ac:dyDescent="0.35">
      <c r="A384" s="1">
        <v>28795</v>
      </c>
      <c r="B384" s="2">
        <v>67.5</v>
      </c>
    </row>
    <row r="385" spans="1:2" x14ac:dyDescent="0.35">
      <c r="A385" s="1">
        <v>28825</v>
      </c>
      <c r="B385" s="2">
        <v>67.900000000000006</v>
      </c>
    </row>
    <row r="386" spans="1:2" x14ac:dyDescent="0.35">
      <c r="A386" s="1">
        <v>28856</v>
      </c>
      <c r="B386" s="2">
        <v>68.5</v>
      </c>
    </row>
    <row r="387" spans="1:2" x14ac:dyDescent="0.35">
      <c r="A387" s="1">
        <v>28887</v>
      </c>
      <c r="B387" s="2">
        <v>69.2</v>
      </c>
    </row>
    <row r="388" spans="1:2" x14ac:dyDescent="0.35">
      <c r="A388" s="1">
        <v>28915</v>
      </c>
      <c r="B388" s="2">
        <v>69.900000000000006</v>
      </c>
    </row>
    <row r="389" spans="1:2" x14ac:dyDescent="0.35">
      <c r="A389" s="1">
        <v>28946</v>
      </c>
      <c r="B389" s="2">
        <v>70.599999999999994</v>
      </c>
    </row>
    <row r="390" spans="1:2" x14ac:dyDescent="0.35">
      <c r="A390" s="1">
        <v>28976</v>
      </c>
      <c r="B390" s="2">
        <v>71.400000000000006</v>
      </c>
    </row>
    <row r="391" spans="1:2" x14ac:dyDescent="0.35">
      <c r="A391" s="1">
        <v>29007</v>
      </c>
      <c r="B391" s="2">
        <v>72.2</v>
      </c>
    </row>
    <row r="392" spans="1:2" x14ac:dyDescent="0.35">
      <c r="A392" s="1">
        <v>29037</v>
      </c>
      <c r="B392" s="2">
        <v>73</v>
      </c>
    </row>
    <row r="393" spans="1:2" x14ac:dyDescent="0.35">
      <c r="A393" s="1">
        <v>29068</v>
      </c>
      <c r="B393" s="2">
        <v>73.7</v>
      </c>
    </row>
    <row r="394" spans="1:2" x14ac:dyDescent="0.35">
      <c r="A394" s="1">
        <v>29099</v>
      </c>
      <c r="B394" s="2">
        <v>74.400000000000006</v>
      </c>
    </row>
    <row r="395" spans="1:2" x14ac:dyDescent="0.35">
      <c r="A395" s="1">
        <v>29129</v>
      </c>
      <c r="B395" s="2">
        <v>75.2</v>
      </c>
    </row>
    <row r="396" spans="1:2" x14ac:dyDescent="0.35">
      <c r="A396" s="1">
        <v>29160</v>
      </c>
      <c r="B396" s="2">
        <v>76</v>
      </c>
    </row>
    <row r="397" spans="1:2" x14ac:dyDescent="0.35">
      <c r="A397" s="1">
        <v>29190</v>
      </c>
      <c r="B397" s="2">
        <v>76.900000000000006</v>
      </c>
    </row>
    <row r="398" spans="1:2" x14ac:dyDescent="0.35">
      <c r="A398" s="1">
        <v>29221</v>
      </c>
      <c r="B398" s="2">
        <v>78</v>
      </c>
    </row>
    <row r="399" spans="1:2" x14ac:dyDescent="0.35">
      <c r="A399" s="1">
        <v>29252</v>
      </c>
      <c r="B399" s="2">
        <v>79</v>
      </c>
    </row>
    <row r="400" spans="1:2" x14ac:dyDescent="0.35">
      <c r="A400" s="1">
        <v>29281</v>
      </c>
      <c r="B400" s="2">
        <v>80.099999999999994</v>
      </c>
    </row>
    <row r="401" spans="1:2" x14ac:dyDescent="0.35">
      <c r="A401" s="1">
        <v>29312</v>
      </c>
      <c r="B401" s="2">
        <v>80.900000000000006</v>
      </c>
    </row>
    <row r="402" spans="1:2" x14ac:dyDescent="0.35">
      <c r="A402" s="1">
        <v>29342</v>
      </c>
      <c r="B402" s="2">
        <v>81.7</v>
      </c>
    </row>
    <row r="403" spans="1:2" x14ac:dyDescent="0.35">
      <c r="A403" s="1">
        <v>29373</v>
      </c>
      <c r="B403" s="2">
        <v>82.5</v>
      </c>
    </row>
    <row r="404" spans="1:2" x14ac:dyDescent="0.35">
      <c r="A404" s="1">
        <v>29403</v>
      </c>
      <c r="B404" s="2">
        <v>82.6</v>
      </c>
    </row>
    <row r="405" spans="1:2" x14ac:dyDescent="0.35">
      <c r="A405" s="1">
        <v>29434</v>
      </c>
      <c r="B405" s="2">
        <v>83.2</v>
      </c>
    </row>
    <row r="406" spans="1:2" x14ac:dyDescent="0.35">
      <c r="A406" s="1">
        <v>29465</v>
      </c>
      <c r="B406" s="2">
        <v>83.9</v>
      </c>
    </row>
    <row r="407" spans="1:2" x14ac:dyDescent="0.35">
      <c r="A407" s="1">
        <v>29495</v>
      </c>
      <c r="B407" s="2">
        <v>84.7</v>
      </c>
    </row>
    <row r="408" spans="1:2" x14ac:dyDescent="0.35">
      <c r="A408" s="1">
        <v>29526</v>
      </c>
      <c r="B408" s="2">
        <v>85.6</v>
      </c>
    </row>
    <row r="409" spans="1:2" x14ac:dyDescent="0.35">
      <c r="A409" s="1">
        <v>29556</v>
      </c>
      <c r="B409" s="2">
        <v>86.4</v>
      </c>
    </row>
    <row r="410" spans="1:2" x14ac:dyDescent="0.35">
      <c r="A410" s="1">
        <v>29587</v>
      </c>
      <c r="B410" s="2">
        <v>87.2</v>
      </c>
    </row>
    <row r="411" spans="1:2" x14ac:dyDescent="0.35">
      <c r="A411" s="1">
        <v>29618</v>
      </c>
      <c r="B411" s="2">
        <v>88</v>
      </c>
    </row>
    <row r="412" spans="1:2" x14ac:dyDescent="0.35">
      <c r="A412" s="1">
        <v>29646</v>
      </c>
      <c r="B412" s="2">
        <v>88.6</v>
      </c>
    </row>
    <row r="413" spans="1:2" x14ac:dyDescent="0.35">
      <c r="A413" s="1">
        <v>29677</v>
      </c>
      <c r="B413" s="2">
        <v>89.1</v>
      </c>
    </row>
    <row r="414" spans="1:2" x14ac:dyDescent="0.35">
      <c r="A414" s="1">
        <v>29707</v>
      </c>
      <c r="B414" s="2">
        <v>89.7</v>
      </c>
    </row>
    <row r="415" spans="1:2" x14ac:dyDescent="0.35">
      <c r="A415" s="1">
        <v>29738</v>
      </c>
      <c r="B415" s="2">
        <v>90.5</v>
      </c>
    </row>
    <row r="416" spans="1:2" x14ac:dyDescent="0.35">
      <c r="A416" s="1">
        <v>29768</v>
      </c>
      <c r="B416" s="2">
        <v>91.5</v>
      </c>
    </row>
    <row r="417" spans="1:2" x14ac:dyDescent="0.35">
      <c r="A417" s="1">
        <v>29799</v>
      </c>
      <c r="B417" s="2">
        <v>92.2</v>
      </c>
    </row>
    <row r="418" spans="1:2" x14ac:dyDescent="0.35">
      <c r="A418" s="1">
        <v>29830</v>
      </c>
      <c r="B418" s="2">
        <v>93.1</v>
      </c>
    </row>
    <row r="419" spans="1:2" x14ac:dyDescent="0.35">
      <c r="A419" s="1">
        <v>29860</v>
      </c>
      <c r="B419" s="2">
        <v>93.4</v>
      </c>
    </row>
    <row r="420" spans="1:2" x14ac:dyDescent="0.35">
      <c r="A420" s="1">
        <v>29891</v>
      </c>
      <c r="B420" s="2">
        <v>93.8</v>
      </c>
    </row>
    <row r="421" spans="1:2" x14ac:dyDescent="0.35">
      <c r="A421" s="1">
        <v>29921</v>
      </c>
      <c r="B421" s="2">
        <v>94.1</v>
      </c>
    </row>
    <row r="422" spans="1:2" x14ac:dyDescent="0.35">
      <c r="A422" s="1">
        <v>29952</v>
      </c>
      <c r="B422" s="2">
        <v>94.4</v>
      </c>
    </row>
    <row r="423" spans="1:2" x14ac:dyDescent="0.35">
      <c r="A423" s="1">
        <v>29983</v>
      </c>
      <c r="B423" s="2">
        <v>94.7</v>
      </c>
    </row>
    <row r="424" spans="1:2" x14ac:dyDescent="0.35">
      <c r="A424" s="1">
        <v>30011</v>
      </c>
      <c r="B424" s="2">
        <v>94.7</v>
      </c>
    </row>
    <row r="425" spans="1:2" x14ac:dyDescent="0.35">
      <c r="A425" s="1">
        <v>30042</v>
      </c>
      <c r="B425" s="2">
        <v>95</v>
      </c>
    </row>
    <row r="426" spans="1:2" x14ac:dyDescent="0.35">
      <c r="A426" s="1">
        <v>30072</v>
      </c>
      <c r="B426" s="2">
        <v>95.9</v>
      </c>
    </row>
    <row r="427" spans="1:2" x14ac:dyDescent="0.35">
      <c r="A427" s="1">
        <v>30103</v>
      </c>
      <c r="B427" s="2">
        <v>97</v>
      </c>
    </row>
    <row r="428" spans="1:2" x14ac:dyDescent="0.35">
      <c r="A428" s="1">
        <v>30133</v>
      </c>
      <c r="B428" s="2">
        <v>97.5</v>
      </c>
    </row>
    <row r="429" spans="1:2" x14ac:dyDescent="0.35">
      <c r="A429" s="1">
        <v>30164</v>
      </c>
      <c r="B429" s="2">
        <v>97.7</v>
      </c>
    </row>
    <row r="430" spans="1:2" x14ac:dyDescent="0.35">
      <c r="A430" s="1">
        <v>30195</v>
      </c>
      <c r="B430" s="2">
        <v>97.7</v>
      </c>
    </row>
    <row r="431" spans="1:2" x14ac:dyDescent="0.35">
      <c r="A431" s="1">
        <v>30225</v>
      </c>
      <c r="B431" s="2">
        <v>98.1</v>
      </c>
    </row>
    <row r="432" spans="1:2" x14ac:dyDescent="0.35">
      <c r="A432" s="1">
        <v>30256</v>
      </c>
      <c r="B432" s="2">
        <v>98</v>
      </c>
    </row>
    <row r="433" spans="1:2" x14ac:dyDescent="0.35">
      <c r="A433" s="1">
        <v>30286</v>
      </c>
      <c r="B433" s="2">
        <v>97.7</v>
      </c>
    </row>
    <row r="434" spans="1:2" x14ac:dyDescent="0.35">
      <c r="A434" s="1">
        <v>30317</v>
      </c>
      <c r="B434" s="2">
        <v>97.9</v>
      </c>
    </row>
    <row r="435" spans="1:2" x14ac:dyDescent="0.35">
      <c r="A435" s="1">
        <v>30348</v>
      </c>
      <c r="B435" s="2">
        <v>98</v>
      </c>
    </row>
    <row r="436" spans="1:2" x14ac:dyDescent="0.35">
      <c r="A436" s="1">
        <v>30376</v>
      </c>
      <c r="B436" s="2">
        <v>98.1</v>
      </c>
    </row>
    <row r="437" spans="1:2" x14ac:dyDescent="0.35">
      <c r="A437" s="1">
        <v>30407</v>
      </c>
      <c r="B437" s="2">
        <v>98.8</v>
      </c>
    </row>
    <row r="438" spans="1:2" x14ac:dyDescent="0.35">
      <c r="A438" s="1">
        <v>30437</v>
      </c>
      <c r="B438" s="2">
        <v>99.2</v>
      </c>
    </row>
    <row r="439" spans="1:2" x14ac:dyDescent="0.35">
      <c r="A439" s="1">
        <v>30468</v>
      </c>
      <c r="B439" s="2">
        <v>99.4</v>
      </c>
    </row>
    <row r="440" spans="1:2" x14ac:dyDescent="0.35">
      <c r="A440" s="1">
        <v>30498</v>
      </c>
      <c r="B440" s="2">
        <v>99.8</v>
      </c>
    </row>
    <row r="441" spans="1:2" x14ac:dyDescent="0.35">
      <c r="A441" s="1">
        <v>30529</v>
      </c>
      <c r="B441" s="2">
        <v>100.1</v>
      </c>
    </row>
    <row r="442" spans="1:2" x14ac:dyDescent="0.35">
      <c r="A442" s="1">
        <v>30560</v>
      </c>
      <c r="B442" s="2">
        <v>100.4</v>
      </c>
    </row>
    <row r="443" spans="1:2" x14ac:dyDescent="0.35">
      <c r="A443" s="1">
        <v>30590</v>
      </c>
      <c r="B443" s="2">
        <v>100.8</v>
      </c>
    </row>
    <row r="444" spans="1:2" x14ac:dyDescent="0.35">
      <c r="A444" s="1">
        <v>30621</v>
      </c>
      <c r="B444" s="2">
        <v>101.1</v>
      </c>
    </row>
    <row r="445" spans="1:2" x14ac:dyDescent="0.35">
      <c r="A445" s="1">
        <v>30651</v>
      </c>
      <c r="B445" s="2">
        <v>101.4</v>
      </c>
    </row>
    <row r="446" spans="1:2" x14ac:dyDescent="0.35">
      <c r="A446" s="1">
        <v>30682</v>
      </c>
      <c r="B446" s="2">
        <v>102.1</v>
      </c>
    </row>
    <row r="447" spans="1:2" x14ac:dyDescent="0.35">
      <c r="A447" s="1">
        <v>30713</v>
      </c>
      <c r="B447" s="2">
        <v>102.6</v>
      </c>
    </row>
    <row r="448" spans="1:2" x14ac:dyDescent="0.35">
      <c r="A448" s="1">
        <v>30742</v>
      </c>
      <c r="B448" s="2">
        <v>102.9</v>
      </c>
    </row>
    <row r="449" spans="1:2" x14ac:dyDescent="0.35">
      <c r="A449" s="1">
        <v>30773</v>
      </c>
      <c r="B449" s="2">
        <v>103.3</v>
      </c>
    </row>
    <row r="450" spans="1:2" x14ac:dyDescent="0.35">
      <c r="A450" s="1">
        <v>30803</v>
      </c>
      <c r="B450" s="2">
        <v>103.5</v>
      </c>
    </row>
    <row r="451" spans="1:2" x14ac:dyDescent="0.35">
      <c r="A451" s="1">
        <v>30834</v>
      </c>
      <c r="B451" s="2">
        <v>103.7</v>
      </c>
    </row>
    <row r="452" spans="1:2" x14ac:dyDescent="0.35">
      <c r="A452" s="1">
        <v>30864</v>
      </c>
      <c r="B452" s="2">
        <v>104.1</v>
      </c>
    </row>
    <row r="453" spans="1:2" x14ac:dyDescent="0.35">
      <c r="A453" s="1">
        <v>30895</v>
      </c>
      <c r="B453" s="2">
        <v>104.4</v>
      </c>
    </row>
    <row r="454" spans="1:2" x14ac:dyDescent="0.35">
      <c r="A454" s="1">
        <v>30926</v>
      </c>
      <c r="B454" s="2">
        <v>104.7</v>
      </c>
    </row>
    <row r="455" spans="1:2" x14ac:dyDescent="0.35">
      <c r="A455" s="1">
        <v>30956</v>
      </c>
      <c r="B455" s="2">
        <v>105.1</v>
      </c>
    </row>
    <row r="456" spans="1:2" x14ac:dyDescent="0.35">
      <c r="A456" s="1">
        <v>30987</v>
      </c>
      <c r="B456" s="2">
        <v>105.3</v>
      </c>
    </row>
    <row r="457" spans="1:2" x14ac:dyDescent="0.35">
      <c r="A457" s="1">
        <v>31017</v>
      </c>
      <c r="B457" s="2">
        <v>105.5</v>
      </c>
    </row>
    <row r="458" spans="1:2" x14ac:dyDescent="0.35">
      <c r="A458" s="1">
        <v>31048</v>
      </c>
      <c r="B458" s="2">
        <v>105.7</v>
      </c>
    </row>
    <row r="459" spans="1:2" x14ac:dyDescent="0.35">
      <c r="A459" s="1">
        <v>31079</v>
      </c>
      <c r="B459" s="2">
        <v>106.3</v>
      </c>
    </row>
    <row r="460" spans="1:2" x14ac:dyDescent="0.35">
      <c r="A460" s="1">
        <v>31107</v>
      </c>
      <c r="B460" s="2">
        <v>106.8</v>
      </c>
    </row>
    <row r="461" spans="1:2" x14ac:dyDescent="0.35">
      <c r="A461" s="1">
        <v>31138</v>
      </c>
      <c r="B461" s="2">
        <v>107</v>
      </c>
    </row>
    <row r="462" spans="1:2" x14ac:dyDescent="0.35">
      <c r="A462" s="1">
        <v>31168</v>
      </c>
      <c r="B462" s="2">
        <v>107.2</v>
      </c>
    </row>
    <row r="463" spans="1:2" x14ac:dyDescent="0.35">
      <c r="A463" s="1">
        <v>31199</v>
      </c>
      <c r="B463" s="2">
        <v>107.5</v>
      </c>
    </row>
    <row r="464" spans="1:2" x14ac:dyDescent="0.35">
      <c r="A464" s="1">
        <v>31229</v>
      </c>
      <c r="B464" s="2">
        <v>107.7</v>
      </c>
    </row>
    <row r="465" spans="1:2" x14ac:dyDescent="0.35">
      <c r="A465" s="1">
        <v>31260</v>
      </c>
      <c r="B465" s="2">
        <v>107.9</v>
      </c>
    </row>
    <row r="466" spans="1:2" x14ac:dyDescent="0.35">
      <c r="A466" s="1">
        <v>31291</v>
      </c>
      <c r="B466" s="2">
        <v>108.1</v>
      </c>
    </row>
    <row r="467" spans="1:2" x14ac:dyDescent="0.35">
      <c r="A467" s="1">
        <v>31321</v>
      </c>
      <c r="B467" s="2">
        <v>108.5</v>
      </c>
    </row>
    <row r="468" spans="1:2" x14ac:dyDescent="0.35">
      <c r="A468" s="1">
        <v>31352</v>
      </c>
      <c r="B468" s="2">
        <v>109</v>
      </c>
    </row>
    <row r="469" spans="1:2" x14ac:dyDescent="0.35">
      <c r="A469" s="1">
        <v>31382</v>
      </c>
      <c r="B469" s="2">
        <v>109.5</v>
      </c>
    </row>
    <row r="470" spans="1:2" x14ac:dyDescent="0.35">
      <c r="A470" s="1">
        <v>31413</v>
      </c>
      <c r="B470" s="2">
        <v>109.9</v>
      </c>
    </row>
    <row r="471" spans="1:2" x14ac:dyDescent="0.35">
      <c r="A471" s="1">
        <v>31444</v>
      </c>
      <c r="B471" s="2">
        <v>109.7</v>
      </c>
    </row>
    <row r="472" spans="1:2" x14ac:dyDescent="0.35">
      <c r="A472" s="1">
        <v>31472</v>
      </c>
      <c r="B472" s="2">
        <v>109.1</v>
      </c>
    </row>
    <row r="473" spans="1:2" x14ac:dyDescent="0.35">
      <c r="A473" s="1">
        <v>31503</v>
      </c>
      <c r="B473" s="2">
        <v>108.7</v>
      </c>
    </row>
    <row r="474" spans="1:2" x14ac:dyDescent="0.35">
      <c r="A474" s="1">
        <v>31533</v>
      </c>
      <c r="B474" s="2">
        <v>109</v>
      </c>
    </row>
    <row r="475" spans="1:2" x14ac:dyDescent="0.35">
      <c r="A475" s="1">
        <v>31564</v>
      </c>
      <c r="B475" s="2">
        <v>109.4</v>
      </c>
    </row>
    <row r="476" spans="1:2" x14ac:dyDescent="0.35">
      <c r="A476" s="1">
        <v>31594</v>
      </c>
      <c r="B476" s="2">
        <v>109.5</v>
      </c>
    </row>
    <row r="477" spans="1:2" x14ac:dyDescent="0.35">
      <c r="A477" s="1">
        <v>31625</v>
      </c>
      <c r="B477" s="2">
        <v>109.6</v>
      </c>
    </row>
    <row r="478" spans="1:2" x14ac:dyDescent="0.35">
      <c r="A478" s="1">
        <v>31656</v>
      </c>
      <c r="B478" s="2">
        <v>110</v>
      </c>
    </row>
    <row r="479" spans="1:2" x14ac:dyDescent="0.35">
      <c r="A479" s="1">
        <v>31686</v>
      </c>
      <c r="B479" s="2">
        <v>110.2</v>
      </c>
    </row>
    <row r="480" spans="1:2" x14ac:dyDescent="0.35">
      <c r="A480" s="1">
        <v>31717</v>
      </c>
      <c r="B480" s="2">
        <v>110.4</v>
      </c>
    </row>
    <row r="481" spans="1:2" x14ac:dyDescent="0.35">
      <c r="A481" s="1">
        <v>31747</v>
      </c>
      <c r="B481" s="2">
        <v>110.8</v>
      </c>
    </row>
    <row r="482" spans="1:2" x14ac:dyDescent="0.35">
      <c r="A482" s="1">
        <v>31778</v>
      </c>
      <c r="B482" s="2">
        <v>111.4</v>
      </c>
    </row>
    <row r="483" spans="1:2" x14ac:dyDescent="0.35">
      <c r="A483" s="1">
        <v>31809</v>
      </c>
      <c r="B483" s="2">
        <v>111.8</v>
      </c>
    </row>
    <row r="484" spans="1:2" x14ac:dyDescent="0.35">
      <c r="A484" s="1">
        <v>31837</v>
      </c>
      <c r="B484" s="2">
        <v>112.2</v>
      </c>
    </row>
    <row r="485" spans="1:2" x14ac:dyDescent="0.35">
      <c r="A485" s="1">
        <v>31868</v>
      </c>
      <c r="B485" s="2">
        <v>112.7</v>
      </c>
    </row>
    <row r="486" spans="1:2" x14ac:dyDescent="0.35">
      <c r="A486" s="1">
        <v>31898</v>
      </c>
      <c r="B486" s="2">
        <v>113</v>
      </c>
    </row>
    <row r="487" spans="1:2" x14ac:dyDescent="0.35">
      <c r="A487" s="1">
        <v>31929</v>
      </c>
      <c r="B487" s="2">
        <v>113.5</v>
      </c>
    </row>
    <row r="488" spans="1:2" x14ac:dyDescent="0.35">
      <c r="A488" s="1">
        <v>31959</v>
      </c>
      <c r="B488" s="2">
        <v>113.8</v>
      </c>
    </row>
    <row r="489" spans="1:2" x14ac:dyDescent="0.35">
      <c r="A489" s="1">
        <v>31990</v>
      </c>
      <c r="B489" s="2">
        <v>114.3</v>
      </c>
    </row>
    <row r="490" spans="1:2" x14ac:dyDescent="0.35">
      <c r="A490" s="1">
        <v>32021</v>
      </c>
      <c r="B490" s="2">
        <v>114.7</v>
      </c>
    </row>
    <row r="491" spans="1:2" x14ac:dyDescent="0.35">
      <c r="A491" s="1">
        <v>32051</v>
      </c>
      <c r="B491" s="2">
        <v>115</v>
      </c>
    </row>
    <row r="492" spans="1:2" x14ac:dyDescent="0.35">
      <c r="A492" s="1">
        <v>32082</v>
      </c>
      <c r="B492" s="2">
        <v>115.4</v>
      </c>
    </row>
    <row r="493" spans="1:2" x14ac:dyDescent="0.35">
      <c r="A493" s="1">
        <v>32112</v>
      </c>
      <c r="B493" s="2">
        <v>115.6</v>
      </c>
    </row>
    <row r="494" spans="1:2" x14ac:dyDescent="0.35">
      <c r="A494" s="1">
        <v>32143</v>
      </c>
      <c r="B494" s="2">
        <v>116</v>
      </c>
    </row>
    <row r="495" spans="1:2" x14ac:dyDescent="0.35">
      <c r="A495" s="1">
        <v>32174</v>
      </c>
      <c r="B495" s="2">
        <v>116.2</v>
      </c>
    </row>
    <row r="496" spans="1:2" x14ac:dyDescent="0.35">
      <c r="A496" s="1">
        <v>32203</v>
      </c>
      <c r="B496" s="2">
        <v>116.5</v>
      </c>
    </row>
    <row r="497" spans="1:2" x14ac:dyDescent="0.35">
      <c r="A497" s="1">
        <v>32234</v>
      </c>
      <c r="B497" s="2">
        <v>117.2</v>
      </c>
    </row>
    <row r="498" spans="1:2" x14ac:dyDescent="0.35">
      <c r="A498" s="1">
        <v>32264</v>
      </c>
      <c r="B498" s="2">
        <v>117.5</v>
      </c>
    </row>
    <row r="499" spans="1:2" x14ac:dyDescent="0.35">
      <c r="A499" s="1">
        <v>32295</v>
      </c>
      <c r="B499" s="2">
        <v>118</v>
      </c>
    </row>
    <row r="500" spans="1:2" x14ac:dyDescent="0.35">
      <c r="A500" s="1">
        <v>32325</v>
      </c>
      <c r="B500" s="2">
        <v>118.5</v>
      </c>
    </row>
    <row r="501" spans="1:2" x14ac:dyDescent="0.35">
      <c r="A501" s="1">
        <v>32356</v>
      </c>
      <c r="B501" s="2">
        <v>119</v>
      </c>
    </row>
    <row r="502" spans="1:2" x14ac:dyDescent="0.35">
      <c r="A502" s="1">
        <v>32387</v>
      </c>
      <c r="B502" s="2">
        <v>119.5</v>
      </c>
    </row>
    <row r="503" spans="1:2" x14ac:dyDescent="0.35">
      <c r="A503" s="1">
        <v>32417</v>
      </c>
      <c r="B503" s="2">
        <v>119.9</v>
      </c>
    </row>
    <row r="504" spans="1:2" x14ac:dyDescent="0.35">
      <c r="A504" s="1">
        <v>32448</v>
      </c>
      <c r="B504" s="2">
        <v>120.3</v>
      </c>
    </row>
    <row r="505" spans="1:2" x14ac:dyDescent="0.35">
      <c r="A505" s="1">
        <v>32478</v>
      </c>
      <c r="B505" s="2">
        <v>120.7</v>
      </c>
    </row>
    <row r="506" spans="1:2" x14ac:dyDescent="0.35">
      <c r="A506" s="1">
        <v>32509</v>
      </c>
      <c r="B506" s="2">
        <v>121.2</v>
      </c>
    </row>
    <row r="507" spans="1:2" x14ac:dyDescent="0.35">
      <c r="A507" s="1">
        <v>32540</v>
      </c>
      <c r="B507" s="2">
        <v>121.6</v>
      </c>
    </row>
    <row r="508" spans="1:2" x14ac:dyDescent="0.35">
      <c r="A508" s="1">
        <v>32568</v>
      </c>
      <c r="B508" s="2">
        <v>122.2</v>
      </c>
    </row>
    <row r="509" spans="1:2" x14ac:dyDescent="0.35">
      <c r="A509" s="1">
        <v>32599</v>
      </c>
      <c r="B509" s="2">
        <v>123.1</v>
      </c>
    </row>
    <row r="510" spans="1:2" x14ac:dyDescent="0.35">
      <c r="A510" s="1">
        <v>32629</v>
      </c>
      <c r="B510" s="2">
        <v>123.7</v>
      </c>
    </row>
    <row r="511" spans="1:2" x14ac:dyDescent="0.35">
      <c r="A511" s="1">
        <v>32660</v>
      </c>
      <c r="B511" s="2">
        <v>124.1</v>
      </c>
    </row>
    <row r="512" spans="1:2" x14ac:dyDescent="0.35">
      <c r="A512" s="1">
        <v>32690</v>
      </c>
      <c r="B512" s="2">
        <v>124.5</v>
      </c>
    </row>
    <row r="513" spans="1:2" x14ac:dyDescent="0.35">
      <c r="A513" s="1">
        <v>32721</v>
      </c>
      <c r="B513" s="2">
        <v>124.5</v>
      </c>
    </row>
    <row r="514" spans="1:2" x14ac:dyDescent="0.35">
      <c r="A514" s="1">
        <v>32752</v>
      </c>
      <c r="B514" s="2">
        <v>124.8</v>
      </c>
    </row>
    <row r="515" spans="1:2" x14ac:dyDescent="0.35">
      <c r="A515" s="1">
        <v>32782</v>
      </c>
      <c r="B515" s="2">
        <v>125.4</v>
      </c>
    </row>
    <row r="516" spans="1:2" x14ac:dyDescent="0.35">
      <c r="A516" s="1">
        <v>32813</v>
      </c>
      <c r="B516" s="2">
        <v>125.9</v>
      </c>
    </row>
    <row r="517" spans="1:2" x14ac:dyDescent="0.35">
      <c r="A517" s="1">
        <v>32843</v>
      </c>
      <c r="B517" s="2">
        <v>126.3</v>
      </c>
    </row>
    <row r="518" spans="1:2" x14ac:dyDescent="0.35">
      <c r="A518" s="1">
        <v>32874</v>
      </c>
      <c r="B518" s="2">
        <v>127.5</v>
      </c>
    </row>
    <row r="519" spans="1:2" x14ac:dyDescent="0.35">
      <c r="A519" s="1">
        <v>32905</v>
      </c>
      <c r="B519" s="2">
        <v>128</v>
      </c>
    </row>
    <row r="520" spans="1:2" x14ac:dyDescent="0.35">
      <c r="A520" s="1">
        <v>32933</v>
      </c>
      <c r="B520" s="2">
        <v>128.6</v>
      </c>
    </row>
    <row r="521" spans="1:2" x14ac:dyDescent="0.35">
      <c r="A521" s="1">
        <v>32964</v>
      </c>
      <c r="B521" s="2">
        <v>128.9</v>
      </c>
    </row>
    <row r="522" spans="1:2" x14ac:dyDescent="0.35">
      <c r="A522" s="1">
        <v>32994</v>
      </c>
      <c r="B522" s="2">
        <v>129.1</v>
      </c>
    </row>
    <row r="523" spans="1:2" x14ac:dyDescent="0.35">
      <c r="A523" s="1">
        <v>33025</v>
      </c>
      <c r="B523" s="2">
        <v>129.9</v>
      </c>
    </row>
    <row r="524" spans="1:2" x14ac:dyDescent="0.35">
      <c r="A524" s="1">
        <v>33055</v>
      </c>
      <c r="B524" s="2">
        <v>130.5</v>
      </c>
    </row>
    <row r="525" spans="1:2" x14ac:dyDescent="0.35">
      <c r="A525" s="1">
        <v>33086</v>
      </c>
      <c r="B525" s="2">
        <v>131.6</v>
      </c>
    </row>
    <row r="526" spans="1:2" x14ac:dyDescent="0.35">
      <c r="A526" s="1">
        <v>33117</v>
      </c>
      <c r="B526" s="2">
        <v>132.5</v>
      </c>
    </row>
    <row r="527" spans="1:2" x14ac:dyDescent="0.35">
      <c r="A527" s="1">
        <v>33147</v>
      </c>
      <c r="B527" s="2">
        <v>133.4</v>
      </c>
    </row>
    <row r="528" spans="1:2" x14ac:dyDescent="0.35">
      <c r="A528" s="1">
        <v>33178</v>
      </c>
      <c r="B528" s="2">
        <v>133.69999999999999</v>
      </c>
    </row>
    <row r="529" spans="1:2" x14ac:dyDescent="0.35">
      <c r="A529" s="1">
        <v>33208</v>
      </c>
      <c r="B529" s="2">
        <v>134.19999999999999</v>
      </c>
    </row>
    <row r="530" spans="1:2" x14ac:dyDescent="0.35">
      <c r="A530" s="1">
        <v>33239</v>
      </c>
      <c r="B530" s="2">
        <v>134.69999999999999</v>
      </c>
    </row>
    <row r="531" spans="1:2" x14ac:dyDescent="0.35">
      <c r="A531" s="1">
        <v>33270</v>
      </c>
      <c r="B531" s="2">
        <v>134.80000000000001</v>
      </c>
    </row>
    <row r="532" spans="1:2" x14ac:dyDescent="0.35">
      <c r="A532" s="1">
        <v>33298</v>
      </c>
      <c r="B532" s="2">
        <v>134.80000000000001</v>
      </c>
    </row>
    <row r="533" spans="1:2" x14ac:dyDescent="0.35">
      <c r="A533" s="1">
        <v>33329</v>
      </c>
      <c r="B533" s="2">
        <v>135.1</v>
      </c>
    </row>
    <row r="534" spans="1:2" x14ac:dyDescent="0.35">
      <c r="A534" s="1">
        <v>33359</v>
      </c>
      <c r="B534" s="2">
        <v>135.6</v>
      </c>
    </row>
    <row r="535" spans="1:2" x14ac:dyDescent="0.35">
      <c r="A535" s="1">
        <v>33390</v>
      </c>
      <c r="B535" s="2">
        <v>136</v>
      </c>
    </row>
    <row r="536" spans="1:2" x14ac:dyDescent="0.35">
      <c r="A536" s="1">
        <v>33420</v>
      </c>
      <c r="B536" s="2">
        <v>136.19999999999999</v>
      </c>
    </row>
    <row r="537" spans="1:2" x14ac:dyDescent="0.35">
      <c r="A537" s="1">
        <v>33451</v>
      </c>
      <c r="B537" s="2">
        <v>136.6</v>
      </c>
    </row>
    <row r="538" spans="1:2" x14ac:dyDescent="0.35">
      <c r="A538" s="1">
        <v>33482</v>
      </c>
      <c r="B538" s="2">
        <v>137</v>
      </c>
    </row>
    <row r="539" spans="1:2" x14ac:dyDescent="0.35">
      <c r="A539" s="1">
        <v>33512</v>
      </c>
      <c r="B539" s="2">
        <v>137.19999999999999</v>
      </c>
    </row>
    <row r="540" spans="1:2" x14ac:dyDescent="0.35">
      <c r="A540" s="1">
        <v>33543</v>
      </c>
      <c r="B540" s="2">
        <v>137.80000000000001</v>
      </c>
    </row>
    <row r="541" spans="1:2" x14ac:dyDescent="0.35">
      <c r="A541" s="1">
        <v>33573</v>
      </c>
      <c r="B541" s="2">
        <v>138.19999999999999</v>
      </c>
    </row>
    <row r="542" spans="1:2" x14ac:dyDescent="0.35">
      <c r="A542" s="1">
        <v>33604</v>
      </c>
      <c r="B542" s="2">
        <v>138.30000000000001</v>
      </c>
    </row>
    <row r="543" spans="1:2" x14ac:dyDescent="0.35">
      <c r="A543" s="1">
        <v>33635</v>
      </c>
      <c r="B543" s="2">
        <v>138.6</v>
      </c>
    </row>
    <row r="544" spans="1:2" x14ac:dyDescent="0.35">
      <c r="A544" s="1">
        <v>33664</v>
      </c>
      <c r="B544" s="2">
        <v>139.1</v>
      </c>
    </row>
    <row r="545" spans="1:2" x14ac:dyDescent="0.35">
      <c r="A545" s="1">
        <v>33695</v>
      </c>
      <c r="B545" s="2">
        <v>139.4</v>
      </c>
    </row>
    <row r="546" spans="1:2" x14ac:dyDescent="0.35">
      <c r="A546" s="1">
        <v>33725</v>
      </c>
      <c r="B546" s="2">
        <v>139.69999999999999</v>
      </c>
    </row>
    <row r="547" spans="1:2" x14ac:dyDescent="0.35">
      <c r="A547" s="1">
        <v>33756</v>
      </c>
      <c r="B547" s="2">
        <v>140.1</v>
      </c>
    </row>
    <row r="548" spans="1:2" x14ac:dyDescent="0.35">
      <c r="A548" s="1">
        <v>33786</v>
      </c>
      <c r="B548" s="2">
        <v>140.5</v>
      </c>
    </row>
    <row r="549" spans="1:2" x14ac:dyDescent="0.35">
      <c r="A549" s="1">
        <v>33817</v>
      </c>
      <c r="B549" s="2">
        <v>140.80000000000001</v>
      </c>
    </row>
    <row r="550" spans="1:2" x14ac:dyDescent="0.35">
      <c r="A550" s="1">
        <v>33848</v>
      </c>
      <c r="B550" s="2">
        <v>141.1</v>
      </c>
    </row>
    <row r="551" spans="1:2" x14ac:dyDescent="0.35">
      <c r="A551" s="1">
        <v>33878</v>
      </c>
      <c r="B551" s="2">
        <v>141.69999999999999</v>
      </c>
    </row>
    <row r="552" spans="1:2" x14ac:dyDescent="0.35">
      <c r="A552" s="1">
        <v>33909</v>
      </c>
      <c r="B552" s="2">
        <v>142.1</v>
      </c>
    </row>
    <row r="553" spans="1:2" x14ac:dyDescent="0.35">
      <c r="A553" s="1">
        <v>33939</v>
      </c>
      <c r="B553" s="2">
        <v>142.30000000000001</v>
      </c>
    </row>
    <row r="554" spans="1:2" x14ac:dyDescent="0.35">
      <c r="A554" s="1">
        <v>33970</v>
      </c>
      <c r="B554" s="2">
        <v>142.80000000000001</v>
      </c>
    </row>
    <row r="555" spans="1:2" x14ac:dyDescent="0.35">
      <c r="A555" s="1">
        <v>34001</v>
      </c>
      <c r="B555" s="2">
        <v>143.1</v>
      </c>
    </row>
    <row r="556" spans="1:2" x14ac:dyDescent="0.35">
      <c r="A556" s="1">
        <v>34029</v>
      </c>
      <c r="B556" s="2">
        <v>143.30000000000001</v>
      </c>
    </row>
    <row r="557" spans="1:2" x14ac:dyDescent="0.35">
      <c r="A557" s="1">
        <v>34060</v>
      </c>
      <c r="B557" s="2">
        <v>143.80000000000001</v>
      </c>
    </row>
    <row r="558" spans="1:2" x14ac:dyDescent="0.35">
      <c r="A558" s="1">
        <v>34090</v>
      </c>
      <c r="B558" s="2">
        <v>144.19999999999999</v>
      </c>
    </row>
    <row r="559" spans="1:2" x14ac:dyDescent="0.35">
      <c r="A559" s="1">
        <v>34121</v>
      </c>
      <c r="B559" s="2">
        <v>144.30000000000001</v>
      </c>
    </row>
    <row r="560" spans="1:2" x14ac:dyDescent="0.35">
      <c r="A560" s="1">
        <v>34151</v>
      </c>
      <c r="B560" s="2">
        <v>144.5</v>
      </c>
    </row>
    <row r="561" spans="1:2" x14ac:dyDescent="0.35">
      <c r="A561" s="1">
        <v>34182</v>
      </c>
      <c r="B561" s="2">
        <v>144.80000000000001</v>
      </c>
    </row>
    <row r="562" spans="1:2" x14ac:dyDescent="0.35">
      <c r="A562" s="1">
        <v>34213</v>
      </c>
      <c r="B562" s="2">
        <v>145</v>
      </c>
    </row>
    <row r="563" spans="1:2" x14ac:dyDescent="0.35">
      <c r="A563" s="1">
        <v>34243</v>
      </c>
      <c r="B563" s="2">
        <v>145.6</v>
      </c>
    </row>
    <row r="564" spans="1:2" x14ac:dyDescent="0.35">
      <c r="A564" s="1">
        <v>34274</v>
      </c>
      <c r="B564" s="2">
        <v>146</v>
      </c>
    </row>
    <row r="565" spans="1:2" x14ac:dyDescent="0.35">
      <c r="A565" s="1">
        <v>34304</v>
      </c>
      <c r="B565" s="2">
        <v>146.30000000000001</v>
      </c>
    </row>
    <row r="566" spans="1:2" x14ac:dyDescent="0.35">
      <c r="A566" s="1">
        <v>34335</v>
      </c>
      <c r="B566" s="2">
        <v>146.30000000000001</v>
      </c>
    </row>
    <row r="567" spans="1:2" x14ac:dyDescent="0.35">
      <c r="A567" s="1">
        <v>34366</v>
      </c>
      <c r="B567" s="2">
        <v>146.69999999999999</v>
      </c>
    </row>
    <row r="568" spans="1:2" x14ac:dyDescent="0.35">
      <c r="A568" s="1">
        <v>34394</v>
      </c>
      <c r="B568" s="2">
        <v>147.1</v>
      </c>
    </row>
    <row r="569" spans="1:2" x14ac:dyDescent="0.35">
      <c r="A569" s="1">
        <v>34425</v>
      </c>
      <c r="B569" s="2">
        <v>147.19999999999999</v>
      </c>
    </row>
    <row r="570" spans="1:2" x14ac:dyDescent="0.35">
      <c r="A570" s="1">
        <v>34455</v>
      </c>
      <c r="B570" s="2">
        <v>147.5</v>
      </c>
    </row>
    <row r="571" spans="1:2" x14ac:dyDescent="0.35">
      <c r="A571" s="1">
        <v>34486</v>
      </c>
      <c r="B571" s="2">
        <v>147.9</v>
      </c>
    </row>
    <row r="572" spans="1:2" x14ac:dyDescent="0.35">
      <c r="A572" s="1">
        <v>34516</v>
      </c>
      <c r="B572" s="2">
        <v>148.4</v>
      </c>
    </row>
    <row r="573" spans="1:2" x14ac:dyDescent="0.35">
      <c r="A573" s="1">
        <v>34547</v>
      </c>
      <c r="B573" s="2">
        <v>149</v>
      </c>
    </row>
    <row r="574" spans="1:2" x14ac:dyDescent="0.35">
      <c r="A574" s="1">
        <v>34578</v>
      </c>
      <c r="B574" s="2">
        <v>149.30000000000001</v>
      </c>
    </row>
    <row r="575" spans="1:2" x14ac:dyDescent="0.35">
      <c r="A575" s="1">
        <v>34608</v>
      </c>
      <c r="B575" s="2">
        <v>149.4</v>
      </c>
    </row>
    <row r="576" spans="1:2" x14ac:dyDescent="0.35">
      <c r="A576" s="1">
        <v>34639</v>
      </c>
      <c r="B576" s="2">
        <v>149.80000000000001</v>
      </c>
    </row>
    <row r="577" spans="1:2" x14ac:dyDescent="0.35">
      <c r="A577" s="1">
        <v>34669</v>
      </c>
      <c r="B577" s="2">
        <v>150.1</v>
      </c>
    </row>
    <row r="578" spans="1:2" x14ac:dyDescent="0.35">
      <c r="A578" s="1">
        <v>34700</v>
      </c>
      <c r="B578" s="2">
        <v>150.5</v>
      </c>
    </row>
    <row r="579" spans="1:2" x14ac:dyDescent="0.35">
      <c r="A579" s="1">
        <v>34731</v>
      </c>
      <c r="B579" s="2">
        <v>150.9</v>
      </c>
    </row>
    <row r="580" spans="1:2" x14ac:dyDescent="0.35">
      <c r="A580" s="1">
        <v>34759</v>
      </c>
      <c r="B580" s="2">
        <v>151.19999999999999</v>
      </c>
    </row>
    <row r="581" spans="1:2" x14ac:dyDescent="0.35">
      <c r="A581" s="1">
        <v>34790</v>
      </c>
      <c r="B581" s="2">
        <v>151.80000000000001</v>
      </c>
    </row>
    <row r="582" spans="1:2" x14ac:dyDescent="0.35">
      <c r="A582" s="1">
        <v>34820</v>
      </c>
      <c r="B582" s="2">
        <v>152.1</v>
      </c>
    </row>
    <row r="583" spans="1:2" x14ac:dyDescent="0.35">
      <c r="A583" s="1">
        <v>34851</v>
      </c>
      <c r="B583" s="2">
        <v>152.4</v>
      </c>
    </row>
    <row r="584" spans="1:2" x14ac:dyDescent="0.35">
      <c r="A584" s="1">
        <v>34881</v>
      </c>
      <c r="B584" s="2">
        <v>152.6</v>
      </c>
    </row>
    <row r="585" spans="1:2" x14ac:dyDescent="0.35">
      <c r="A585" s="1">
        <v>34912</v>
      </c>
      <c r="B585" s="2">
        <v>152.9</v>
      </c>
    </row>
    <row r="586" spans="1:2" x14ac:dyDescent="0.35">
      <c r="A586" s="1">
        <v>34943</v>
      </c>
      <c r="B586" s="2">
        <v>153.1</v>
      </c>
    </row>
    <row r="587" spans="1:2" x14ac:dyDescent="0.35">
      <c r="A587" s="1">
        <v>34973</v>
      </c>
      <c r="B587" s="2">
        <v>153.5</v>
      </c>
    </row>
    <row r="588" spans="1:2" x14ac:dyDescent="0.35">
      <c r="A588" s="1">
        <v>35004</v>
      </c>
      <c r="B588" s="2">
        <v>153.69999999999999</v>
      </c>
    </row>
    <row r="589" spans="1:2" x14ac:dyDescent="0.35">
      <c r="A589" s="1">
        <v>35034</v>
      </c>
      <c r="B589" s="2">
        <v>153.9</v>
      </c>
    </row>
    <row r="590" spans="1:2" x14ac:dyDescent="0.35">
      <c r="A590" s="1">
        <v>35065</v>
      </c>
      <c r="B590" s="2">
        <v>154.69999999999999</v>
      </c>
    </row>
    <row r="591" spans="1:2" x14ac:dyDescent="0.35">
      <c r="A591" s="1">
        <v>35096</v>
      </c>
      <c r="B591" s="2">
        <v>155</v>
      </c>
    </row>
    <row r="592" spans="1:2" x14ac:dyDescent="0.35">
      <c r="A592" s="1">
        <v>35125</v>
      </c>
      <c r="B592" s="2">
        <v>155.5</v>
      </c>
    </row>
    <row r="593" spans="1:2" x14ac:dyDescent="0.35">
      <c r="A593" s="1">
        <v>35156</v>
      </c>
      <c r="B593" s="2">
        <v>156.1</v>
      </c>
    </row>
    <row r="594" spans="1:2" x14ac:dyDescent="0.35">
      <c r="A594" s="1">
        <v>35186</v>
      </c>
      <c r="B594" s="2">
        <v>156.4</v>
      </c>
    </row>
    <row r="595" spans="1:2" x14ac:dyDescent="0.35">
      <c r="A595" s="1">
        <v>35217</v>
      </c>
      <c r="B595" s="2">
        <v>156.69999999999999</v>
      </c>
    </row>
    <row r="596" spans="1:2" x14ac:dyDescent="0.35">
      <c r="A596" s="1">
        <v>35247</v>
      </c>
      <c r="B596" s="2">
        <v>157</v>
      </c>
    </row>
    <row r="597" spans="1:2" x14ac:dyDescent="0.35">
      <c r="A597" s="1">
        <v>35278</v>
      </c>
      <c r="B597" s="2">
        <v>157.19999999999999</v>
      </c>
    </row>
    <row r="598" spans="1:2" x14ac:dyDescent="0.35">
      <c r="A598" s="1">
        <v>35309</v>
      </c>
      <c r="B598" s="2">
        <v>157.69999999999999</v>
      </c>
    </row>
    <row r="599" spans="1:2" x14ac:dyDescent="0.35">
      <c r="A599" s="1">
        <v>35339</v>
      </c>
      <c r="B599" s="2">
        <v>158.19999999999999</v>
      </c>
    </row>
    <row r="600" spans="1:2" x14ac:dyDescent="0.35">
      <c r="A600" s="1">
        <v>35370</v>
      </c>
      <c r="B600" s="2">
        <v>158.69999999999999</v>
      </c>
    </row>
    <row r="601" spans="1:2" x14ac:dyDescent="0.35">
      <c r="A601" s="1">
        <v>35400</v>
      </c>
      <c r="B601" s="2">
        <v>159.1</v>
      </c>
    </row>
    <row r="602" spans="1:2" x14ac:dyDescent="0.35">
      <c r="A602" s="1">
        <v>35431</v>
      </c>
      <c r="B602" s="2">
        <v>159.4</v>
      </c>
    </row>
    <row r="603" spans="1:2" x14ac:dyDescent="0.35">
      <c r="A603" s="1">
        <v>35462</v>
      </c>
      <c r="B603" s="2">
        <v>159.69999999999999</v>
      </c>
    </row>
    <row r="604" spans="1:2" x14ac:dyDescent="0.35">
      <c r="A604" s="1">
        <v>35490</v>
      </c>
      <c r="B604" s="2">
        <v>159.80000000000001</v>
      </c>
    </row>
    <row r="605" spans="1:2" x14ac:dyDescent="0.35">
      <c r="A605" s="1">
        <v>35521</v>
      </c>
      <c r="B605" s="2">
        <v>159.9</v>
      </c>
    </row>
    <row r="606" spans="1:2" x14ac:dyDescent="0.35">
      <c r="A606" s="1">
        <v>35551</v>
      </c>
      <c r="B606" s="2">
        <v>159.9</v>
      </c>
    </row>
    <row r="607" spans="1:2" x14ac:dyDescent="0.35">
      <c r="A607" s="1">
        <v>35582</v>
      </c>
      <c r="B607" s="2">
        <v>160.19999999999999</v>
      </c>
    </row>
    <row r="608" spans="1:2" x14ac:dyDescent="0.35">
      <c r="A608" s="1">
        <v>35612</v>
      </c>
      <c r="B608" s="2">
        <v>160.4</v>
      </c>
    </row>
    <row r="609" spans="1:2" x14ac:dyDescent="0.35">
      <c r="A609" s="1">
        <v>35643</v>
      </c>
      <c r="B609" s="2">
        <v>160.80000000000001</v>
      </c>
    </row>
    <row r="610" spans="1:2" x14ac:dyDescent="0.35">
      <c r="A610" s="1">
        <v>35674</v>
      </c>
      <c r="B610" s="2">
        <v>161.19999999999999</v>
      </c>
    </row>
    <row r="611" spans="1:2" x14ac:dyDescent="0.35">
      <c r="A611" s="1">
        <v>35704</v>
      </c>
      <c r="B611" s="2">
        <v>161.5</v>
      </c>
    </row>
    <row r="612" spans="1:2" x14ac:dyDescent="0.35">
      <c r="A612" s="1">
        <v>35735</v>
      </c>
      <c r="B612" s="2">
        <v>161.69999999999999</v>
      </c>
    </row>
    <row r="613" spans="1:2" x14ac:dyDescent="0.35">
      <c r="A613" s="1">
        <v>35765</v>
      </c>
      <c r="B613" s="2">
        <v>161.80000000000001</v>
      </c>
    </row>
    <row r="614" spans="1:2" x14ac:dyDescent="0.35">
      <c r="A614" s="1">
        <v>35796</v>
      </c>
      <c r="B614" s="2">
        <v>162</v>
      </c>
    </row>
    <row r="615" spans="1:2" x14ac:dyDescent="0.35">
      <c r="A615" s="1">
        <v>35827</v>
      </c>
      <c r="B615" s="2">
        <v>162</v>
      </c>
    </row>
    <row r="616" spans="1:2" x14ac:dyDescent="0.35">
      <c r="A616" s="1">
        <v>35855</v>
      </c>
      <c r="B616" s="2">
        <v>162</v>
      </c>
    </row>
    <row r="617" spans="1:2" x14ac:dyDescent="0.35">
      <c r="A617" s="1">
        <v>35886</v>
      </c>
      <c r="B617" s="2">
        <v>162.19999999999999</v>
      </c>
    </row>
    <row r="618" spans="1:2" x14ac:dyDescent="0.35">
      <c r="A618" s="1">
        <v>35916</v>
      </c>
      <c r="B618" s="2">
        <v>162.6</v>
      </c>
    </row>
    <row r="619" spans="1:2" x14ac:dyDescent="0.35">
      <c r="A619" s="1">
        <v>35947</v>
      </c>
      <c r="B619" s="2">
        <v>162.80000000000001</v>
      </c>
    </row>
    <row r="620" spans="1:2" x14ac:dyDescent="0.35">
      <c r="A620" s="1">
        <v>35977</v>
      </c>
      <c r="B620" s="2">
        <v>163.19999999999999</v>
      </c>
    </row>
    <row r="621" spans="1:2" x14ac:dyDescent="0.35">
      <c r="A621" s="1">
        <v>36008</v>
      </c>
      <c r="B621" s="2">
        <v>163.4</v>
      </c>
    </row>
    <row r="622" spans="1:2" x14ac:dyDescent="0.35">
      <c r="A622" s="1">
        <v>36039</v>
      </c>
      <c r="B622" s="2">
        <v>163.5</v>
      </c>
    </row>
    <row r="623" spans="1:2" x14ac:dyDescent="0.35">
      <c r="A623" s="1">
        <v>36069</v>
      </c>
      <c r="B623" s="2">
        <v>163.9</v>
      </c>
    </row>
    <row r="624" spans="1:2" x14ac:dyDescent="0.35">
      <c r="A624" s="1">
        <v>36100</v>
      </c>
      <c r="B624" s="2">
        <v>164.1</v>
      </c>
    </row>
    <row r="625" spans="1:2" x14ac:dyDescent="0.35">
      <c r="A625" s="1">
        <v>36130</v>
      </c>
      <c r="B625" s="2">
        <v>164.4</v>
      </c>
    </row>
    <row r="626" spans="1:2" x14ac:dyDescent="0.35">
      <c r="A626" s="1">
        <v>36161</v>
      </c>
      <c r="B626" s="2">
        <v>164.7</v>
      </c>
    </row>
    <row r="627" spans="1:2" x14ac:dyDescent="0.35">
      <c r="A627" s="1">
        <v>36192</v>
      </c>
      <c r="B627" s="2">
        <v>164.7</v>
      </c>
    </row>
    <row r="628" spans="1:2" x14ac:dyDescent="0.35">
      <c r="A628" s="1">
        <v>36220</v>
      </c>
      <c r="B628" s="2">
        <v>164.8</v>
      </c>
    </row>
    <row r="629" spans="1:2" x14ac:dyDescent="0.35">
      <c r="A629" s="1">
        <v>36251</v>
      </c>
      <c r="B629" s="2">
        <v>165.9</v>
      </c>
    </row>
    <row r="630" spans="1:2" x14ac:dyDescent="0.35">
      <c r="A630" s="1">
        <v>36281</v>
      </c>
      <c r="B630" s="2">
        <v>166</v>
      </c>
    </row>
    <row r="631" spans="1:2" x14ac:dyDescent="0.35">
      <c r="A631" s="1">
        <v>36312</v>
      </c>
      <c r="B631" s="2">
        <v>166</v>
      </c>
    </row>
    <row r="632" spans="1:2" x14ac:dyDescent="0.35">
      <c r="A632" s="1">
        <v>36342</v>
      </c>
      <c r="B632" s="2">
        <v>166.7</v>
      </c>
    </row>
    <row r="633" spans="1:2" x14ac:dyDescent="0.35">
      <c r="A633" s="1">
        <v>36373</v>
      </c>
      <c r="B633" s="2">
        <v>167.1</v>
      </c>
    </row>
    <row r="634" spans="1:2" x14ac:dyDescent="0.35">
      <c r="A634" s="1">
        <v>36404</v>
      </c>
      <c r="B634" s="2">
        <v>167.8</v>
      </c>
    </row>
    <row r="635" spans="1:2" x14ac:dyDescent="0.35">
      <c r="A635" s="1">
        <v>36434</v>
      </c>
      <c r="B635" s="2">
        <v>168.1</v>
      </c>
    </row>
    <row r="636" spans="1:2" x14ac:dyDescent="0.35">
      <c r="A636" s="1">
        <v>36465</v>
      </c>
      <c r="B636" s="2">
        <v>168.4</v>
      </c>
    </row>
    <row r="637" spans="1:2" x14ac:dyDescent="0.35">
      <c r="A637" s="1">
        <v>36495</v>
      </c>
      <c r="B637" s="2">
        <v>168.8</v>
      </c>
    </row>
    <row r="638" spans="1:2" x14ac:dyDescent="0.35">
      <c r="A638" s="1">
        <v>36526</v>
      </c>
      <c r="B638" s="2">
        <v>169.3</v>
      </c>
    </row>
    <row r="639" spans="1:2" x14ac:dyDescent="0.35">
      <c r="A639" s="1">
        <v>36557</v>
      </c>
      <c r="B639" s="2">
        <v>170</v>
      </c>
    </row>
    <row r="640" spans="1:2" x14ac:dyDescent="0.35">
      <c r="A640" s="1">
        <v>36586</v>
      </c>
      <c r="B640" s="2">
        <v>171</v>
      </c>
    </row>
    <row r="641" spans="1:2" x14ac:dyDescent="0.35">
      <c r="A641" s="1">
        <v>36617</v>
      </c>
      <c r="B641" s="2">
        <v>170.9</v>
      </c>
    </row>
    <row r="642" spans="1:2" x14ac:dyDescent="0.35">
      <c r="A642" s="1">
        <v>36647</v>
      </c>
      <c r="B642" s="2">
        <v>171.2</v>
      </c>
    </row>
    <row r="643" spans="1:2" x14ac:dyDescent="0.35">
      <c r="A643" s="1">
        <v>36678</v>
      </c>
      <c r="B643" s="2">
        <v>172.2</v>
      </c>
    </row>
    <row r="644" spans="1:2" x14ac:dyDescent="0.35">
      <c r="A644" s="1">
        <v>36708</v>
      </c>
      <c r="B644" s="2">
        <v>172.7</v>
      </c>
    </row>
    <row r="645" spans="1:2" x14ac:dyDescent="0.35">
      <c r="A645" s="1">
        <v>36739</v>
      </c>
      <c r="B645" s="2">
        <v>172.7</v>
      </c>
    </row>
    <row r="646" spans="1:2" x14ac:dyDescent="0.35">
      <c r="A646" s="1">
        <v>36770</v>
      </c>
      <c r="B646" s="2">
        <v>173.6</v>
      </c>
    </row>
    <row r="647" spans="1:2" x14ac:dyDescent="0.35">
      <c r="A647" s="1">
        <v>36800</v>
      </c>
      <c r="B647" s="2">
        <v>173.9</v>
      </c>
    </row>
    <row r="648" spans="1:2" x14ac:dyDescent="0.35">
      <c r="A648" s="1">
        <v>36831</v>
      </c>
      <c r="B648" s="2">
        <v>174.2</v>
      </c>
    </row>
    <row r="649" spans="1:2" x14ac:dyDescent="0.35">
      <c r="A649" s="1">
        <v>36861</v>
      </c>
      <c r="B649" s="2">
        <v>174.6</v>
      </c>
    </row>
    <row r="650" spans="1:2" x14ac:dyDescent="0.35">
      <c r="A650" s="1">
        <v>36892</v>
      </c>
      <c r="B650" s="2">
        <v>175.6</v>
      </c>
    </row>
    <row r="651" spans="1:2" x14ac:dyDescent="0.35">
      <c r="A651" s="1">
        <v>36923</v>
      </c>
      <c r="B651" s="2">
        <v>176</v>
      </c>
    </row>
    <row r="652" spans="1:2" x14ac:dyDescent="0.35">
      <c r="A652" s="1">
        <v>36951</v>
      </c>
      <c r="B652" s="2">
        <v>176.1</v>
      </c>
    </row>
    <row r="653" spans="1:2" x14ac:dyDescent="0.35">
      <c r="A653" s="1">
        <v>36982</v>
      </c>
      <c r="B653" s="2">
        <v>176.4</v>
      </c>
    </row>
    <row r="654" spans="1:2" x14ac:dyDescent="0.35">
      <c r="A654" s="1">
        <v>37012</v>
      </c>
      <c r="B654" s="2">
        <v>177.3</v>
      </c>
    </row>
    <row r="655" spans="1:2" x14ac:dyDescent="0.35">
      <c r="A655" s="1">
        <v>37043</v>
      </c>
      <c r="B655" s="2">
        <v>177.7</v>
      </c>
    </row>
    <row r="656" spans="1:2" x14ac:dyDescent="0.35">
      <c r="A656" s="1">
        <v>37073</v>
      </c>
      <c r="B656" s="2">
        <v>177.4</v>
      </c>
    </row>
    <row r="657" spans="1:2" x14ac:dyDescent="0.35">
      <c r="A657" s="1">
        <v>37104</v>
      </c>
      <c r="B657" s="2">
        <v>177.4</v>
      </c>
    </row>
    <row r="658" spans="1:2" x14ac:dyDescent="0.35">
      <c r="A658" s="1">
        <v>37135</v>
      </c>
      <c r="B658" s="2">
        <v>178.1</v>
      </c>
    </row>
    <row r="659" spans="1:2" x14ac:dyDescent="0.35">
      <c r="A659" s="1">
        <v>37165</v>
      </c>
      <c r="B659" s="2">
        <v>177.6</v>
      </c>
    </row>
    <row r="660" spans="1:2" x14ac:dyDescent="0.35">
      <c r="A660" s="1">
        <v>37196</v>
      </c>
      <c r="B660" s="2">
        <v>177.5</v>
      </c>
    </row>
    <row r="661" spans="1:2" x14ac:dyDescent="0.35">
      <c r="A661" s="1">
        <v>37226</v>
      </c>
      <c r="B661" s="2">
        <v>177.4</v>
      </c>
    </row>
    <row r="662" spans="1:2" x14ac:dyDescent="0.35">
      <c r="A662" s="1">
        <v>37257</v>
      </c>
      <c r="B662" s="2">
        <v>177.7</v>
      </c>
    </row>
    <row r="663" spans="1:2" x14ac:dyDescent="0.35">
      <c r="A663" s="1">
        <v>37288</v>
      </c>
      <c r="B663" s="2">
        <v>178</v>
      </c>
    </row>
    <row r="664" spans="1:2" x14ac:dyDescent="0.35">
      <c r="A664" s="1">
        <v>37316</v>
      </c>
      <c r="B664" s="2">
        <v>178.5</v>
      </c>
    </row>
    <row r="665" spans="1:2" x14ac:dyDescent="0.35">
      <c r="A665" s="1">
        <v>37347</v>
      </c>
      <c r="B665" s="2">
        <v>179.3</v>
      </c>
    </row>
    <row r="666" spans="1:2" x14ac:dyDescent="0.35">
      <c r="A666" s="1">
        <v>37377</v>
      </c>
      <c r="B666" s="2">
        <v>179.5</v>
      </c>
    </row>
    <row r="667" spans="1:2" x14ac:dyDescent="0.35">
      <c r="A667" s="1">
        <v>37408</v>
      </c>
      <c r="B667" s="2">
        <v>179.6</v>
      </c>
    </row>
    <row r="668" spans="1:2" x14ac:dyDescent="0.35">
      <c r="A668" s="1">
        <v>37438</v>
      </c>
      <c r="B668" s="2">
        <v>180</v>
      </c>
    </row>
    <row r="669" spans="1:2" x14ac:dyDescent="0.35">
      <c r="A669" s="1">
        <v>37469</v>
      </c>
      <c r="B669" s="2">
        <v>180.5</v>
      </c>
    </row>
    <row r="670" spans="1:2" x14ac:dyDescent="0.35">
      <c r="A670" s="1">
        <v>37500</v>
      </c>
      <c r="B670" s="2">
        <v>180.8</v>
      </c>
    </row>
    <row r="671" spans="1:2" x14ac:dyDescent="0.35">
      <c r="A671" s="1">
        <v>37530</v>
      </c>
      <c r="B671" s="2">
        <v>181.2</v>
      </c>
    </row>
    <row r="672" spans="1:2" x14ac:dyDescent="0.35">
      <c r="A672" s="1">
        <v>37561</v>
      </c>
      <c r="B672" s="2">
        <v>181.5</v>
      </c>
    </row>
    <row r="673" spans="1:2" x14ac:dyDescent="0.35">
      <c r="A673" s="1">
        <v>37591</v>
      </c>
      <c r="B673" s="2">
        <v>181.8</v>
      </c>
    </row>
    <row r="674" spans="1:2" x14ac:dyDescent="0.35">
      <c r="A674" s="1">
        <v>37622</v>
      </c>
      <c r="B674" s="2">
        <v>182.6</v>
      </c>
    </row>
    <row r="675" spans="1:2" x14ac:dyDescent="0.35">
      <c r="A675" s="1">
        <v>37653</v>
      </c>
      <c r="B675" s="2">
        <v>183.6</v>
      </c>
    </row>
    <row r="676" spans="1:2" x14ac:dyDescent="0.35">
      <c r="A676" s="1">
        <v>37681</v>
      </c>
      <c r="B676" s="2">
        <v>183.9</v>
      </c>
    </row>
    <row r="677" spans="1:2" x14ac:dyDescent="0.35">
      <c r="A677" s="1">
        <v>37712</v>
      </c>
      <c r="B677" s="2">
        <v>183.2</v>
      </c>
    </row>
    <row r="678" spans="1:2" x14ac:dyDescent="0.35">
      <c r="A678" s="1">
        <v>37742</v>
      </c>
      <c r="B678" s="2">
        <v>182.9</v>
      </c>
    </row>
    <row r="679" spans="1:2" x14ac:dyDescent="0.35">
      <c r="A679" s="1">
        <v>37773</v>
      </c>
      <c r="B679" s="2">
        <v>183.1</v>
      </c>
    </row>
    <row r="680" spans="1:2" x14ac:dyDescent="0.35">
      <c r="A680" s="1">
        <v>37803</v>
      </c>
      <c r="B680" s="2">
        <v>183.7</v>
      </c>
    </row>
    <row r="681" spans="1:2" x14ac:dyDescent="0.35">
      <c r="A681" s="1">
        <v>37834</v>
      </c>
      <c r="B681" s="2">
        <v>184.5</v>
      </c>
    </row>
    <row r="682" spans="1:2" x14ac:dyDescent="0.35">
      <c r="A682" s="1">
        <v>37865</v>
      </c>
      <c r="B682" s="2">
        <v>185.1</v>
      </c>
    </row>
    <row r="683" spans="1:2" x14ac:dyDescent="0.35">
      <c r="A683" s="1">
        <v>37895</v>
      </c>
      <c r="B683" s="2">
        <v>184.9</v>
      </c>
    </row>
    <row r="684" spans="1:2" x14ac:dyDescent="0.35">
      <c r="A684" s="1">
        <v>37926</v>
      </c>
      <c r="B684" s="2">
        <v>185</v>
      </c>
    </row>
    <row r="685" spans="1:2" x14ac:dyDescent="0.35">
      <c r="A685" s="1">
        <v>37956</v>
      </c>
      <c r="B685" s="2">
        <v>185.5</v>
      </c>
    </row>
    <row r="686" spans="1:2" x14ac:dyDescent="0.35">
      <c r="A686" s="1">
        <v>37987</v>
      </c>
      <c r="B686" s="2">
        <v>186.3</v>
      </c>
    </row>
    <row r="687" spans="1:2" x14ac:dyDescent="0.35">
      <c r="A687" s="1">
        <v>38018</v>
      </c>
      <c r="B687" s="2">
        <v>186.7</v>
      </c>
    </row>
    <row r="688" spans="1:2" x14ac:dyDescent="0.35">
      <c r="A688" s="1">
        <v>38047</v>
      </c>
      <c r="B688" s="2">
        <v>187.1</v>
      </c>
    </row>
    <row r="689" spans="1:2" x14ac:dyDescent="0.35">
      <c r="A689" s="1">
        <v>38078</v>
      </c>
      <c r="B689" s="2">
        <v>187.4</v>
      </c>
    </row>
    <row r="690" spans="1:2" x14ac:dyDescent="0.35">
      <c r="A690" s="1">
        <v>38108</v>
      </c>
      <c r="B690" s="2">
        <v>188.2</v>
      </c>
    </row>
    <row r="691" spans="1:2" x14ac:dyDescent="0.35">
      <c r="A691" s="1">
        <v>38139</v>
      </c>
      <c r="B691" s="2">
        <v>188.9</v>
      </c>
    </row>
    <row r="692" spans="1:2" x14ac:dyDescent="0.35">
      <c r="A692" s="1">
        <v>38169</v>
      </c>
      <c r="B692" s="2">
        <v>189.1</v>
      </c>
    </row>
    <row r="693" spans="1:2" x14ac:dyDescent="0.35">
      <c r="A693" s="1">
        <v>38200</v>
      </c>
      <c r="B693" s="2">
        <v>189.2</v>
      </c>
    </row>
    <row r="694" spans="1:2" x14ac:dyDescent="0.35">
      <c r="A694" s="1">
        <v>38231</v>
      </c>
      <c r="B694" s="2">
        <v>189.8</v>
      </c>
    </row>
    <row r="695" spans="1:2" x14ac:dyDescent="0.35">
      <c r="A695" s="1">
        <v>38261</v>
      </c>
      <c r="B695" s="2">
        <v>190.8</v>
      </c>
    </row>
    <row r="696" spans="1:2" x14ac:dyDescent="0.35">
      <c r="A696" s="1">
        <v>38292</v>
      </c>
      <c r="B696" s="2">
        <v>191.7</v>
      </c>
    </row>
    <row r="697" spans="1:2" x14ac:dyDescent="0.35">
      <c r="A697" s="1">
        <v>38322</v>
      </c>
      <c r="B697" s="2">
        <v>191.7</v>
      </c>
    </row>
    <row r="698" spans="1:2" x14ac:dyDescent="0.35">
      <c r="A698" s="1">
        <v>38353</v>
      </c>
      <c r="B698" s="2">
        <v>191.6</v>
      </c>
    </row>
    <row r="699" spans="1:2" x14ac:dyDescent="0.35">
      <c r="A699" s="1">
        <v>38384</v>
      </c>
      <c r="B699" s="2">
        <v>192.4</v>
      </c>
    </row>
    <row r="700" spans="1:2" x14ac:dyDescent="0.35">
      <c r="A700" s="1">
        <v>38412</v>
      </c>
      <c r="B700" s="2">
        <v>193.1</v>
      </c>
    </row>
    <row r="701" spans="1:2" x14ac:dyDescent="0.35">
      <c r="A701" s="1">
        <v>38443</v>
      </c>
      <c r="B701" s="2">
        <v>193.7</v>
      </c>
    </row>
    <row r="702" spans="1:2" x14ac:dyDescent="0.35">
      <c r="A702" s="1">
        <v>38473</v>
      </c>
      <c r="B702" s="2">
        <v>193.6</v>
      </c>
    </row>
    <row r="703" spans="1:2" x14ac:dyDescent="0.35">
      <c r="A703" s="1">
        <v>38504</v>
      </c>
      <c r="B703" s="2">
        <v>193.7</v>
      </c>
    </row>
    <row r="704" spans="1:2" x14ac:dyDescent="0.35">
      <c r="A704" s="1">
        <v>38534</v>
      </c>
      <c r="B704" s="2">
        <v>194.9</v>
      </c>
    </row>
    <row r="705" spans="1:2" x14ac:dyDescent="0.35">
      <c r="A705" s="1">
        <v>38565</v>
      </c>
      <c r="B705" s="2">
        <v>196.1</v>
      </c>
    </row>
    <row r="706" spans="1:2" x14ac:dyDescent="0.35">
      <c r="A706" s="1">
        <v>38596</v>
      </c>
      <c r="B706" s="2">
        <v>198.8</v>
      </c>
    </row>
    <row r="707" spans="1:2" x14ac:dyDescent="0.35">
      <c r="A707" s="1">
        <v>38626</v>
      </c>
      <c r="B707" s="2">
        <v>199.1</v>
      </c>
    </row>
    <row r="708" spans="1:2" x14ac:dyDescent="0.35">
      <c r="A708" s="1">
        <v>38657</v>
      </c>
      <c r="B708" s="2">
        <v>198.1</v>
      </c>
    </row>
    <row r="709" spans="1:2" x14ac:dyDescent="0.35">
      <c r="A709" s="1">
        <v>38687</v>
      </c>
      <c r="B709" s="2">
        <v>198.1</v>
      </c>
    </row>
    <row r="710" spans="1:2" x14ac:dyDescent="0.35">
      <c r="A710" s="1">
        <v>38718</v>
      </c>
      <c r="B710" s="2">
        <v>199.3</v>
      </c>
    </row>
    <row r="711" spans="1:2" x14ac:dyDescent="0.35">
      <c r="A711" s="1">
        <v>38749</v>
      </c>
      <c r="B711" s="2">
        <v>199.4</v>
      </c>
    </row>
    <row r="712" spans="1:2" x14ac:dyDescent="0.35">
      <c r="A712" s="1">
        <v>38777</v>
      </c>
      <c r="B712" s="2">
        <v>199.7</v>
      </c>
    </row>
    <row r="713" spans="1:2" x14ac:dyDescent="0.35">
      <c r="A713" s="1">
        <v>38808</v>
      </c>
      <c r="B713" s="2">
        <v>200.7</v>
      </c>
    </row>
    <row r="714" spans="1:2" x14ac:dyDescent="0.35">
      <c r="A714" s="1">
        <v>38838</v>
      </c>
      <c r="B714" s="2">
        <v>201.3</v>
      </c>
    </row>
    <row r="715" spans="1:2" x14ac:dyDescent="0.35">
      <c r="A715" s="1">
        <v>38869</v>
      </c>
      <c r="B715" s="2">
        <v>201.8</v>
      </c>
    </row>
    <row r="716" spans="1:2" x14ac:dyDescent="0.35">
      <c r="A716" s="1">
        <v>38899</v>
      </c>
      <c r="B716" s="2">
        <v>202.9</v>
      </c>
    </row>
    <row r="717" spans="1:2" x14ac:dyDescent="0.35">
      <c r="A717" s="1">
        <v>38930</v>
      </c>
      <c r="B717" s="2">
        <v>203.8</v>
      </c>
    </row>
    <row r="718" spans="1:2" x14ac:dyDescent="0.35">
      <c r="A718" s="1">
        <v>38961</v>
      </c>
      <c r="B718" s="2">
        <v>202.8</v>
      </c>
    </row>
    <row r="719" spans="1:2" x14ac:dyDescent="0.35">
      <c r="A719" s="1">
        <v>38991</v>
      </c>
      <c r="B719" s="2">
        <v>201.9</v>
      </c>
    </row>
    <row r="720" spans="1:2" x14ac:dyDescent="0.35">
      <c r="A720" s="1">
        <v>39022</v>
      </c>
      <c r="B720" s="2">
        <v>202</v>
      </c>
    </row>
    <row r="721" spans="1:2" x14ac:dyDescent="0.35">
      <c r="A721" s="1">
        <v>39052</v>
      </c>
      <c r="B721" s="2">
        <v>203.1</v>
      </c>
    </row>
    <row r="722" spans="1:2" x14ac:dyDescent="0.35">
      <c r="A722" s="1">
        <v>39083</v>
      </c>
      <c r="B722" s="2">
        <v>203.43700000000001</v>
      </c>
    </row>
    <row r="723" spans="1:2" x14ac:dyDescent="0.35">
      <c r="A723" s="1">
        <v>39114</v>
      </c>
      <c r="B723" s="2">
        <v>204.226</v>
      </c>
    </row>
    <row r="724" spans="1:2" x14ac:dyDescent="0.35">
      <c r="A724" s="1">
        <v>39142</v>
      </c>
      <c r="B724" s="2">
        <v>205.28800000000001</v>
      </c>
    </row>
    <row r="725" spans="1:2" x14ac:dyDescent="0.35">
      <c r="A725" s="1">
        <v>39173</v>
      </c>
      <c r="B725" s="2">
        <v>205.904</v>
      </c>
    </row>
    <row r="726" spans="1:2" x14ac:dyDescent="0.35">
      <c r="A726" s="1">
        <v>39203</v>
      </c>
      <c r="B726" s="2">
        <v>206.755</v>
      </c>
    </row>
    <row r="727" spans="1:2" x14ac:dyDescent="0.35">
      <c r="A727" s="1">
        <v>39234</v>
      </c>
      <c r="B727" s="2">
        <v>207.23400000000001</v>
      </c>
    </row>
    <row r="728" spans="1:2" x14ac:dyDescent="0.35">
      <c r="A728" s="1">
        <v>39264</v>
      </c>
      <c r="B728" s="2">
        <v>207.60300000000001</v>
      </c>
    </row>
    <row r="729" spans="1:2" x14ac:dyDescent="0.35">
      <c r="A729" s="1">
        <v>39295</v>
      </c>
      <c r="B729" s="2">
        <v>207.667</v>
      </c>
    </row>
    <row r="730" spans="1:2" x14ac:dyDescent="0.35">
      <c r="A730" s="1">
        <v>39326</v>
      </c>
      <c r="B730" s="2">
        <v>208.547</v>
      </c>
    </row>
    <row r="731" spans="1:2" x14ac:dyDescent="0.35">
      <c r="A731" s="1">
        <v>39356</v>
      </c>
      <c r="B731" s="2">
        <v>209.19</v>
      </c>
    </row>
    <row r="732" spans="1:2" x14ac:dyDescent="0.35">
      <c r="A732" s="1">
        <v>39387</v>
      </c>
      <c r="B732" s="2">
        <v>210.834</v>
      </c>
    </row>
    <row r="733" spans="1:2" x14ac:dyDescent="0.35">
      <c r="A733" s="1">
        <v>39417</v>
      </c>
      <c r="B733" s="2">
        <v>211.44499999999999</v>
      </c>
    </row>
    <row r="734" spans="1:2" x14ac:dyDescent="0.35">
      <c r="A734" s="1">
        <v>39448</v>
      </c>
      <c r="B734" s="2">
        <v>212.17400000000001</v>
      </c>
    </row>
    <row r="735" spans="1:2" x14ac:dyDescent="0.35">
      <c r="A735" s="1">
        <v>39479</v>
      </c>
      <c r="B735" s="2">
        <v>212.68700000000001</v>
      </c>
    </row>
    <row r="736" spans="1:2" x14ac:dyDescent="0.35">
      <c r="A736" s="1">
        <v>39508</v>
      </c>
      <c r="B736" s="2">
        <v>213.44800000000001</v>
      </c>
    </row>
    <row r="737" spans="1:2" x14ac:dyDescent="0.35">
      <c r="A737" s="1">
        <v>39539</v>
      </c>
      <c r="B737" s="2">
        <v>213.94200000000001</v>
      </c>
    </row>
    <row r="738" spans="1:2" x14ac:dyDescent="0.35">
      <c r="A738" s="1">
        <v>39569</v>
      </c>
      <c r="B738" s="2">
        <v>215.208</v>
      </c>
    </row>
    <row r="739" spans="1:2" x14ac:dyDescent="0.35">
      <c r="A739" s="1">
        <v>39600</v>
      </c>
      <c r="B739" s="2">
        <v>217.46299999999999</v>
      </c>
    </row>
    <row r="740" spans="1:2" x14ac:dyDescent="0.35">
      <c r="A740" s="1">
        <v>39630</v>
      </c>
      <c r="B740" s="2">
        <v>219.01599999999999</v>
      </c>
    </row>
    <row r="741" spans="1:2" x14ac:dyDescent="0.35">
      <c r="A741" s="1">
        <v>39661</v>
      </c>
      <c r="B741" s="2">
        <v>218.69</v>
      </c>
    </row>
    <row r="742" spans="1:2" x14ac:dyDescent="0.35">
      <c r="A742" s="1">
        <v>39692</v>
      </c>
      <c r="B742" s="2">
        <v>218.87700000000001</v>
      </c>
    </row>
    <row r="743" spans="1:2" x14ac:dyDescent="0.35">
      <c r="A743" s="1">
        <v>39722</v>
      </c>
      <c r="B743" s="2">
        <v>216.995</v>
      </c>
    </row>
    <row r="744" spans="1:2" x14ac:dyDescent="0.35">
      <c r="A744" s="1">
        <v>39753</v>
      </c>
      <c r="B744" s="2">
        <v>213.15299999999999</v>
      </c>
    </row>
    <row r="745" spans="1:2" x14ac:dyDescent="0.35">
      <c r="A745" s="1">
        <v>39783</v>
      </c>
      <c r="B745" s="2">
        <v>211.398</v>
      </c>
    </row>
    <row r="746" spans="1:2" x14ac:dyDescent="0.35">
      <c r="A746" s="1">
        <v>39814</v>
      </c>
      <c r="B746" s="2">
        <v>211.93299999999999</v>
      </c>
    </row>
    <row r="747" spans="1:2" x14ac:dyDescent="0.35">
      <c r="A747" s="1">
        <v>39845</v>
      </c>
      <c r="B747" s="2">
        <v>212.70500000000001</v>
      </c>
    </row>
    <row r="748" spans="1:2" x14ac:dyDescent="0.35">
      <c r="A748" s="1">
        <v>39873</v>
      </c>
      <c r="B748" s="2">
        <v>212.495</v>
      </c>
    </row>
    <row r="749" spans="1:2" x14ac:dyDescent="0.35">
      <c r="A749" s="1">
        <v>39904</v>
      </c>
      <c r="B749" s="2">
        <v>212.709</v>
      </c>
    </row>
    <row r="750" spans="1:2" x14ac:dyDescent="0.35">
      <c r="A750" s="1">
        <v>39934</v>
      </c>
      <c r="B750" s="2">
        <v>213.02199999999999</v>
      </c>
    </row>
    <row r="751" spans="1:2" x14ac:dyDescent="0.35">
      <c r="A751" s="1">
        <v>39965</v>
      </c>
      <c r="B751" s="2">
        <v>214.79</v>
      </c>
    </row>
    <row r="752" spans="1:2" x14ac:dyDescent="0.35">
      <c r="A752" s="1">
        <v>39995</v>
      </c>
      <c r="B752" s="2">
        <v>214.726</v>
      </c>
    </row>
    <row r="753" spans="1:2" x14ac:dyDescent="0.35">
      <c r="A753" s="1">
        <v>40026</v>
      </c>
      <c r="B753" s="2">
        <v>215.44499999999999</v>
      </c>
    </row>
    <row r="754" spans="1:2" x14ac:dyDescent="0.35">
      <c r="A754" s="1">
        <v>40057</v>
      </c>
      <c r="B754" s="2">
        <v>215.86099999999999</v>
      </c>
    </row>
    <row r="755" spans="1:2" x14ac:dyDescent="0.35">
      <c r="A755" s="1">
        <v>40087</v>
      </c>
      <c r="B755" s="2">
        <v>216.50899999999999</v>
      </c>
    </row>
    <row r="756" spans="1:2" x14ac:dyDescent="0.35">
      <c r="A756" s="1">
        <v>40118</v>
      </c>
      <c r="B756" s="2">
        <v>217.23400000000001</v>
      </c>
    </row>
    <row r="757" spans="1:2" x14ac:dyDescent="0.35">
      <c r="A757" s="1">
        <v>40148</v>
      </c>
      <c r="B757" s="2">
        <v>217.34700000000001</v>
      </c>
    </row>
    <row r="758" spans="1:2" x14ac:dyDescent="0.35">
      <c r="A758" s="1">
        <v>40179</v>
      </c>
      <c r="B758" s="2">
        <v>217.488</v>
      </c>
    </row>
    <row r="759" spans="1:2" x14ac:dyDescent="0.35">
      <c r="A759" s="1">
        <v>40210</v>
      </c>
      <c r="B759" s="2">
        <v>217.28100000000001</v>
      </c>
    </row>
    <row r="760" spans="1:2" x14ac:dyDescent="0.35">
      <c r="A760" s="1">
        <v>40238</v>
      </c>
      <c r="B760" s="2">
        <v>217.35300000000001</v>
      </c>
    </row>
    <row r="761" spans="1:2" x14ac:dyDescent="0.35">
      <c r="A761" s="1">
        <v>40269</v>
      </c>
      <c r="B761" s="2">
        <v>217.40299999999999</v>
      </c>
    </row>
    <row r="762" spans="1:2" x14ac:dyDescent="0.35">
      <c r="A762" s="1">
        <v>40299</v>
      </c>
      <c r="B762" s="2">
        <v>217.29</v>
      </c>
    </row>
    <row r="763" spans="1:2" x14ac:dyDescent="0.35">
      <c r="A763" s="1">
        <v>40330</v>
      </c>
      <c r="B763" s="2">
        <v>217.19900000000001</v>
      </c>
    </row>
    <row r="764" spans="1:2" x14ac:dyDescent="0.35">
      <c r="A764" s="1">
        <v>40360</v>
      </c>
      <c r="B764" s="2">
        <v>217.60499999999999</v>
      </c>
    </row>
    <row r="765" spans="1:2" x14ac:dyDescent="0.35">
      <c r="A765" s="1">
        <v>40391</v>
      </c>
      <c r="B765" s="2">
        <v>217.923</v>
      </c>
    </row>
    <row r="766" spans="1:2" x14ac:dyDescent="0.35">
      <c r="A766" s="1">
        <v>40422</v>
      </c>
      <c r="B766" s="2">
        <v>218.27500000000001</v>
      </c>
    </row>
    <row r="767" spans="1:2" x14ac:dyDescent="0.35">
      <c r="A767" s="1">
        <v>40452</v>
      </c>
      <c r="B767" s="2">
        <v>219.035</v>
      </c>
    </row>
    <row r="768" spans="1:2" x14ac:dyDescent="0.35">
      <c r="A768" s="1">
        <v>40483</v>
      </c>
      <c r="B768" s="2">
        <v>219.59</v>
      </c>
    </row>
    <row r="769" spans="1:2" x14ac:dyDescent="0.35">
      <c r="A769" s="1">
        <v>40513</v>
      </c>
      <c r="B769" s="2">
        <v>220.47200000000001</v>
      </c>
    </row>
    <row r="770" spans="1:2" x14ac:dyDescent="0.35">
      <c r="A770" s="1">
        <v>40544</v>
      </c>
      <c r="B770" s="2">
        <v>221.18700000000001</v>
      </c>
    </row>
    <row r="771" spans="1:2" x14ac:dyDescent="0.35">
      <c r="A771" s="1">
        <v>40575</v>
      </c>
      <c r="B771" s="2">
        <v>221.898</v>
      </c>
    </row>
    <row r="772" spans="1:2" x14ac:dyDescent="0.35">
      <c r="A772" s="1">
        <v>40603</v>
      </c>
      <c r="B772" s="2">
        <v>223.04599999999999</v>
      </c>
    </row>
    <row r="773" spans="1:2" x14ac:dyDescent="0.35">
      <c r="A773" s="1">
        <v>40634</v>
      </c>
      <c r="B773" s="2">
        <v>224.09299999999999</v>
      </c>
    </row>
    <row r="774" spans="1:2" x14ac:dyDescent="0.35">
      <c r="A774" s="1">
        <v>40664</v>
      </c>
      <c r="B774" s="2">
        <v>224.80600000000001</v>
      </c>
    </row>
    <row r="775" spans="1:2" x14ac:dyDescent="0.35">
      <c r="A775" s="1">
        <v>40695</v>
      </c>
      <c r="B775" s="2">
        <v>224.80600000000001</v>
      </c>
    </row>
    <row r="776" spans="1:2" x14ac:dyDescent="0.35">
      <c r="A776" s="1">
        <v>40725</v>
      </c>
      <c r="B776" s="2">
        <v>225.39500000000001</v>
      </c>
    </row>
    <row r="777" spans="1:2" x14ac:dyDescent="0.35">
      <c r="A777" s="1">
        <v>40756</v>
      </c>
      <c r="B777" s="2">
        <v>226.10599999999999</v>
      </c>
    </row>
    <row r="778" spans="1:2" x14ac:dyDescent="0.35">
      <c r="A778" s="1">
        <v>40787</v>
      </c>
      <c r="B778" s="2">
        <v>226.59700000000001</v>
      </c>
    </row>
    <row r="779" spans="1:2" x14ac:dyDescent="0.35">
      <c r="A779" s="1">
        <v>40817</v>
      </c>
      <c r="B779" s="2">
        <v>226.75</v>
      </c>
    </row>
    <row r="780" spans="1:2" x14ac:dyDescent="0.35">
      <c r="A780" s="1">
        <v>40848</v>
      </c>
      <c r="B780" s="2">
        <v>227.16900000000001</v>
      </c>
    </row>
    <row r="781" spans="1:2" x14ac:dyDescent="0.35">
      <c r="A781" s="1">
        <v>40878</v>
      </c>
      <c r="B781" s="2">
        <v>227.22300000000001</v>
      </c>
    </row>
    <row r="782" spans="1:2" x14ac:dyDescent="0.35">
      <c r="A782" s="1">
        <v>40909</v>
      </c>
      <c r="B782" s="2">
        <v>227.84200000000001</v>
      </c>
    </row>
    <row r="783" spans="1:2" x14ac:dyDescent="0.35">
      <c r="A783" s="1">
        <v>40940</v>
      </c>
      <c r="B783" s="2">
        <v>228.32900000000001</v>
      </c>
    </row>
    <row r="784" spans="1:2" x14ac:dyDescent="0.35">
      <c r="A784" s="1">
        <v>40969</v>
      </c>
      <c r="B784" s="2">
        <v>228.80699999999999</v>
      </c>
    </row>
    <row r="785" spans="1:2" x14ac:dyDescent="0.35">
      <c r="A785" s="1">
        <v>41000</v>
      </c>
      <c r="B785" s="2">
        <v>229.18700000000001</v>
      </c>
    </row>
    <row r="786" spans="1:2" x14ac:dyDescent="0.35">
      <c r="A786" s="1">
        <v>41030</v>
      </c>
      <c r="B786" s="2">
        <v>228.71299999999999</v>
      </c>
    </row>
    <row r="787" spans="1:2" x14ac:dyDescent="0.35">
      <c r="A787" s="1">
        <v>41061</v>
      </c>
      <c r="B787" s="2">
        <v>228.524</v>
      </c>
    </row>
    <row r="788" spans="1:2" x14ac:dyDescent="0.35">
      <c r="A788" s="1">
        <v>41091</v>
      </c>
      <c r="B788" s="2">
        <v>228.59</v>
      </c>
    </row>
    <row r="789" spans="1:2" x14ac:dyDescent="0.35">
      <c r="A789" s="1">
        <v>41122</v>
      </c>
      <c r="B789" s="2">
        <v>229.91800000000001</v>
      </c>
    </row>
    <row r="790" spans="1:2" x14ac:dyDescent="0.35">
      <c r="A790" s="1">
        <v>41153</v>
      </c>
      <c r="B790" s="2">
        <v>231.01499999999999</v>
      </c>
    </row>
    <row r="791" spans="1:2" x14ac:dyDescent="0.35">
      <c r="A791" s="1">
        <v>41183</v>
      </c>
      <c r="B791" s="2">
        <v>231.63800000000001</v>
      </c>
    </row>
    <row r="792" spans="1:2" x14ac:dyDescent="0.35">
      <c r="A792" s="1">
        <v>41214</v>
      </c>
      <c r="B792" s="2">
        <v>231.249</v>
      </c>
    </row>
    <row r="793" spans="1:2" x14ac:dyDescent="0.35">
      <c r="A793" s="1">
        <v>41244</v>
      </c>
      <c r="B793" s="2">
        <v>231.221</v>
      </c>
    </row>
    <row r="794" spans="1:2" x14ac:dyDescent="0.35">
      <c r="A794" s="1">
        <v>41275</v>
      </c>
      <c r="B794" s="2">
        <v>231.679</v>
      </c>
    </row>
    <row r="795" spans="1:2" x14ac:dyDescent="0.35">
      <c r="A795" s="1">
        <v>41306</v>
      </c>
      <c r="B795" s="2">
        <v>232.93700000000001</v>
      </c>
    </row>
    <row r="796" spans="1:2" x14ac:dyDescent="0.35">
      <c r="A796" s="1">
        <v>41334</v>
      </c>
      <c r="B796" s="2">
        <v>232.28200000000001</v>
      </c>
    </row>
    <row r="797" spans="1:2" x14ac:dyDescent="0.35">
      <c r="A797" s="1">
        <v>41365</v>
      </c>
      <c r="B797" s="2">
        <v>231.797</v>
      </c>
    </row>
    <row r="798" spans="1:2" x14ac:dyDescent="0.35">
      <c r="A798" s="1">
        <v>41395</v>
      </c>
      <c r="B798" s="2">
        <v>231.893</v>
      </c>
    </row>
    <row r="799" spans="1:2" x14ac:dyDescent="0.35">
      <c r="A799" s="1">
        <v>41426</v>
      </c>
      <c r="B799" s="2">
        <v>232.44499999999999</v>
      </c>
    </row>
    <row r="800" spans="1:2" x14ac:dyDescent="0.35">
      <c r="A800" s="1">
        <v>41456</v>
      </c>
      <c r="B800" s="2">
        <v>232.9</v>
      </c>
    </row>
    <row r="801" spans="1:2" x14ac:dyDescent="0.35">
      <c r="A801" s="1">
        <v>41487</v>
      </c>
      <c r="B801" s="2">
        <v>233.45599999999999</v>
      </c>
    </row>
    <row r="802" spans="1:2" x14ac:dyDescent="0.35">
      <c r="A802" s="1">
        <v>41518</v>
      </c>
      <c r="B802" s="2">
        <v>233.54400000000001</v>
      </c>
    </row>
    <row r="803" spans="1:2" x14ac:dyDescent="0.35">
      <c r="A803" s="1">
        <v>41548</v>
      </c>
      <c r="B803" s="2">
        <v>233.66900000000001</v>
      </c>
    </row>
    <row r="804" spans="1:2" x14ac:dyDescent="0.35">
      <c r="A804" s="1">
        <v>41579</v>
      </c>
      <c r="B804" s="2">
        <v>234.1</v>
      </c>
    </row>
    <row r="805" spans="1:2" x14ac:dyDescent="0.35">
      <c r="A805" s="1">
        <v>41609</v>
      </c>
      <c r="B805" s="2">
        <v>234.71899999999999</v>
      </c>
    </row>
    <row r="806" spans="1:2" x14ac:dyDescent="0.35">
      <c r="A806" s="1">
        <v>41640</v>
      </c>
      <c r="B806" s="2">
        <v>235.28800000000001</v>
      </c>
    </row>
    <row r="807" spans="1:2" x14ac:dyDescent="0.35">
      <c r="A807" s="1">
        <v>41671</v>
      </c>
      <c r="B807" s="2">
        <v>235.547</v>
      </c>
    </row>
    <row r="808" spans="1:2" x14ac:dyDescent="0.35">
      <c r="A808" s="1">
        <v>41699</v>
      </c>
      <c r="B808" s="2">
        <v>236.02799999999999</v>
      </c>
    </row>
    <row r="809" spans="1:2" x14ac:dyDescent="0.35">
      <c r="A809" s="1">
        <v>41730</v>
      </c>
      <c r="B809" s="2">
        <v>236.46799999999999</v>
      </c>
    </row>
    <row r="810" spans="1:2" x14ac:dyDescent="0.35">
      <c r="A810" s="1">
        <v>41760</v>
      </c>
      <c r="B810" s="2">
        <v>236.91800000000001</v>
      </c>
    </row>
    <row r="811" spans="1:2" x14ac:dyDescent="0.35">
      <c r="A811" s="1">
        <v>41791</v>
      </c>
      <c r="B811" s="2">
        <v>237.23099999999999</v>
      </c>
    </row>
    <row r="812" spans="1:2" x14ac:dyDescent="0.35">
      <c r="A812" s="1">
        <v>41821</v>
      </c>
      <c r="B812" s="2">
        <v>237.49799999999999</v>
      </c>
    </row>
    <row r="813" spans="1:2" x14ac:dyDescent="0.35">
      <c r="A813" s="1">
        <v>41852</v>
      </c>
      <c r="B813" s="2">
        <v>237.46</v>
      </c>
    </row>
    <row r="814" spans="1:2" x14ac:dyDescent="0.35">
      <c r="A814" s="1">
        <v>41883</v>
      </c>
      <c r="B814" s="2">
        <v>237.477</v>
      </c>
    </row>
    <row r="815" spans="1:2" x14ac:dyDescent="0.35">
      <c r="A815" s="1">
        <v>41913</v>
      </c>
      <c r="B815" s="2">
        <v>237.43</v>
      </c>
    </row>
    <row r="816" spans="1:2" x14ac:dyDescent="0.35">
      <c r="A816" s="1">
        <v>41944</v>
      </c>
      <c r="B816" s="2">
        <v>236.983</v>
      </c>
    </row>
    <row r="817" spans="1:2" x14ac:dyDescent="0.35">
      <c r="A817" s="1">
        <v>41974</v>
      </c>
      <c r="B817" s="2">
        <v>236.25200000000001</v>
      </c>
    </row>
    <row r="818" spans="1:2" x14ac:dyDescent="0.35">
      <c r="A818" s="1">
        <v>42005</v>
      </c>
      <c r="B818" s="2">
        <v>234.74700000000001</v>
      </c>
    </row>
    <row r="819" spans="1:2" x14ac:dyDescent="0.35">
      <c r="A819" s="1">
        <v>42036</v>
      </c>
      <c r="B819" s="2">
        <v>235.34200000000001</v>
      </c>
    </row>
    <row r="820" spans="1:2" x14ac:dyDescent="0.35">
      <c r="A820" s="1">
        <v>42064</v>
      </c>
      <c r="B820" s="2">
        <v>235.976</v>
      </c>
    </row>
    <row r="821" spans="1:2" x14ac:dyDescent="0.35">
      <c r="A821" s="1">
        <v>42095</v>
      </c>
      <c r="B821" s="2">
        <v>236.22200000000001</v>
      </c>
    </row>
    <row r="822" spans="1:2" x14ac:dyDescent="0.35">
      <c r="A822" s="1">
        <v>42125</v>
      </c>
      <c r="B822" s="2">
        <v>237.001</v>
      </c>
    </row>
    <row r="823" spans="1:2" x14ac:dyDescent="0.35">
      <c r="A823" s="1">
        <v>42156</v>
      </c>
      <c r="B823" s="2">
        <v>237.65700000000001</v>
      </c>
    </row>
    <row r="824" spans="1:2" x14ac:dyDescent="0.35">
      <c r="A824" s="1">
        <v>42186</v>
      </c>
      <c r="B824" s="2">
        <v>238.03399999999999</v>
      </c>
    </row>
    <row r="825" spans="1:2" x14ac:dyDescent="0.35">
      <c r="A825" s="1">
        <v>42217</v>
      </c>
      <c r="B825" s="2">
        <v>238.03299999999999</v>
      </c>
    </row>
    <row r="826" spans="1:2" x14ac:dyDescent="0.35">
      <c r="A826" s="1">
        <v>42248</v>
      </c>
      <c r="B826" s="2">
        <v>237.49799999999999</v>
      </c>
    </row>
    <row r="827" spans="1:2" x14ac:dyDescent="0.35">
      <c r="A827" s="1">
        <v>42278</v>
      </c>
      <c r="B827" s="2">
        <v>237.733</v>
      </c>
    </row>
    <row r="828" spans="1:2" x14ac:dyDescent="0.35">
      <c r="A828" s="1">
        <v>42309</v>
      </c>
      <c r="B828" s="2">
        <v>238.017</v>
      </c>
    </row>
    <row r="829" spans="1:2" x14ac:dyDescent="0.35">
      <c r="A829" s="1">
        <v>42339</v>
      </c>
      <c r="B829" s="2">
        <v>237.761</v>
      </c>
    </row>
    <row r="830" spans="1:2" x14ac:dyDescent="0.35">
      <c r="A830" s="1">
        <v>42370</v>
      </c>
      <c r="B830" s="2">
        <v>237.827</v>
      </c>
    </row>
    <row r="831" spans="1:2" x14ac:dyDescent="0.35">
      <c r="A831" s="1">
        <v>42401</v>
      </c>
      <c r="B831" s="2">
        <v>237.51400000000001</v>
      </c>
    </row>
    <row r="832" spans="1:2" x14ac:dyDescent="0.35">
      <c r="A832" s="1">
        <v>42430</v>
      </c>
      <c r="B832" s="2">
        <v>237.99</v>
      </c>
    </row>
    <row r="833" spans="1:2" x14ac:dyDescent="0.35">
      <c r="A833" s="1">
        <v>42461</v>
      </c>
      <c r="B833" s="2">
        <v>238.83500000000001</v>
      </c>
    </row>
    <row r="834" spans="1:2" x14ac:dyDescent="0.35">
      <c r="A834" s="1">
        <v>42491</v>
      </c>
      <c r="B834" s="2">
        <v>239.44</v>
      </c>
    </row>
    <row r="835" spans="1:2" x14ac:dyDescent="0.35">
      <c r="A835" s="1">
        <v>42522</v>
      </c>
      <c r="B835" s="2">
        <v>240.14400000000001</v>
      </c>
    </row>
    <row r="836" spans="1:2" x14ac:dyDescent="0.35">
      <c r="A836" s="1">
        <v>42552</v>
      </c>
      <c r="B836" s="2">
        <v>240.11099999999999</v>
      </c>
    </row>
    <row r="837" spans="1:2" x14ac:dyDescent="0.35">
      <c r="A837" s="1">
        <v>42583</v>
      </c>
      <c r="B837" s="2">
        <v>240.595</v>
      </c>
    </row>
    <row r="838" spans="1:2" x14ac:dyDescent="0.35">
      <c r="A838" s="1">
        <v>42614</v>
      </c>
      <c r="B838" s="2">
        <v>241.06800000000001</v>
      </c>
    </row>
    <row r="839" spans="1:2" x14ac:dyDescent="0.35">
      <c r="A839" s="1">
        <v>42644</v>
      </c>
      <c r="B839" s="2">
        <v>241.64099999999999</v>
      </c>
    </row>
    <row r="840" spans="1:2" x14ac:dyDescent="0.35">
      <c r="A840" s="1">
        <v>42675</v>
      </c>
      <c r="B840" s="2">
        <v>241.99299999999999</v>
      </c>
    </row>
    <row r="841" spans="1:2" x14ac:dyDescent="0.35">
      <c r="A841" s="1">
        <v>42705</v>
      </c>
      <c r="B841" s="2">
        <v>242.71199999999999</v>
      </c>
    </row>
    <row r="842" spans="1:2" x14ac:dyDescent="0.35">
      <c r="A842" s="1">
        <v>42736</v>
      </c>
      <c r="B842" s="2">
        <v>243.71700000000001</v>
      </c>
    </row>
    <row r="843" spans="1:2" x14ac:dyDescent="0.35">
      <c r="A843" s="1">
        <v>42767</v>
      </c>
      <c r="B843" s="2">
        <v>244.02799999999999</v>
      </c>
    </row>
    <row r="844" spans="1:2" x14ac:dyDescent="0.35">
      <c r="A844" s="1">
        <v>42795</v>
      </c>
      <c r="B844" s="2">
        <v>243.721</v>
      </c>
    </row>
    <row r="845" spans="1:2" x14ac:dyDescent="0.35">
      <c r="A845" s="1">
        <v>42826</v>
      </c>
      <c r="B845" s="2">
        <v>244.05799999999999</v>
      </c>
    </row>
    <row r="846" spans="1:2" x14ac:dyDescent="0.35">
      <c r="A846" s="1">
        <v>42856</v>
      </c>
      <c r="B846" s="2">
        <v>243.92599999999999</v>
      </c>
    </row>
    <row r="847" spans="1:2" x14ac:dyDescent="0.35">
      <c r="A847" s="1">
        <v>42887</v>
      </c>
      <c r="B847" s="2">
        <v>244.179</v>
      </c>
    </row>
    <row r="848" spans="1:2" x14ac:dyDescent="0.35">
      <c r="A848" s="1">
        <v>42917</v>
      </c>
      <c r="B848" s="2">
        <v>244.328</v>
      </c>
    </row>
    <row r="849" spans="1:2" x14ac:dyDescent="0.35">
      <c r="A849" s="1">
        <v>42948</v>
      </c>
      <c r="B849" s="2">
        <v>245.304</v>
      </c>
    </row>
    <row r="850" spans="1:2" x14ac:dyDescent="0.35">
      <c r="A850" s="1">
        <v>42979</v>
      </c>
      <c r="B850" s="2">
        <v>246.44499999999999</v>
      </c>
    </row>
    <row r="851" spans="1:2" x14ac:dyDescent="0.35">
      <c r="A851" s="1">
        <v>43009</v>
      </c>
      <c r="B851" s="2">
        <v>246.57</v>
      </c>
    </row>
    <row r="852" spans="1:2" x14ac:dyDescent="0.35">
      <c r="A852" s="1">
        <v>43040</v>
      </c>
      <c r="B852" s="2">
        <v>247.333</v>
      </c>
    </row>
    <row r="853" spans="1:2" x14ac:dyDescent="0.35">
      <c r="A853" s="1">
        <v>43070</v>
      </c>
      <c r="B853" s="2">
        <v>247.84700000000001</v>
      </c>
    </row>
    <row r="854" spans="1:2" x14ac:dyDescent="0.35">
      <c r="A854" s="1">
        <v>43101</v>
      </c>
      <c r="B854" s="2">
        <v>248.816</v>
      </c>
    </row>
    <row r="855" spans="1:2" x14ac:dyDescent="0.35">
      <c r="A855" s="1">
        <v>43132</v>
      </c>
      <c r="B855" s="2">
        <v>249.47499999999999</v>
      </c>
    </row>
    <row r="856" spans="1:2" x14ac:dyDescent="0.35">
      <c r="A856" s="1">
        <v>43160</v>
      </c>
      <c r="B856" s="2">
        <v>249.41300000000001</v>
      </c>
    </row>
    <row r="857" spans="1:2" x14ac:dyDescent="0.35">
      <c r="A857" s="1">
        <v>43191</v>
      </c>
      <c r="B857" s="2">
        <v>249.95699999999999</v>
      </c>
    </row>
    <row r="858" spans="1:2" x14ac:dyDescent="0.35">
      <c r="A858" s="1">
        <v>43221</v>
      </c>
      <c r="B858" s="2">
        <v>250.64</v>
      </c>
    </row>
    <row r="859" spans="1:2" x14ac:dyDescent="0.35">
      <c r="A859" s="1">
        <v>43252</v>
      </c>
      <c r="B859" s="2">
        <v>251.17599999999999</v>
      </c>
    </row>
    <row r="860" spans="1:2" x14ac:dyDescent="0.35">
      <c r="A860" s="1">
        <v>43282</v>
      </c>
      <c r="B860" s="2">
        <v>251.482</v>
      </c>
    </row>
    <row r="861" spans="1:2" x14ac:dyDescent="0.35">
      <c r="A861" s="1">
        <v>43313</v>
      </c>
      <c r="B861" s="2">
        <v>251.905</v>
      </c>
    </row>
    <row r="862" spans="1:2" x14ac:dyDescent="0.35">
      <c r="A862" s="1">
        <v>43344</v>
      </c>
      <c r="B862" s="2">
        <v>252.261</v>
      </c>
    </row>
    <row r="863" spans="1:2" x14ac:dyDescent="0.35">
      <c r="A863" s="1">
        <v>43374</v>
      </c>
      <c r="B863" s="2">
        <v>252.77699999999999</v>
      </c>
    </row>
    <row r="864" spans="1:2" x14ac:dyDescent="0.35">
      <c r="A864" s="1">
        <v>43405</v>
      </c>
      <c r="B864" s="2">
        <v>252.66200000000001</v>
      </c>
    </row>
    <row r="865" spans="1:2" x14ac:dyDescent="0.35">
      <c r="A865" s="1">
        <v>43435</v>
      </c>
      <c r="B865" s="2">
        <v>252.65299999999999</v>
      </c>
    </row>
    <row r="866" spans="1:2" x14ac:dyDescent="0.35">
      <c r="A866" s="1">
        <v>43466</v>
      </c>
      <c r="B866" s="2">
        <v>252.55</v>
      </c>
    </row>
    <row r="867" spans="1:2" x14ac:dyDescent="0.35">
      <c r="A867" s="1">
        <v>43497</v>
      </c>
      <c r="B867" s="2">
        <v>253.18100000000001</v>
      </c>
    </row>
    <row r="868" spans="1:2" x14ac:dyDescent="0.35">
      <c r="A868" s="1">
        <v>43525</v>
      </c>
      <c r="B868" s="2">
        <v>254.095</v>
      </c>
    </row>
    <row r="869" spans="1:2" x14ac:dyDescent="0.35">
      <c r="A869" s="1">
        <v>43556</v>
      </c>
      <c r="B869" s="2">
        <v>254.94300000000001</v>
      </c>
    </row>
    <row r="870" spans="1:2" x14ac:dyDescent="0.35">
      <c r="A870" s="1">
        <v>43586</v>
      </c>
      <c r="B870" s="2">
        <v>255.167</v>
      </c>
    </row>
    <row r="871" spans="1:2" x14ac:dyDescent="0.35">
      <c r="A871" s="1">
        <v>43617</v>
      </c>
      <c r="B871" s="2">
        <v>255.40199999999999</v>
      </c>
    </row>
    <row r="872" spans="1:2" x14ac:dyDescent="0.35">
      <c r="A872" s="1">
        <v>43647</v>
      </c>
      <c r="B872" s="2">
        <v>256.08699999999999</v>
      </c>
    </row>
    <row r="873" spans="1:2" x14ac:dyDescent="0.35">
      <c r="A873" s="1">
        <v>43678</v>
      </c>
      <c r="B873" s="2">
        <v>256.29399999999998</v>
      </c>
    </row>
    <row r="874" spans="1:2" x14ac:dyDescent="0.35">
      <c r="A874" s="1">
        <v>43709</v>
      </c>
      <c r="B874" s="2">
        <v>256.59300000000002</v>
      </c>
    </row>
    <row r="875" spans="1:2" x14ac:dyDescent="0.35">
      <c r="A875" s="1">
        <v>43739</v>
      </c>
      <c r="B875" s="2">
        <v>257.22899999999998</v>
      </c>
    </row>
    <row r="876" spans="1:2" x14ac:dyDescent="0.35">
      <c r="A876" s="1">
        <v>43770</v>
      </c>
      <c r="B876" s="2">
        <v>257.82400000000001</v>
      </c>
    </row>
    <row r="877" spans="1:2" x14ac:dyDescent="0.35">
      <c r="A877" s="1">
        <v>43800</v>
      </c>
      <c r="B877" s="2">
        <v>258.44400000000002</v>
      </c>
    </row>
    <row r="878" spans="1:2" x14ac:dyDescent="0.35">
      <c r="A878" s="1">
        <v>43831</v>
      </c>
      <c r="B878" s="2">
        <v>258.82</v>
      </c>
    </row>
    <row r="879" spans="1:2" x14ac:dyDescent="0.35">
      <c r="A879" s="1">
        <v>43862</v>
      </c>
      <c r="B879" s="2">
        <v>259.05</v>
      </c>
    </row>
    <row r="880" spans="1:2" x14ac:dyDescent="0.35">
      <c r="A880" s="1">
        <v>43891</v>
      </c>
      <c r="B880" s="2">
        <v>257.95299999999997</v>
      </c>
    </row>
    <row r="881" spans="1:2" x14ac:dyDescent="0.35">
      <c r="A881" s="1">
        <v>43922</v>
      </c>
      <c r="B881" s="2">
        <v>255.90199999999999</v>
      </c>
    </row>
    <row r="882" spans="1:2" x14ac:dyDescent="0.35">
      <c r="A882" s="1">
        <v>43952</v>
      </c>
      <c r="B882" s="2">
        <v>255.768</v>
      </c>
    </row>
    <row r="883" spans="1:2" x14ac:dyDescent="0.35">
      <c r="A883" s="1">
        <v>43983</v>
      </c>
      <c r="B883" s="2">
        <v>257.214</v>
      </c>
    </row>
    <row r="884" spans="1:2" x14ac:dyDescent="0.35">
      <c r="A884" s="1">
        <v>44013</v>
      </c>
      <c r="B884" s="2">
        <v>258.72300000000001</v>
      </c>
    </row>
    <row r="885" spans="1:2" x14ac:dyDescent="0.35">
      <c r="A885" s="1">
        <v>44044</v>
      </c>
      <c r="B885" s="2">
        <v>259.68099999999998</v>
      </c>
    </row>
    <row r="886" spans="1:2" x14ac:dyDescent="0.35">
      <c r="A886" s="1">
        <v>44075</v>
      </c>
      <c r="B886" s="2">
        <v>260.209</v>
      </c>
    </row>
    <row r="887" spans="1:2" x14ac:dyDescent="0.35">
      <c r="A887" s="1">
        <v>44105</v>
      </c>
      <c r="B887" s="2">
        <v>260.32499999999999</v>
      </c>
    </row>
    <row r="888" spans="1:2" x14ac:dyDescent="0.35">
      <c r="A888" s="1">
        <v>44136</v>
      </c>
      <c r="B888" s="2">
        <v>260.81700000000001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FE9D-721E-4565-97F5-B3B22DA13783}">
  <dimension ref="A1:D989"/>
  <sheetViews>
    <sheetView workbookViewId="0">
      <selection activeCell="D3" sqref="D3"/>
    </sheetView>
  </sheetViews>
  <sheetFormatPr defaultRowHeight="14.5" x14ac:dyDescent="0.35"/>
  <cols>
    <col min="1" max="1" width="17.6328125" customWidth="1"/>
    <col min="2" max="2" width="15.90625" customWidth="1"/>
  </cols>
  <sheetData>
    <row r="1" spans="1:4" x14ac:dyDescent="0.35">
      <c r="A1" t="s">
        <v>0</v>
      </c>
      <c r="B1" t="s">
        <v>2</v>
      </c>
      <c r="D1" t="s">
        <v>22</v>
      </c>
    </row>
    <row r="2" spans="1:4" x14ac:dyDescent="0.35">
      <c r="A2" s="1">
        <v>14154</v>
      </c>
      <c r="B2" s="3">
        <v>0.25</v>
      </c>
    </row>
    <row r="3" spans="1:4" x14ac:dyDescent="0.35">
      <c r="A3" s="1">
        <v>14185</v>
      </c>
      <c r="B3" s="3">
        <v>0.25</v>
      </c>
    </row>
    <row r="4" spans="1:4" x14ac:dyDescent="0.35">
      <c r="A4" s="1">
        <v>14215</v>
      </c>
      <c r="B4" s="3">
        <v>0.25</v>
      </c>
    </row>
    <row r="5" spans="1:4" x14ac:dyDescent="0.35">
      <c r="A5" s="1">
        <v>14246</v>
      </c>
      <c r="B5" s="3">
        <v>0.25</v>
      </c>
    </row>
    <row r="6" spans="1:4" x14ac:dyDescent="0.35">
      <c r="A6" s="1">
        <v>14277</v>
      </c>
      <c r="B6" s="3">
        <v>0.25</v>
      </c>
    </row>
    <row r="7" spans="1:4" x14ac:dyDescent="0.35">
      <c r="A7" s="1">
        <v>14305</v>
      </c>
      <c r="B7" s="3">
        <v>0.25</v>
      </c>
    </row>
    <row r="8" spans="1:4" x14ac:dyDescent="0.35">
      <c r="A8" s="1">
        <v>14336</v>
      </c>
      <c r="B8" s="3">
        <v>0.25</v>
      </c>
    </row>
    <row r="9" spans="1:4" x14ac:dyDescent="0.35">
      <c r="A9" s="1">
        <v>14366</v>
      </c>
      <c r="B9" s="3">
        <v>0.25</v>
      </c>
    </row>
    <row r="10" spans="1:4" x14ac:dyDescent="0.35">
      <c r="A10" s="1">
        <v>14397</v>
      </c>
      <c r="B10" s="3">
        <v>0.25</v>
      </c>
    </row>
    <row r="11" spans="1:4" x14ac:dyDescent="0.35">
      <c r="A11" s="1">
        <v>14427</v>
      </c>
      <c r="B11" s="3">
        <v>0.25</v>
      </c>
    </row>
    <row r="12" spans="1:4" x14ac:dyDescent="0.35">
      <c r="A12" s="1">
        <v>14458</v>
      </c>
      <c r="B12" s="3">
        <v>0.25</v>
      </c>
    </row>
    <row r="13" spans="1:4" x14ac:dyDescent="0.35">
      <c r="A13" s="1">
        <v>14489</v>
      </c>
      <c r="B13" s="3">
        <v>0.25</v>
      </c>
    </row>
    <row r="14" spans="1:4" x14ac:dyDescent="0.35">
      <c r="A14" s="1">
        <v>14519</v>
      </c>
      <c r="B14" s="3">
        <v>0.3</v>
      </c>
    </row>
    <row r="15" spans="1:4" x14ac:dyDescent="0.35">
      <c r="A15" s="1">
        <v>14550</v>
      </c>
      <c r="B15" s="3">
        <v>0.3</v>
      </c>
    </row>
    <row r="16" spans="1:4" x14ac:dyDescent="0.35">
      <c r="A16" s="1">
        <v>14580</v>
      </c>
      <c r="B16" s="3">
        <v>0.3</v>
      </c>
    </row>
    <row r="17" spans="1:2" x14ac:dyDescent="0.35">
      <c r="A17" s="1">
        <v>14611</v>
      </c>
      <c r="B17" s="3">
        <v>0.3</v>
      </c>
    </row>
    <row r="18" spans="1:2" x14ac:dyDescent="0.35">
      <c r="A18" s="1">
        <v>14642</v>
      </c>
      <c r="B18" s="3">
        <v>0.3</v>
      </c>
    </row>
    <row r="19" spans="1:2" x14ac:dyDescent="0.35">
      <c r="A19" s="1">
        <v>14671</v>
      </c>
      <c r="B19" s="3">
        <v>0.3</v>
      </c>
    </row>
    <row r="20" spans="1:2" x14ac:dyDescent="0.35">
      <c r="A20" s="1">
        <v>14702</v>
      </c>
      <c r="B20" s="3">
        <v>0.3</v>
      </c>
    </row>
    <row r="21" spans="1:2" x14ac:dyDescent="0.35">
      <c r="A21" s="1">
        <v>14732</v>
      </c>
      <c r="B21" s="3">
        <v>0.3</v>
      </c>
    </row>
    <row r="22" spans="1:2" x14ac:dyDescent="0.35">
      <c r="A22" s="1">
        <v>14763</v>
      </c>
      <c r="B22" s="3">
        <v>0.3</v>
      </c>
    </row>
    <row r="23" spans="1:2" x14ac:dyDescent="0.35">
      <c r="A23" s="1">
        <v>14793</v>
      </c>
      <c r="B23" s="3">
        <v>0.3</v>
      </c>
    </row>
    <row r="24" spans="1:2" x14ac:dyDescent="0.35">
      <c r="A24" s="1">
        <v>14824</v>
      </c>
      <c r="B24" s="3">
        <v>0.3</v>
      </c>
    </row>
    <row r="25" spans="1:2" x14ac:dyDescent="0.35">
      <c r="A25" s="1">
        <v>14855</v>
      </c>
      <c r="B25" s="3">
        <v>0.3</v>
      </c>
    </row>
    <row r="26" spans="1:2" x14ac:dyDescent="0.35">
      <c r="A26" s="1">
        <v>14885</v>
      </c>
      <c r="B26" s="3">
        <v>0.3</v>
      </c>
    </row>
    <row r="27" spans="1:2" x14ac:dyDescent="0.35">
      <c r="A27" s="1">
        <v>14916</v>
      </c>
      <c r="B27" s="3">
        <v>0.3</v>
      </c>
    </row>
    <row r="28" spans="1:2" x14ac:dyDescent="0.35">
      <c r="A28" s="1">
        <v>14946</v>
      </c>
      <c r="B28" s="3">
        <v>0.3</v>
      </c>
    </row>
    <row r="29" spans="1:2" x14ac:dyDescent="0.35">
      <c r="A29" s="1">
        <v>14977</v>
      </c>
      <c r="B29" s="3">
        <v>0.3</v>
      </c>
    </row>
    <row r="30" spans="1:2" x14ac:dyDescent="0.35">
      <c r="A30" s="1">
        <v>15008</v>
      </c>
      <c r="B30" s="3">
        <v>0.3</v>
      </c>
    </row>
    <row r="31" spans="1:2" x14ac:dyDescent="0.35">
      <c r="A31" s="1">
        <v>15036</v>
      </c>
      <c r="B31" s="3">
        <v>0.3</v>
      </c>
    </row>
    <row r="32" spans="1:2" x14ac:dyDescent="0.35">
      <c r="A32" s="1">
        <v>15067</v>
      </c>
      <c r="B32" s="3">
        <v>0.3</v>
      </c>
    </row>
    <row r="33" spans="1:2" x14ac:dyDescent="0.35">
      <c r="A33" s="1">
        <v>15097</v>
      </c>
      <c r="B33" s="3">
        <v>0.3</v>
      </c>
    </row>
    <row r="34" spans="1:2" x14ac:dyDescent="0.35">
      <c r="A34" s="1">
        <v>15128</v>
      </c>
      <c r="B34" s="3">
        <v>0.3</v>
      </c>
    </row>
    <row r="35" spans="1:2" x14ac:dyDescent="0.35">
      <c r="A35" s="1">
        <v>15158</v>
      </c>
      <c r="B35" s="3">
        <v>0.3</v>
      </c>
    </row>
    <row r="36" spans="1:2" x14ac:dyDescent="0.35">
      <c r="A36" s="1">
        <v>15189</v>
      </c>
      <c r="B36" s="3">
        <v>0.3</v>
      </c>
    </row>
    <row r="37" spans="1:2" x14ac:dyDescent="0.35">
      <c r="A37" s="1">
        <v>15220</v>
      </c>
      <c r="B37" s="3">
        <v>0.3</v>
      </c>
    </row>
    <row r="38" spans="1:2" x14ac:dyDescent="0.35">
      <c r="A38" s="1">
        <v>15250</v>
      </c>
      <c r="B38" s="3">
        <v>0.3</v>
      </c>
    </row>
    <row r="39" spans="1:2" x14ac:dyDescent="0.35">
      <c r="A39" s="1">
        <v>15281</v>
      </c>
      <c r="B39" s="3">
        <v>0.3</v>
      </c>
    </row>
    <row r="40" spans="1:2" x14ac:dyDescent="0.35">
      <c r="A40" s="1">
        <v>15311</v>
      </c>
      <c r="B40" s="3">
        <v>0.3</v>
      </c>
    </row>
    <row r="41" spans="1:2" x14ac:dyDescent="0.35">
      <c r="A41" s="1">
        <v>15342</v>
      </c>
      <c r="B41" s="3">
        <v>0.3</v>
      </c>
    </row>
    <row r="42" spans="1:2" x14ac:dyDescent="0.35">
      <c r="A42" s="1">
        <v>15373</v>
      </c>
      <c r="B42" s="3">
        <v>0.3</v>
      </c>
    </row>
    <row r="43" spans="1:2" x14ac:dyDescent="0.35">
      <c r="A43" s="1">
        <v>15401</v>
      </c>
      <c r="B43" s="3">
        <v>0.3</v>
      </c>
    </row>
    <row r="44" spans="1:2" x14ac:dyDescent="0.35">
      <c r="A44" s="1">
        <v>15432</v>
      </c>
      <c r="B44" s="3">
        <v>0.3</v>
      </c>
    </row>
    <row r="45" spans="1:2" x14ac:dyDescent="0.35">
      <c r="A45" s="1">
        <v>15462</v>
      </c>
      <c r="B45" s="3">
        <v>0.3</v>
      </c>
    </row>
    <row r="46" spans="1:2" x14ac:dyDescent="0.35">
      <c r="A46" s="1">
        <v>15493</v>
      </c>
      <c r="B46" s="3">
        <v>0.3</v>
      </c>
    </row>
    <row r="47" spans="1:2" x14ac:dyDescent="0.35">
      <c r="A47" s="1">
        <v>15523</v>
      </c>
      <c r="B47" s="3">
        <v>0.3</v>
      </c>
    </row>
    <row r="48" spans="1:2" x14ac:dyDescent="0.35">
      <c r="A48" s="1">
        <v>15554</v>
      </c>
      <c r="B48" s="3">
        <v>0.3</v>
      </c>
    </row>
    <row r="49" spans="1:2" x14ac:dyDescent="0.35">
      <c r="A49" s="1">
        <v>15585</v>
      </c>
      <c r="B49" s="3">
        <v>0.3</v>
      </c>
    </row>
    <row r="50" spans="1:2" x14ac:dyDescent="0.35">
      <c r="A50" s="1">
        <v>15615</v>
      </c>
      <c r="B50" s="3">
        <v>0.3</v>
      </c>
    </row>
    <row r="51" spans="1:2" x14ac:dyDescent="0.35">
      <c r="A51" s="1">
        <v>15646</v>
      </c>
      <c r="B51" s="3">
        <v>0.3</v>
      </c>
    </row>
    <row r="52" spans="1:2" x14ac:dyDescent="0.35">
      <c r="A52" s="1">
        <v>15676</v>
      </c>
      <c r="B52" s="3">
        <v>0.3</v>
      </c>
    </row>
    <row r="53" spans="1:2" x14ac:dyDescent="0.35">
      <c r="A53" s="1">
        <v>15707</v>
      </c>
      <c r="B53" s="3">
        <v>0.3</v>
      </c>
    </row>
    <row r="54" spans="1:2" x14ac:dyDescent="0.35">
      <c r="A54" s="1">
        <v>15738</v>
      </c>
      <c r="B54" s="3">
        <v>0.3</v>
      </c>
    </row>
    <row r="55" spans="1:2" x14ac:dyDescent="0.35">
      <c r="A55" s="1">
        <v>15766</v>
      </c>
      <c r="B55" s="3">
        <v>0.3</v>
      </c>
    </row>
    <row r="56" spans="1:2" x14ac:dyDescent="0.35">
      <c r="A56" s="1">
        <v>15797</v>
      </c>
      <c r="B56" s="3">
        <v>0.3</v>
      </c>
    </row>
    <row r="57" spans="1:2" x14ac:dyDescent="0.35">
      <c r="A57" s="1">
        <v>15827</v>
      </c>
      <c r="B57" s="3">
        <v>0.3</v>
      </c>
    </row>
    <row r="58" spans="1:2" x14ac:dyDescent="0.35">
      <c r="A58" s="1">
        <v>15858</v>
      </c>
      <c r="B58" s="3">
        <v>0.3</v>
      </c>
    </row>
    <row r="59" spans="1:2" x14ac:dyDescent="0.35">
      <c r="A59" s="1">
        <v>15888</v>
      </c>
      <c r="B59" s="3">
        <v>0.3</v>
      </c>
    </row>
    <row r="60" spans="1:2" x14ac:dyDescent="0.35">
      <c r="A60" s="1">
        <v>15919</v>
      </c>
      <c r="B60" s="3">
        <v>0.3</v>
      </c>
    </row>
    <row r="61" spans="1:2" x14ac:dyDescent="0.35">
      <c r="A61" s="1">
        <v>15950</v>
      </c>
      <c r="B61" s="3">
        <v>0.3</v>
      </c>
    </row>
    <row r="62" spans="1:2" x14ac:dyDescent="0.35">
      <c r="A62" s="1">
        <v>15980</v>
      </c>
      <c r="B62" s="3">
        <v>0.3</v>
      </c>
    </row>
    <row r="63" spans="1:2" x14ac:dyDescent="0.35">
      <c r="A63" s="1">
        <v>16011</v>
      </c>
      <c r="B63" s="3">
        <v>0.3</v>
      </c>
    </row>
    <row r="64" spans="1:2" x14ac:dyDescent="0.35">
      <c r="A64" s="1">
        <v>16041</v>
      </c>
      <c r="B64" s="3">
        <v>0.3</v>
      </c>
    </row>
    <row r="65" spans="1:2" x14ac:dyDescent="0.35">
      <c r="A65" s="1">
        <v>16072</v>
      </c>
      <c r="B65" s="3">
        <v>0.3</v>
      </c>
    </row>
    <row r="66" spans="1:2" x14ac:dyDescent="0.35">
      <c r="A66" s="1">
        <v>16103</v>
      </c>
      <c r="B66" s="3">
        <v>0.3</v>
      </c>
    </row>
    <row r="67" spans="1:2" x14ac:dyDescent="0.35">
      <c r="A67" s="1">
        <v>16132</v>
      </c>
      <c r="B67" s="3">
        <v>0.3</v>
      </c>
    </row>
    <row r="68" spans="1:2" x14ac:dyDescent="0.35">
      <c r="A68" s="1">
        <v>16163</v>
      </c>
      <c r="B68" s="3">
        <v>0.3</v>
      </c>
    </row>
    <row r="69" spans="1:2" x14ac:dyDescent="0.35">
      <c r="A69" s="1">
        <v>16193</v>
      </c>
      <c r="B69" s="3">
        <v>0.3</v>
      </c>
    </row>
    <row r="70" spans="1:2" x14ac:dyDescent="0.35">
      <c r="A70" s="1">
        <v>16224</v>
      </c>
      <c r="B70" s="3">
        <v>0.3</v>
      </c>
    </row>
    <row r="71" spans="1:2" x14ac:dyDescent="0.35">
      <c r="A71" s="1">
        <v>16254</v>
      </c>
      <c r="B71" s="3">
        <v>0.3</v>
      </c>
    </row>
    <row r="72" spans="1:2" x14ac:dyDescent="0.35">
      <c r="A72" s="1">
        <v>16285</v>
      </c>
      <c r="B72" s="3">
        <v>0.3</v>
      </c>
    </row>
    <row r="73" spans="1:2" x14ac:dyDescent="0.35">
      <c r="A73" s="1">
        <v>16316</v>
      </c>
      <c r="B73" s="3">
        <v>0.3</v>
      </c>
    </row>
    <row r="74" spans="1:2" x14ac:dyDescent="0.35">
      <c r="A74" s="1">
        <v>16346</v>
      </c>
      <c r="B74" s="3">
        <v>0.3</v>
      </c>
    </row>
    <row r="75" spans="1:2" x14ac:dyDescent="0.35">
      <c r="A75" s="1">
        <v>16377</v>
      </c>
      <c r="B75" s="3">
        <v>0.3</v>
      </c>
    </row>
    <row r="76" spans="1:2" x14ac:dyDescent="0.35">
      <c r="A76" s="1">
        <v>16407</v>
      </c>
      <c r="B76" s="3">
        <v>0.3</v>
      </c>
    </row>
    <row r="77" spans="1:2" x14ac:dyDescent="0.35">
      <c r="A77" s="1">
        <v>16438</v>
      </c>
      <c r="B77" s="3">
        <v>0.3</v>
      </c>
    </row>
    <row r="78" spans="1:2" x14ac:dyDescent="0.35">
      <c r="A78" s="1">
        <v>16469</v>
      </c>
      <c r="B78" s="3">
        <v>0.3</v>
      </c>
    </row>
    <row r="79" spans="1:2" x14ac:dyDescent="0.35">
      <c r="A79" s="1">
        <v>16497</v>
      </c>
      <c r="B79" s="3">
        <v>0.3</v>
      </c>
    </row>
    <row r="80" spans="1:2" x14ac:dyDescent="0.35">
      <c r="A80" s="1">
        <v>16528</v>
      </c>
      <c r="B80" s="3">
        <v>0.3</v>
      </c>
    </row>
    <row r="81" spans="1:2" x14ac:dyDescent="0.35">
      <c r="A81" s="1">
        <v>16558</v>
      </c>
      <c r="B81" s="3">
        <v>0.3</v>
      </c>
    </row>
    <row r="82" spans="1:2" x14ac:dyDescent="0.35">
      <c r="A82" s="1">
        <v>16589</v>
      </c>
      <c r="B82" s="3">
        <v>0.3</v>
      </c>
    </row>
    <row r="83" spans="1:2" x14ac:dyDescent="0.35">
      <c r="A83" s="1">
        <v>16619</v>
      </c>
      <c r="B83" s="3">
        <v>0.3</v>
      </c>
    </row>
    <row r="84" spans="1:2" x14ac:dyDescent="0.35">
      <c r="A84" s="1">
        <v>16650</v>
      </c>
      <c r="B84" s="3">
        <v>0.3</v>
      </c>
    </row>
    <row r="85" spans="1:2" x14ac:dyDescent="0.35">
      <c r="A85" s="1">
        <v>16681</v>
      </c>
      <c r="B85" s="3">
        <v>0.3</v>
      </c>
    </row>
    <row r="86" spans="1:2" x14ac:dyDescent="0.35">
      <c r="A86" s="1">
        <v>16711</v>
      </c>
      <c r="B86" s="3">
        <v>0.4</v>
      </c>
    </row>
    <row r="87" spans="1:2" x14ac:dyDescent="0.35">
      <c r="A87" s="1">
        <v>16742</v>
      </c>
      <c r="B87" s="3">
        <v>0.4</v>
      </c>
    </row>
    <row r="88" spans="1:2" x14ac:dyDescent="0.35">
      <c r="A88" s="1">
        <v>16772</v>
      </c>
      <c r="B88" s="3">
        <v>0.4</v>
      </c>
    </row>
    <row r="89" spans="1:2" x14ac:dyDescent="0.35">
      <c r="A89" s="1">
        <v>16803</v>
      </c>
      <c r="B89" s="3">
        <v>0.4</v>
      </c>
    </row>
    <row r="90" spans="1:2" x14ac:dyDescent="0.35">
      <c r="A90" s="1">
        <v>16834</v>
      </c>
      <c r="B90" s="3">
        <v>0.4</v>
      </c>
    </row>
    <row r="91" spans="1:2" x14ac:dyDescent="0.35">
      <c r="A91" s="1">
        <v>16862</v>
      </c>
      <c r="B91" s="3">
        <v>0.4</v>
      </c>
    </row>
    <row r="92" spans="1:2" x14ac:dyDescent="0.35">
      <c r="A92" s="1">
        <v>16893</v>
      </c>
      <c r="B92" s="3">
        <v>0.4</v>
      </c>
    </row>
    <row r="93" spans="1:2" x14ac:dyDescent="0.35">
      <c r="A93" s="1">
        <v>16923</v>
      </c>
      <c r="B93" s="3">
        <v>0.4</v>
      </c>
    </row>
    <row r="94" spans="1:2" x14ac:dyDescent="0.35">
      <c r="A94" s="1">
        <v>16954</v>
      </c>
      <c r="B94" s="3">
        <v>0.4</v>
      </c>
    </row>
    <row r="95" spans="1:2" x14ac:dyDescent="0.35">
      <c r="A95" s="1">
        <v>16984</v>
      </c>
      <c r="B95" s="3">
        <v>0.4</v>
      </c>
    </row>
    <row r="96" spans="1:2" x14ac:dyDescent="0.35">
      <c r="A96" s="1">
        <v>17015</v>
      </c>
      <c r="B96" s="3">
        <v>0.4</v>
      </c>
    </row>
    <row r="97" spans="1:2" x14ac:dyDescent="0.35">
      <c r="A97" s="1">
        <v>17046</v>
      </c>
      <c r="B97" s="3">
        <v>0.4</v>
      </c>
    </row>
    <row r="98" spans="1:2" x14ac:dyDescent="0.35">
      <c r="A98" s="1">
        <v>17076</v>
      </c>
      <c r="B98" s="3">
        <v>0.4</v>
      </c>
    </row>
    <row r="99" spans="1:2" x14ac:dyDescent="0.35">
      <c r="A99" s="1">
        <v>17107</v>
      </c>
      <c r="B99" s="3">
        <v>0.4</v>
      </c>
    </row>
    <row r="100" spans="1:2" x14ac:dyDescent="0.35">
      <c r="A100" s="1">
        <v>17137</v>
      </c>
      <c r="B100" s="3">
        <v>0.4</v>
      </c>
    </row>
    <row r="101" spans="1:2" x14ac:dyDescent="0.35">
      <c r="A101" s="1">
        <v>17168</v>
      </c>
      <c r="B101" s="3">
        <v>0.4</v>
      </c>
    </row>
    <row r="102" spans="1:2" x14ac:dyDescent="0.35">
      <c r="A102" s="1">
        <v>17199</v>
      </c>
      <c r="B102" s="3">
        <v>0.4</v>
      </c>
    </row>
    <row r="103" spans="1:2" x14ac:dyDescent="0.35">
      <c r="A103" s="1">
        <v>17227</v>
      </c>
      <c r="B103" s="3">
        <v>0.4</v>
      </c>
    </row>
    <row r="104" spans="1:2" x14ac:dyDescent="0.35">
      <c r="A104" s="1">
        <v>17258</v>
      </c>
      <c r="B104" s="3">
        <v>0.4</v>
      </c>
    </row>
    <row r="105" spans="1:2" x14ac:dyDescent="0.35">
      <c r="A105" s="1">
        <v>17288</v>
      </c>
      <c r="B105" s="3">
        <v>0.4</v>
      </c>
    </row>
    <row r="106" spans="1:2" x14ac:dyDescent="0.35">
      <c r="A106" s="1">
        <v>17319</v>
      </c>
      <c r="B106" s="3">
        <v>0.4</v>
      </c>
    </row>
    <row r="107" spans="1:2" x14ac:dyDescent="0.35">
      <c r="A107" s="1">
        <v>17349</v>
      </c>
      <c r="B107" s="3">
        <v>0.4</v>
      </c>
    </row>
    <row r="108" spans="1:2" x14ac:dyDescent="0.35">
      <c r="A108" s="1">
        <v>17380</v>
      </c>
      <c r="B108" s="3">
        <v>0.4</v>
      </c>
    </row>
    <row r="109" spans="1:2" x14ac:dyDescent="0.35">
      <c r="A109" s="1">
        <v>17411</v>
      </c>
      <c r="B109" s="3">
        <v>0.4</v>
      </c>
    </row>
    <row r="110" spans="1:2" x14ac:dyDescent="0.35">
      <c r="A110" s="1">
        <v>17441</v>
      </c>
      <c r="B110" s="3">
        <v>0.4</v>
      </c>
    </row>
    <row r="111" spans="1:2" x14ac:dyDescent="0.35">
      <c r="A111" s="1">
        <v>17472</v>
      </c>
      <c r="B111" s="3">
        <v>0.4</v>
      </c>
    </row>
    <row r="112" spans="1:2" x14ac:dyDescent="0.35">
      <c r="A112" s="1">
        <v>17502</v>
      </c>
      <c r="B112" s="3">
        <v>0.4</v>
      </c>
    </row>
    <row r="113" spans="1:2" x14ac:dyDescent="0.35">
      <c r="A113" s="1">
        <v>17533</v>
      </c>
      <c r="B113" s="3">
        <v>0.4</v>
      </c>
    </row>
    <row r="114" spans="1:2" x14ac:dyDescent="0.35">
      <c r="A114" s="1">
        <v>17564</v>
      </c>
      <c r="B114" s="3">
        <v>0.4</v>
      </c>
    </row>
    <row r="115" spans="1:2" x14ac:dyDescent="0.35">
      <c r="A115" s="1">
        <v>17593</v>
      </c>
      <c r="B115" s="3">
        <v>0.4</v>
      </c>
    </row>
    <row r="116" spans="1:2" x14ac:dyDescent="0.35">
      <c r="A116" s="1">
        <v>17624</v>
      </c>
      <c r="B116" s="3">
        <v>0.4</v>
      </c>
    </row>
    <row r="117" spans="1:2" x14ac:dyDescent="0.35">
      <c r="A117" s="1">
        <v>17654</v>
      </c>
      <c r="B117" s="3">
        <v>0.4</v>
      </c>
    </row>
    <row r="118" spans="1:2" x14ac:dyDescent="0.35">
      <c r="A118" s="1">
        <v>17685</v>
      </c>
      <c r="B118" s="3">
        <v>0.4</v>
      </c>
    </row>
    <row r="119" spans="1:2" x14ac:dyDescent="0.35">
      <c r="A119" s="1">
        <v>17715</v>
      </c>
      <c r="B119" s="3">
        <v>0.4</v>
      </c>
    </row>
    <row r="120" spans="1:2" x14ac:dyDescent="0.35">
      <c r="A120" s="1">
        <v>17746</v>
      </c>
      <c r="B120" s="3">
        <v>0.4</v>
      </c>
    </row>
    <row r="121" spans="1:2" x14ac:dyDescent="0.35">
      <c r="A121" s="1">
        <v>17777</v>
      </c>
      <c r="B121" s="3">
        <v>0.4</v>
      </c>
    </row>
    <row r="122" spans="1:2" x14ac:dyDescent="0.35">
      <c r="A122" s="1">
        <v>17807</v>
      </c>
      <c r="B122" s="3">
        <v>0.4</v>
      </c>
    </row>
    <row r="123" spans="1:2" x14ac:dyDescent="0.35">
      <c r="A123" s="1">
        <v>17838</v>
      </c>
      <c r="B123" s="3">
        <v>0.4</v>
      </c>
    </row>
    <row r="124" spans="1:2" x14ac:dyDescent="0.35">
      <c r="A124" s="1">
        <v>17868</v>
      </c>
      <c r="B124" s="3">
        <v>0.4</v>
      </c>
    </row>
    <row r="125" spans="1:2" x14ac:dyDescent="0.35">
      <c r="A125" s="1">
        <v>17899</v>
      </c>
      <c r="B125" s="3">
        <v>0.4</v>
      </c>
    </row>
    <row r="126" spans="1:2" x14ac:dyDescent="0.35">
      <c r="A126" s="1">
        <v>17930</v>
      </c>
      <c r="B126" s="3">
        <v>0.4</v>
      </c>
    </row>
    <row r="127" spans="1:2" x14ac:dyDescent="0.35">
      <c r="A127" s="1">
        <v>17958</v>
      </c>
      <c r="B127" s="3">
        <v>0.4</v>
      </c>
    </row>
    <row r="128" spans="1:2" x14ac:dyDescent="0.35">
      <c r="A128" s="1">
        <v>17989</v>
      </c>
      <c r="B128" s="3">
        <v>0.4</v>
      </c>
    </row>
    <row r="129" spans="1:2" x14ac:dyDescent="0.35">
      <c r="A129" s="1">
        <v>18019</v>
      </c>
      <c r="B129" s="3">
        <v>0.4</v>
      </c>
    </row>
    <row r="130" spans="1:2" x14ac:dyDescent="0.35">
      <c r="A130" s="1">
        <v>18050</v>
      </c>
      <c r="B130" s="3">
        <v>0.4</v>
      </c>
    </row>
    <row r="131" spans="1:2" x14ac:dyDescent="0.35">
      <c r="A131" s="1">
        <v>18080</v>
      </c>
      <c r="B131" s="3">
        <v>0.4</v>
      </c>
    </row>
    <row r="132" spans="1:2" x14ac:dyDescent="0.35">
      <c r="A132" s="1">
        <v>18111</v>
      </c>
      <c r="B132" s="3">
        <v>0.4</v>
      </c>
    </row>
    <row r="133" spans="1:2" x14ac:dyDescent="0.35">
      <c r="A133" s="1">
        <v>18142</v>
      </c>
      <c r="B133" s="3">
        <v>0.4</v>
      </c>
    </row>
    <row r="134" spans="1:2" x14ac:dyDescent="0.35">
      <c r="A134" s="1">
        <v>18172</v>
      </c>
      <c r="B134" s="3">
        <v>0.4</v>
      </c>
    </row>
    <row r="135" spans="1:2" x14ac:dyDescent="0.35">
      <c r="A135" s="1">
        <v>18203</v>
      </c>
      <c r="B135" s="3">
        <v>0.4</v>
      </c>
    </row>
    <row r="136" spans="1:2" x14ac:dyDescent="0.35">
      <c r="A136" s="1">
        <v>18233</v>
      </c>
      <c r="B136" s="3">
        <v>0.4</v>
      </c>
    </row>
    <row r="137" spans="1:2" x14ac:dyDescent="0.35">
      <c r="A137" s="1">
        <v>18264</v>
      </c>
      <c r="B137" s="3">
        <v>0.75</v>
      </c>
    </row>
    <row r="138" spans="1:2" x14ac:dyDescent="0.35">
      <c r="A138" s="1">
        <v>18295</v>
      </c>
      <c r="B138" s="3">
        <v>0.75</v>
      </c>
    </row>
    <row r="139" spans="1:2" x14ac:dyDescent="0.35">
      <c r="A139" s="1">
        <v>18323</v>
      </c>
      <c r="B139" s="3">
        <v>0.75</v>
      </c>
    </row>
    <row r="140" spans="1:2" x14ac:dyDescent="0.35">
      <c r="A140" s="1">
        <v>18354</v>
      </c>
      <c r="B140" s="3">
        <v>0.75</v>
      </c>
    </row>
    <row r="141" spans="1:2" x14ac:dyDescent="0.35">
      <c r="A141" s="1">
        <v>18384</v>
      </c>
      <c r="B141" s="3">
        <v>0.75</v>
      </c>
    </row>
    <row r="142" spans="1:2" x14ac:dyDescent="0.35">
      <c r="A142" s="1">
        <v>18415</v>
      </c>
      <c r="B142" s="3">
        <v>0.75</v>
      </c>
    </row>
    <row r="143" spans="1:2" x14ac:dyDescent="0.35">
      <c r="A143" s="1">
        <v>18445</v>
      </c>
      <c r="B143" s="3">
        <v>0.75</v>
      </c>
    </row>
    <row r="144" spans="1:2" x14ac:dyDescent="0.35">
      <c r="A144" s="1">
        <v>18476</v>
      </c>
      <c r="B144" s="3">
        <v>0.75</v>
      </c>
    </row>
    <row r="145" spans="1:2" x14ac:dyDescent="0.35">
      <c r="A145" s="1">
        <v>18507</v>
      </c>
      <c r="B145" s="3">
        <v>0.75</v>
      </c>
    </row>
    <row r="146" spans="1:2" x14ac:dyDescent="0.35">
      <c r="A146" s="1">
        <v>18537</v>
      </c>
      <c r="B146" s="3">
        <v>0.75</v>
      </c>
    </row>
    <row r="147" spans="1:2" x14ac:dyDescent="0.35">
      <c r="A147" s="1">
        <v>18568</v>
      </c>
      <c r="B147" s="3">
        <v>0.75</v>
      </c>
    </row>
    <row r="148" spans="1:2" x14ac:dyDescent="0.35">
      <c r="A148" s="1">
        <v>18598</v>
      </c>
      <c r="B148" s="3">
        <v>0.75</v>
      </c>
    </row>
    <row r="149" spans="1:2" x14ac:dyDescent="0.35">
      <c r="A149" s="1">
        <v>18629</v>
      </c>
      <c r="B149" s="3">
        <v>0.75</v>
      </c>
    </row>
    <row r="150" spans="1:2" x14ac:dyDescent="0.35">
      <c r="A150" s="1">
        <v>18660</v>
      </c>
      <c r="B150" s="3">
        <v>0.75</v>
      </c>
    </row>
    <row r="151" spans="1:2" x14ac:dyDescent="0.35">
      <c r="A151" s="1">
        <v>18688</v>
      </c>
      <c r="B151" s="3">
        <v>0.75</v>
      </c>
    </row>
    <row r="152" spans="1:2" x14ac:dyDescent="0.35">
      <c r="A152" s="1">
        <v>18719</v>
      </c>
      <c r="B152" s="3">
        <v>0.75</v>
      </c>
    </row>
    <row r="153" spans="1:2" x14ac:dyDescent="0.35">
      <c r="A153" s="1">
        <v>18749</v>
      </c>
      <c r="B153" s="3">
        <v>0.75</v>
      </c>
    </row>
    <row r="154" spans="1:2" x14ac:dyDescent="0.35">
      <c r="A154" s="1">
        <v>18780</v>
      </c>
      <c r="B154" s="3">
        <v>0.75</v>
      </c>
    </row>
    <row r="155" spans="1:2" x14ac:dyDescent="0.35">
      <c r="A155" s="1">
        <v>18810</v>
      </c>
      <c r="B155" s="3">
        <v>0.75</v>
      </c>
    </row>
    <row r="156" spans="1:2" x14ac:dyDescent="0.35">
      <c r="A156" s="1">
        <v>18841</v>
      </c>
      <c r="B156" s="3">
        <v>0.75</v>
      </c>
    </row>
    <row r="157" spans="1:2" x14ac:dyDescent="0.35">
      <c r="A157" s="1">
        <v>18872</v>
      </c>
      <c r="B157" s="3">
        <v>0.75</v>
      </c>
    </row>
    <row r="158" spans="1:2" x14ac:dyDescent="0.35">
      <c r="A158" s="1">
        <v>18902</v>
      </c>
      <c r="B158" s="3">
        <v>0.75</v>
      </c>
    </row>
    <row r="159" spans="1:2" x14ac:dyDescent="0.35">
      <c r="A159" s="1">
        <v>18933</v>
      </c>
      <c r="B159" s="3">
        <v>0.75</v>
      </c>
    </row>
    <row r="160" spans="1:2" x14ac:dyDescent="0.35">
      <c r="A160" s="1">
        <v>18963</v>
      </c>
      <c r="B160" s="3">
        <v>0.75</v>
      </c>
    </row>
    <row r="161" spans="1:2" x14ac:dyDescent="0.35">
      <c r="A161" s="1">
        <v>18994</v>
      </c>
      <c r="B161" s="3">
        <v>0.75</v>
      </c>
    </row>
    <row r="162" spans="1:2" x14ac:dyDescent="0.35">
      <c r="A162" s="1">
        <v>19025</v>
      </c>
      <c r="B162" s="3">
        <v>0.75</v>
      </c>
    </row>
    <row r="163" spans="1:2" x14ac:dyDescent="0.35">
      <c r="A163" s="1">
        <v>19054</v>
      </c>
      <c r="B163" s="3">
        <v>0.75</v>
      </c>
    </row>
    <row r="164" spans="1:2" x14ac:dyDescent="0.35">
      <c r="A164" s="1">
        <v>19085</v>
      </c>
      <c r="B164" s="3">
        <v>0.75</v>
      </c>
    </row>
    <row r="165" spans="1:2" x14ac:dyDescent="0.35">
      <c r="A165" s="1">
        <v>19115</v>
      </c>
      <c r="B165" s="3">
        <v>0.75</v>
      </c>
    </row>
    <row r="166" spans="1:2" x14ac:dyDescent="0.35">
      <c r="A166" s="1">
        <v>19146</v>
      </c>
      <c r="B166" s="3">
        <v>0.75</v>
      </c>
    </row>
    <row r="167" spans="1:2" x14ac:dyDescent="0.35">
      <c r="A167" s="1">
        <v>19176</v>
      </c>
      <c r="B167" s="3">
        <v>0.75</v>
      </c>
    </row>
    <row r="168" spans="1:2" x14ac:dyDescent="0.35">
      <c r="A168" s="1">
        <v>19207</v>
      </c>
      <c r="B168" s="3">
        <v>0.75</v>
      </c>
    </row>
    <row r="169" spans="1:2" x14ac:dyDescent="0.35">
      <c r="A169" s="1">
        <v>19238</v>
      </c>
      <c r="B169" s="3">
        <v>0.75</v>
      </c>
    </row>
    <row r="170" spans="1:2" x14ac:dyDescent="0.35">
      <c r="A170" s="1">
        <v>19268</v>
      </c>
      <c r="B170" s="3">
        <v>0.75</v>
      </c>
    </row>
    <row r="171" spans="1:2" x14ac:dyDescent="0.35">
      <c r="A171" s="1">
        <v>19299</v>
      </c>
      <c r="B171" s="3">
        <v>0.75</v>
      </c>
    </row>
    <row r="172" spans="1:2" x14ac:dyDescent="0.35">
      <c r="A172" s="1">
        <v>19329</v>
      </c>
      <c r="B172" s="3">
        <v>0.75</v>
      </c>
    </row>
    <row r="173" spans="1:2" x14ac:dyDescent="0.35">
      <c r="A173" s="1">
        <v>19360</v>
      </c>
      <c r="B173" s="3">
        <v>0.75</v>
      </c>
    </row>
    <row r="174" spans="1:2" x14ac:dyDescent="0.35">
      <c r="A174" s="1">
        <v>19391</v>
      </c>
      <c r="B174" s="3">
        <v>0.75</v>
      </c>
    </row>
    <row r="175" spans="1:2" x14ac:dyDescent="0.35">
      <c r="A175" s="1">
        <v>19419</v>
      </c>
      <c r="B175" s="3">
        <v>0.75</v>
      </c>
    </row>
    <row r="176" spans="1:2" x14ac:dyDescent="0.35">
      <c r="A176" s="1">
        <v>19450</v>
      </c>
      <c r="B176" s="3">
        <v>0.75</v>
      </c>
    </row>
    <row r="177" spans="1:2" x14ac:dyDescent="0.35">
      <c r="A177" s="1">
        <v>19480</v>
      </c>
      <c r="B177" s="3">
        <v>0.75</v>
      </c>
    </row>
    <row r="178" spans="1:2" x14ac:dyDescent="0.35">
      <c r="A178" s="1">
        <v>19511</v>
      </c>
      <c r="B178" s="3">
        <v>0.75</v>
      </c>
    </row>
    <row r="179" spans="1:2" x14ac:dyDescent="0.35">
      <c r="A179" s="1">
        <v>19541</v>
      </c>
      <c r="B179" s="3">
        <v>0.75</v>
      </c>
    </row>
    <row r="180" spans="1:2" x14ac:dyDescent="0.35">
      <c r="A180" s="1">
        <v>19572</v>
      </c>
      <c r="B180" s="3">
        <v>0.75</v>
      </c>
    </row>
    <row r="181" spans="1:2" x14ac:dyDescent="0.35">
      <c r="A181" s="1">
        <v>19603</v>
      </c>
      <c r="B181" s="3">
        <v>0.75</v>
      </c>
    </row>
    <row r="182" spans="1:2" x14ac:dyDescent="0.35">
      <c r="A182" s="1">
        <v>19633</v>
      </c>
      <c r="B182" s="3">
        <v>0.75</v>
      </c>
    </row>
    <row r="183" spans="1:2" x14ac:dyDescent="0.35">
      <c r="A183" s="1">
        <v>19664</v>
      </c>
      <c r="B183" s="3">
        <v>0.75</v>
      </c>
    </row>
    <row r="184" spans="1:2" x14ac:dyDescent="0.35">
      <c r="A184" s="1">
        <v>19694</v>
      </c>
      <c r="B184" s="3">
        <v>0.75</v>
      </c>
    </row>
    <row r="185" spans="1:2" x14ac:dyDescent="0.35">
      <c r="A185" s="1">
        <v>19725</v>
      </c>
      <c r="B185" s="3">
        <v>0.75</v>
      </c>
    </row>
    <row r="186" spans="1:2" x14ac:dyDescent="0.35">
      <c r="A186" s="1">
        <v>19756</v>
      </c>
      <c r="B186" s="3">
        <v>0.75</v>
      </c>
    </row>
    <row r="187" spans="1:2" x14ac:dyDescent="0.35">
      <c r="A187" s="1">
        <v>19784</v>
      </c>
      <c r="B187" s="3">
        <v>0.75</v>
      </c>
    </row>
    <row r="188" spans="1:2" x14ac:dyDescent="0.35">
      <c r="A188" s="1">
        <v>19815</v>
      </c>
      <c r="B188" s="3">
        <v>0.75</v>
      </c>
    </row>
    <row r="189" spans="1:2" x14ac:dyDescent="0.35">
      <c r="A189" s="1">
        <v>19845</v>
      </c>
      <c r="B189" s="3">
        <v>0.75</v>
      </c>
    </row>
    <row r="190" spans="1:2" x14ac:dyDescent="0.35">
      <c r="A190" s="1">
        <v>19876</v>
      </c>
      <c r="B190" s="3">
        <v>0.75</v>
      </c>
    </row>
    <row r="191" spans="1:2" x14ac:dyDescent="0.35">
      <c r="A191" s="1">
        <v>19906</v>
      </c>
      <c r="B191" s="3">
        <v>0.75</v>
      </c>
    </row>
    <row r="192" spans="1:2" x14ac:dyDescent="0.35">
      <c r="A192" s="1">
        <v>19937</v>
      </c>
      <c r="B192" s="3">
        <v>0.75</v>
      </c>
    </row>
    <row r="193" spans="1:2" x14ac:dyDescent="0.35">
      <c r="A193" s="1">
        <v>19968</v>
      </c>
      <c r="B193" s="3">
        <v>0.75</v>
      </c>
    </row>
    <row r="194" spans="1:2" x14ac:dyDescent="0.35">
      <c r="A194" s="1">
        <v>19998</v>
      </c>
      <c r="B194" s="3">
        <v>0.75</v>
      </c>
    </row>
    <row r="195" spans="1:2" x14ac:dyDescent="0.35">
      <c r="A195" s="1">
        <v>20029</v>
      </c>
      <c r="B195" s="3">
        <v>0.75</v>
      </c>
    </row>
    <row r="196" spans="1:2" x14ac:dyDescent="0.35">
      <c r="A196" s="1">
        <v>20059</v>
      </c>
      <c r="B196" s="3">
        <v>0.75</v>
      </c>
    </row>
    <row r="197" spans="1:2" x14ac:dyDescent="0.35">
      <c r="A197" s="1">
        <v>20090</v>
      </c>
      <c r="B197" s="3">
        <v>0.75</v>
      </c>
    </row>
    <row r="198" spans="1:2" x14ac:dyDescent="0.35">
      <c r="A198" s="1">
        <v>20121</v>
      </c>
      <c r="B198" s="3">
        <v>0.75</v>
      </c>
    </row>
    <row r="199" spans="1:2" x14ac:dyDescent="0.35">
      <c r="A199" s="1">
        <v>20149</v>
      </c>
      <c r="B199" s="3">
        <v>0.75</v>
      </c>
    </row>
    <row r="200" spans="1:2" x14ac:dyDescent="0.35">
      <c r="A200" s="1">
        <v>20180</v>
      </c>
      <c r="B200" s="3">
        <v>0.75</v>
      </c>
    </row>
    <row r="201" spans="1:2" x14ac:dyDescent="0.35">
      <c r="A201" s="1">
        <v>20210</v>
      </c>
      <c r="B201" s="3">
        <v>0.75</v>
      </c>
    </row>
    <row r="202" spans="1:2" x14ac:dyDescent="0.35">
      <c r="A202" s="1">
        <v>20241</v>
      </c>
      <c r="B202" s="3">
        <v>0.75</v>
      </c>
    </row>
    <row r="203" spans="1:2" x14ac:dyDescent="0.35">
      <c r="A203" s="1">
        <v>20271</v>
      </c>
      <c r="B203" s="3">
        <v>0.75</v>
      </c>
    </row>
    <row r="204" spans="1:2" x14ac:dyDescent="0.35">
      <c r="A204" s="1">
        <v>20302</v>
      </c>
      <c r="B204" s="3">
        <v>0.75</v>
      </c>
    </row>
    <row r="205" spans="1:2" x14ac:dyDescent="0.35">
      <c r="A205" s="1">
        <v>20333</v>
      </c>
      <c r="B205" s="3">
        <v>0.75</v>
      </c>
    </row>
    <row r="206" spans="1:2" x14ac:dyDescent="0.35">
      <c r="A206" s="1">
        <v>20363</v>
      </c>
      <c r="B206" s="3">
        <v>0.75</v>
      </c>
    </row>
    <row r="207" spans="1:2" x14ac:dyDescent="0.35">
      <c r="A207" s="1">
        <v>20394</v>
      </c>
      <c r="B207" s="3">
        <v>0.75</v>
      </c>
    </row>
    <row r="208" spans="1:2" x14ac:dyDescent="0.35">
      <c r="A208" s="1">
        <v>20424</v>
      </c>
      <c r="B208" s="3">
        <v>0.75</v>
      </c>
    </row>
    <row r="209" spans="1:2" x14ac:dyDescent="0.35">
      <c r="A209" s="1">
        <v>20455</v>
      </c>
      <c r="B209" s="3">
        <v>0.75</v>
      </c>
    </row>
    <row r="210" spans="1:2" x14ac:dyDescent="0.35">
      <c r="A210" s="1">
        <v>20486</v>
      </c>
      <c r="B210" s="3">
        <v>0.75</v>
      </c>
    </row>
    <row r="211" spans="1:2" x14ac:dyDescent="0.35">
      <c r="A211" s="1">
        <v>20515</v>
      </c>
      <c r="B211" s="3">
        <v>1</v>
      </c>
    </row>
    <row r="212" spans="1:2" x14ac:dyDescent="0.35">
      <c r="A212" s="1">
        <v>20546</v>
      </c>
      <c r="B212" s="3">
        <v>1</v>
      </c>
    </row>
    <row r="213" spans="1:2" x14ac:dyDescent="0.35">
      <c r="A213" s="1">
        <v>20576</v>
      </c>
      <c r="B213" s="3">
        <v>1</v>
      </c>
    </row>
    <row r="214" spans="1:2" x14ac:dyDescent="0.35">
      <c r="A214" s="1">
        <v>20607</v>
      </c>
      <c r="B214" s="3">
        <v>1</v>
      </c>
    </row>
    <row r="215" spans="1:2" x14ac:dyDescent="0.35">
      <c r="A215" s="1">
        <v>20637</v>
      </c>
      <c r="B215" s="3">
        <v>1</v>
      </c>
    </row>
    <row r="216" spans="1:2" x14ac:dyDescent="0.35">
      <c r="A216" s="1">
        <v>20668</v>
      </c>
      <c r="B216" s="3">
        <v>1</v>
      </c>
    </row>
    <row r="217" spans="1:2" x14ac:dyDescent="0.35">
      <c r="A217" s="1">
        <v>20699</v>
      </c>
      <c r="B217" s="3">
        <v>1</v>
      </c>
    </row>
    <row r="218" spans="1:2" x14ac:dyDescent="0.35">
      <c r="A218" s="1">
        <v>20729</v>
      </c>
      <c r="B218" s="3">
        <v>1</v>
      </c>
    </row>
    <row r="219" spans="1:2" x14ac:dyDescent="0.35">
      <c r="A219" s="1">
        <v>20760</v>
      </c>
      <c r="B219" s="3">
        <v>1</v>
      </c>
    </row>
    <row r="220" spans="1:2" x14ac:dyDescent="0.35">
      <c r="A220" s="1">
        <v>20790</v>
      </c>
      <c r="B220" s="3">
        <v>1</v>
      </c>
    </row>
    <row r="221" spans="1:2" x14ac:dyDescent="0.35">
      <c r="A221" s="1">
        <v>20821</v>
      </c>
      <c r="B221" s="3">
        <v>1</v>
      </c>
    </row>
    <row r="222" spans="1:2" x14ac:dyDescent="0.35">
      <c r="A222" s="1">
        <v>20852</v>
      </c>
      <c r="B222" s="3">
        <v>1</v>
      </c>
    </row>
    <row r="223" spans="1:2" x14ac:dyDescent="0.35">
      <c r="A223" s="1">
        <v>20880</v>
      </c>
      <c r="B223" s="3">
        <v>1</v>
      </c>
    </row>
    <row r="224" spans="1:2" x14ac:dyDescent="0.35">
      <c r="A224" s="1">
        <v>20911</v>
      </c>
      <c r="B224" s="3">
        <v>1</v>
      </c>
    </row>
    <row r="225" spans="1:2" x14ac:dyDescent="0.35">
      <c r="A225" s="1">
        <v>20941</v>
      </c>
      <c r="B225" s="3">
        <v>1</v>
      </c>
    </row>
    <row r="226" spans="1:2" x14ac:dyDescent="0.35">
      <c r="A226" s="1">
        <v>20972</v>
      </c>
      <c r="B226" s="3">
        <v>1</v>
      </c>
    </row>
    <row r="227" spans="1:2" x14ac:dyDescent="0.35">
      <c r="A227" s="1">
        <v>21002</v>
      </c>
      <c r="B227" s="3">
        <v>1</v>
      </c>
    </row>
    <row r="228" spans="1:2" x14ac:dyDescent="0.35">
      <c r="A228" s="1">
        <v>21033</v>
      </c>
      <c r="B228" s="3">
        <v>1</v>
      </c>
    </row>
    <row r="229" spans="1:2" x14ac:dyDescent="0.35">
      <c r="A229" s="1">
        <v>21064</v>
      </c>
      <c r="B229" s="3">
        <v>1</v>
      </c>
    </row>
    <row r="230" spans="1:2" x14ac:dyDescent="0.35">
      <c r="A230" s="1">
        <v>21094</v>
      </c>
      <c r="B230" s="3">
        <v>1</v>
      </c>
    </row>
    <row r="231" spans="1:2" x14ac:dyDescent="0.35">
      <c r="A231" s="1">
        <v>21125</v>
      </c>
      <c r="B231" s="3">
        <v>1</v>
      </c>
    </row>
    <row r="232" spans="1:2" x14ac:dyDescent="0.35">
      <c r="A232" s="1">
        <v>21155</v>
      </c>
      <c r="B232" s="3">
        <v>1</v>
      </c>
    </row>
    <row r="233" spans="1:2" x14ac:dyDescent="0.35">
      <c r="A233" s="1">
        <v>21186</v>
      </c>
      <c r="B233" s="3">
        <v>1</v>
      </c>
    </row>
    <row r="234" spans="1:2" x14ac:dyDescent="0.35">
      <c r="A234" s="1">
        <v>21217</v>
      </c>
      <c r="B234" s="3">
        <v>1</v>
      </c>
    </row>
    <row r="235" spans="1:2" x14ac:dyDescent="0.35">
      <c r="A235" s="1">
        <v>21245</v>
      </c>
      <c r="B235" s="3">
        <v>1</v>
      </c>
    </row>
    <row r="236" spans="1:2" x14ac:dyDescent="0.35">
      <c r="A236" s="1">
        <v>21276</v>
      </c>
      <c r="B236" s="3">
        <v>1</v>
      </c>
    </row>
    <row r="237" spans="1:2" x14ac:dyDescent="0.35">
      <c r="A237" s="1">
        <v>21306</v>
      </c>
      <c r="B237" s="3">
        <v>1</v>
      </c>
    </row>
    <row r="238" spans="1:2" x14ac:dyDescent="0.35">
      <c r="A238" s="1">
        <v>21337</v>
      </c>
      <c r="B238" s="3">
        <v>1</v>
      </c>
    </row>
    <row r="239" spans="1:2" x14ac:dyDescent="0.35">
      <c r="A239" s="1">
        <v>21367</v>
      </c>
      <c r="B239" s="3">
        <v>1</v>
      </c>
    </row>
    <row r="240" spans="1:2" x14ac:dyDescent="0.35">
      <c r="A240" s="1">
        <v>21398</v>
      </c>
      <c r="B240" s="3">
        <v>1</v>
      </c>
    </row>
    <row r="241" spans="1:2" x14ac:dyDescent="0.35">
      <c r="A241" s="1">
        <v>21429</v>
      </c>
      <c r="B241" s="3">
        <v>1</v>
      </c>
    </row>
    <row r="242" spans="1:2" x14ac:dyDescent="0.35">
      <c r="A242" s="1">
        <v>21459</v>
      </c>
      <c r="B242" s="3">
        <v>1</v>
      </c>
    </row>
    <row r="243" spans="1:2" x14ac:dyDescent="0.35">
      <c r="A243" s="1">
        <v>21490</v>
      </c>
      <c r="B243" s="3">
        <v>1</v>
      </c>
    </row>
    <row r="244" spans="1:2" x14ac:dyDescent="0.35">
      <c r="A244" s="1">
        <v>21520</v>
      </c>
      <c r="B244" s="3">
        <v>1</v>
      </c>
    </row>
    <row r="245" spans="1:2" x14ac:dyDescent="0.35">
      <c r="A245" s="1">
        <v>21551</v>
      </c>
      <c r="B245" s="3">
        <v>1</v>
      </c>
    </row>
    <row r="246" spans="1:2" x14ac:dyDescent="0.35">
      <c r="A246" s="1">
        <v>21582</v>
      </c>
      <c r="B246" s="3">
        <v>1</v>
      </c>
    </row>
    <row r="247" spans="1:2" x14ac:dyDescent="0.35">
      <c r="A247" s="1">
        <v>21610</v>
      </c>
      <c r="B247" s="3">
        <v>1</v>
      </c>
    </row>
    <row r="248" spans="1:2" x14ac:dyDescent="0.35">
      <c r="A248" s="1">
        <v>21641</v>
      </c>
      <c r="B248" s="3">
        <v>1</v>
      </c>
    </row>
    <row r="249" spans="1:2" x14ac:dyDescent="0.35">
      <c r="A249" s="1">
        <v>21671</v>
      </c>
      <c r="B249" s="3">
        <v>1</v>
      </c>
    </row>
    <row r="250" spans="1:2" x14ac:dyDescent="0.35">
      <c r="A250" s="1">
        <v>21702</v>
      </c>
      <c r="B250" s="3">
        <v>1</v>
      </c>
    </row>
    <row r="251" spans="1:2" x14ac:dyDescent="0.35">
      <c r="A251" s="1">
        <v>21732</v>
      </c>
      <c r="B251" s="3">
        <v>1</v>
      </c>
    </row>
    <row r="252" spans="1:2" x14ac:dyDescent="0.35">
      <c r="A252" s="1">
        <v>21763</v>
      </c>
      <c r="B252" s="3">
        <v>1</v>
      </c>
    </row>
    <row r="253" spans="1:2" x14ac:dyDescent="0.35">
      <c r="A253" s="1">
        <v>21794</v>
      </c>
      <c r="B253" s="3">
        <v>1</v>
      </c>
    </row>
    <row r="254" spans="1:2" x14ac:dyDescent="0.35">
      <c r="A254" s="1">
        <v>21824</v>
      </c>
      <c r="B254" s="3">
        <v>1</v>
      </c>
    </row>
    <row r="255" spans="1:2" x14ac:dyDescent="0.35">
      <c r="A255" s="1">
        <v>21855</v>
      </c>
      <c r="B255" s="3">
        <v>1</v>
      </c>
    </row>
    <row r="256" spans="1:2" x14ac:dyDescent="0.35">
      <c r="A256" s="1">
        <v>21885</v>
      </c>
      <c r="B256" s="3">
        <v>1</v>
      </c>
    </row>
    <row r="257" spans="1:2" x14ac:dyDescent="0.35">
      <c r="A257" s="1">
        <v>21916</v>
      </c>
      <c r="B257" s="3">
        <v>1</v>
      </c>
    </row>
    <row r="258" spans="1:2" x14ac:dyDescent="0.35">
      <c r="A258" s="1">
        <v>21947</v>
      </c>
      <c r="B258" s="3">
        <v>1</v>
      </c>
    </row>
    <row r="259" spans="1:2" x14ac:dyDescent="0.35">
      <c r="A259" s="1">
        <v>21976</v>
      </c>
      <c r="B259" s="3">
        <v>1</v>
      </c>
    </row>
    <row r="260" spans="1:2" x14ac:dyDescent="0.35">
      <c r="A260" s="1">
        <v>22007</v>
      </c>
      <c r="B260" s="3">
        <v>1</v>
      </c>
    </row>
    <row r="261" spans="1:2" x14ac:dyDescent="0.35">
      <c r="A261" s="1">
        <v>22037</v>
      </c>
      <c r="B261" s="3">
        <v>1</v>
      </c>
    </row>
    <row r="262" spans="1:2" x14ac:dyDescent="0.35">
      <c r="A262" s="1">
        <v>22068</v>
      </c>
      <c r="B262" s="3">
        <v>1</v>
      </c>
    </row>
    <row r="263" spans="1:2" x14ac:dyDescent="0.35">
      <c r="A263" s="1">
        <v>22098</v>
      </c>
      <c r="B263" s="3">
        <v>1</v>
      </c>
    </row>
    <row r="264" spans="1:2" x14ac:dyDescent="0.35">
      <c r="A264" s="1">
        <v>22129</v>
      </c>
      <c r="B264" s="3">
        <v>1</v>
      </c>
    </row>
    <row r="265" spans="1:2" x14ac:dyDescent="0.35">
      <c r="A265" s="1">
        <v>22160</v>
      </c>
      <c r="B265" s="3">
        <v>1</v>
      </c>
    </row>
    <row r="266" spans="1:2" x14ac:dyDescent="0.35">
      <c r="A266" s="1">
        <v>22190</v>
      </c>
      <c r="B266" s="3">
        <v>1</v>
      </c>
    </row>
    <row r="267" spans="1:2" x14ac:dyDescent="0.35">
      <c r="A267" s="1">
        <v>22221</v>
      </c>
      <c r="B267" s="3">
        <v>1</v>
      </c>
    </row>
    <row r="268" spans="1:2" x14ac:dyDescent="0.35">
      <c r="A268" s="1">
        <v>22251</v>
      </c>
      <c r="B268" s="3">
        <v>1</v>
      </c>
    </row>
    <row r="269" spans="1:2" x14ac:dyDescent="0.35">
      <c r="A269" s="1">
        <v>22282</v>
      </c>
      <c r="B269" s="3">
        <v>1</v>
      </c>
    </row>
    <row r="270" spans="1:2" x14ac:dyDescent="0.35">
      <c r="A270" s="1">
        <v>22313</v>
      </c>
      <c r="B270" s="3">
        <v>1</v>
      </c>
    </row>
    <row r="271" spans="1:2" x14ac:dyDescent="0.35">
      <c r="A271" s="1">
        <v>22341</v>
      </c>
      <c r="B271" s="3">
        <v>1</v>
      </c>
    </row>
    <row r="272" spans="1:2" x14ac:dyDescent="0.35">
      <c r="A272" s="1">
        <v>22372</v>
      </c>
      <c r="B272" s="3">
        <v>1</v>
      </c>
    </row>
    <row r="273" spans="1:2" x14ac:dyDescent="0.35">
      <c r="A273" s="1">
        <v>22402</v>
      </c>
      <c r="B273" s="3">
        <v>1</v>
      </c>
    </row>
    <row r="274" spans="1:2" x14ac:dyDescent="0.35">
      <c r="A274" s="1">
        <v>22433</v>
      </c>
      <c r="B274" s="3">
        <v>1</v>
      </c>
    </row>
    <row r="275" spans="1:2" x14ac:dyDescent="0.35">
      <c r="A275" s="1">
        <v>22463</v>
      </c>
      <c r="B275" s="3">
        <v>1</v>
      </c>
    </row>
    <row r="276" spans="1:2" x14ac:dyDescent="0.35">
      <c r="A276" s="1">
        <v>22494</v>
      </c>
      <c r="B276" s="3">
        <v>1</v>
      </c>
    </row>
    <row r="277" spans="1:2" x14ac:dyDescent="0.35">
      <c r="A277" s="1">
        <v>22525</v>
      </c>
      <c r="B277" s="3">
        <v>1.1499999999999999</v>
      </c>
    </row>
    <row r="278" spans="1:2" x14ac:dyDescent="0.35">
      <c r="A278" s="1">
        <v>22555</v>
      </c>
      <c r="B278" s="3">
        <v>1.1499999999999999</v>
      </c>
    </row>
    <row r="279" spans="1:2" x14ac:dyDescent="0.35">
      <c r="A279" s="1">
        <v>22586</v>
      </c>
      <c r="B279" s="3">
        <v>1.1499999999999999</v>
      </c>
    </row>
    <row r="280" spans="1:2" x14ac:dyDescent="0.35">
      <c r="A280" s="1">
        <v>22616</v>
      </c>
      <c r="B280" s="3">
        <v>1.1499999999999999</v>
      </c>
    </row>
    <row r="281" spans="1:2" x14ac:dyDescent="0.35">
      <c r="A281" s="1">
        <v>22647</v>
      </c>
      <c r="B281" s="3">
        <v>1.1499999999999999</v>
      </c>
    </row>
    <row r="282" spans="1:2" x14ac:dyDescent="0.35">
      <c r="A282" s="1">
        <v>22678</v>
      </c>
      <c r="B282" s="3">
        <v>1.1499999999999999</v>
      </c>
    </row>
    <row r="283" spans="1:2" x14ac:dyDescent="0.35">
      <c r="A283" s="1">
        <v>22706</v>
      </c>
      <c r="B283" s="3">
        <v>1.1499999999999999</v>
      </c>
    </row>
    <row r="284" spans="1:2" x14ac:dyDescent="0.35">
      <c r="A284" s="1">
        <v>22737</v>
      </c>
      <c r="B284" s="3">
        <v>1.1499999999999999</v>
      </c>
    </row>
    <row r="285" spans="1:2" x14ac:dyDescent="0.35">
      <c r="A285" s="1">
        <v>22767</v>
      </c>
      <c r="B285" s="3">
        <v>1.1499999999999999</v>
      </c>
    </row>
    <row r="286" spans="1:2" x14ac:dyDescent="0.35">
      <c r="A286" s="1">
        <v>22798</v>
      </c>
      <c r="B286" s="3">
        <v>1.1499999999999999</v>
      </c>
    </row>
    <row r="287" spans="1:2" x14ac:dyDescent="0.35">
      <c r="A287" s="1">
        <v>22828</v>
      </c>
      <c r="B287" s="3">
        <v>1.1499999999999999</v>
      </c>
    </row>
    <row r="288" spans="1:2" x14ac:dyDescent="0.35">
      <c r="A288" s="1">
        <v>22859</v>
      </c>
      <c r="B288" s="3">
        <v>1.1499999999999999</v>
      </c>
    </row>
    <row r="289" spans="1:2" x14ac:dyDescent="0.35">
      <c r="A289" s="1">
        <v>22890</v>
      </c>
      <c r="B289" s="3">
        <v>1.1499999999999999</v>
      </c>
    </row>
    <row r="290" spans="1:2" x14ac:dyDescent="0.35">
      <c r="A290" s="1">
        <v>22920</v>
      </c>
      <c r="B290" s="3">
        <v>1.1499999999999999</v>
      </c>
    </row>
    <row r="291" spans="1:2" x14ac:dyDescent="0.35">
      <c r="A291" s="1">
        <v>22951</v>
      </c>
      <c r="B291" s="3">
        <v>1.1499999999999999</v>
      </c>
    </row>
    <row r="292" spans="1:2" x14ac:dyDescent="0.35">
      <c r="A292" s="1">
        <v>22981</v>
      </c>
      <c r="B292" s="3">
        <v>1.1499999999999999</v>
      </c>
    </row>
    <row r="293" spans="1:2" x14ac:dyDescent="0.35">
      <c r="A293" s="1">
        <v>23012</v>
      </c>
      <c r="B293" s="3">
        <v>1.1499999999999999</v>
      </c>
    </row>
    <row r="294" spans="1:2" x14ac:dyDescent="0.35">
      <c r="A294" s="1">
        <v>23043</v>
      </c>
      <c r="B294" s="3">
        <v>1.1499999999999999</v>
      </c>
    </row>
    <row r="295" spans="1:2" x14ac:dyDescent="0.35">
      <c r="A295" s="1">
        <v>23071</v>
      </c>
      <c r="B295" s="3">
        <v>1.1499999999999999</v>
      </c>
    </row>
    <row r="296" spans="1:2" x14ac:dyDescent="0.35">
      <c r="A296" s="1">
        <v>23102</v>
      </c>
      <c r="B296" s="3">
        <v>1.1499999999999999</v>
      </c>
    </row>
    <row r="297" spans="1:2" x14ac:dyDescent="0.35">
      <c r="A297" s="1">
        <v>23132</v>
      </c>
      <c r="B297" s="3">
        <v>1.1499999999999999</v>
      </c>
    </row>
    <row r="298" spans="1:2" x14ac:dyDescent="0.35">
      <c r="A298" s="1">
        <v>23163</v>
      </c>
      <c r="B298" s="3">
        <v>1.1499999999999999</v>
      </c>
    </row>
    <row r="299" spans="1:2" x14ac:dyDescent="0.35">
      <c r="A299" s="1">
        <v>23193</v>
      </c>
      <c r="B299" s="3">
        <v>1.1499999999999999</v>
      </c>
    </row>
    <row r="300" spans="1:2" x14ac:dyDescent="0.35">
      <c r="A300" s="1">
        <v>23224</v>
      </c>
      <c r="B300" s="3">
        <v>1.1499999999999999</v>
      </c>
    </row>
    <row r="301" spans="1:2" x14ac:dyDescent="0.35">
      <c r="A301" s="1">
        <v>23255</v>
      </c>
      <c r="B301" s="3">
        <v>1.25</v>
      </c>
    </row>
    <row r="302" spans="1:2" x14ac:dyDescent="0.35">
      <c r="A302" s="1">
        <v>23285</v>
      </c>
      <c r="B302" s="3">
        <v>1.25</v>
      </c>
    </row>
    <row r="303" spans="1:2" x14ac:dyDescent="0.35">
      <c r="A303" s="1">
        <v>23316</v>
      </c>
      <c r="B303" s="3">
        <v>1.25</v>
      </c>
    </row>
    <row r="304" spans="1:2" x14ac:dyDescent="0.35">
      <c r="A304" s="1">
        <v>23346</v>
      </c>
      <c r="B304" s="3">
        <v>1.25</v>
      </c>
    </row>
    <row r="305" spans="1:2" x14ac:dyDescent="0.35">
      <c r="A305" s="1">
        <v>23377</v>
      </c>
      <c r="B305" s="3">
        <v>1.25</v>
      </c>
    </row>
    <row r="306" spans="1:2" x14ac:dyDescent="0.35">
      <c r="A306" s="1">
        <v>23408</v>
      </c>
      <c r="B306" s="3">
        <v>1.25</v>
      </c>
    </row>
    <row r="307" spans="1:2" x14ac:dyDescent="0.35">
      <c r="A307" s="1">
        <v>23437</v>
      </c>
      <c r="B307" s="3">
        <v>1.25</v>
      </c>
    </row>
    <row r="308" spans="1:2" x14ac:dyDescent="0.35">
      <c r="A308" s="1">
        <v>23468</v>
      </c>
      <c r="B308" s="3">
        <v>1.25</v>
      </c>
    </row>
    <row r="309" spans="1:2" x14ac:dyDescent="0.35">
      <c r="A309" s="1">
        <v>23498</v>
      </c>
      <c r="B309" s="3">
        <v>1.25</v>
      </c>
    </row>
    <row r="310" spans="1:2" x14ac:dyDescent="0.35">
      <c r="A310" s="1">
        <v>23529</v>
      </c>
      <c r="B310" s="3">
        <v>1.25</v>
      </c>
    </row>
    <row r="311" spans="1:2" x14ac:dyDescent="0.35">
      <c r="A311" s="1">
        <v>23559</v>
      </c>
      <c r="B311" s="3">
        <v>1.25</v>
      </c>
    </row>
    <row r="312" spans="1:2" x14ac:dyDescent="0.35">
      <c r="A312" s="1">
        <v>23590</v>
      </c>
      <c r="B312" s="3">
        <v>1.25</v>
      </c>
    </row>
    <row r="313" spans="1:2" x14ac:dyDescent="0.35">
      <c r="A313" s="1">
        <v>23621</v>
      </c>
      <c r="B313" s="3">
        <v>1.25</v>
      </c>
    </row>
    <row r="314" spans="1:2" x14ac:dyDescent="0.35">
      <c r="A314" s="1">
        <v>23651</v>
      </c>
      <c r="B314" s="3">
        <v>1.25</v>
      </c>
    </row>
    <row r="315" spans="1:2" x14ac:dyDescent="0.35">
      <c r="A315" s="1">
        <v>23682</v>
      </c>
      <c r="B315" s="3">
        <v>1.25</v>
      </c>
    </row>
    <row r="316" spans="1:2" x14ac:dyDescent="0.35">
      <c r="A316" s="1">
        <v>23712</v>
      </c>
      <c r="B316" s="3">
        <v>1.25</v>
      </c>
    </row>
    <row r="317" spans="1:2" x14ac:dyDescent="0.35">
      <c r="A317" s="1">
        <v>23743</v>
      </c>
      <c r="B317" s="3">
        <v>1.25</v>
      </c>
    </row>
    <row r="318" spans="1:2" x14ac:dyDescent="0.35">
      <c r="A318" s="1">
        <v>23774</v>
      </c>
      <c r="B318" s="3">
        <v>1.25</v>
      </c>
    </row>
    <row r="319" spans="1:2" x14ac:dyDescent="0.35">
      <c r="A319" s="1">
        <v>23802</v>
      </c>
      <c r="B319" s="3">
        <v>1.25</v>
      </c>
    </row>
    <row r="320" spans="1:2" x14ac:dyDescent="0.35">
      <c r="A320" s="1">
        <v>23833</v>
      </c>
      <c r="B320" s="3">
        <v>1.25</v>
      </c>
    </row>
    <row r="321" spans="1:2" x14ac:dyDescent="0.35">
      <c r="A321" s="1">
        <v>23863</v>
      </c>
      <c r="B321" s="3">
        <v>1.25</v>
      </c>
    </row>
    <row r="322" spans="1:2" x14ac:dyDescent="0.35">
      <c r="A322" s="1">
        <v>23894</v>
      </c>
      <c r="B322" s="3">
        <v>1.25</v>
      </c>
    </row>
    <row r="323" spans="1:2" x14ac:dyDescent="0.35">
      <c r="A323" s="1">
        <v>23924</v>
      </c>
      <c r="B323" s="3">
        <v>1.25</v>
      </c>
    </row>
    <row r="324" spans="1:2" x14ac:dyDescent="0.35">
      <c r="A324" s="1">
        <v>23955</v>
      </c>
      <c r="B324" s="3">
        <v>1.25</v>
      </c>
    </row>
    <row r="325" spans="1:2" x14ac:dyDescent="0.35">
      <c r="A325" s="1">
        <v>23986</v>
      </c>
      <c r="B325" s="3">
        <v>1.25</v>
      </c>
    </row>
    <row r="326" spans="1:2" x14ac:dyDescent="0.35">
      <c r="A326" s="1">
        <v>24016</v>
      </c>
      <c r="B326" s="3">
        <v>1.25</v>
      </c>
    </row>
    <row r="327" spans="1:2" x14ac:dyDescent="0.35">
      <c r="A327" s="1">
        <v>24047</v>
      </c>
      <c r="B327" s="3">
        <v>1.25</v>
      </c>
    </row>
    <row r="328" spans="1:2" x14ac:dyDescent="0.35">
      <c r="A328" s="1">
        <v>24077</v>
      </c>
      <c r="B328" s="3">
        <v>1.25</v>
      </c>
    </row>
    <row r="329" spans="1:2" x14ac:dyDescent="0.35">
      <c r="A329" s="1">
        <v>24108</v>
      </c>
      <c r="B329" s="3">
        <v>1.25</v>
      </c>
    </row>
    <row r="330" spans="1:2" x14ac:dyDescent="0.35">
      <c r="A330" s="1">
        <v>24139</v>
      </c>
      <c r="B330" s="3">
        <v>1.25</v>
      </c>
    </row>
    <row r="331" spans="1:2" x14ac:dyDescent="0.35">
      <c r="A331" s="1">
        <v>24167</v>
      </c>
      <c r="B331" s="3">
        <v>1.25</v>
      </c>
    </row>
    <row r="332" spans="1:2" x14ac:dyDescent="0.35">
      <c r="A332" s="1">
        <v>24198</v>
      </c>
      <c r="B332" s="3">
        <v>1.25</v>
      </c>
    </row>
    <row r="333" spans="1:2" x14ac:dyDescent="0.35">
      <c r="A333" s="1">
        <v>24228</v>
      </c>
      <c r="B333" s="3">
        <v>1.25</v>
      </c>
    </row>
    <row r="334" spans="1:2" x14ac:dyDescent="0.35">
      <c r="A334" s="1">
        <v>24259</v>
      </c>
      <c r="B334" s="3">
        <v>1.25</v>
      </c>
    </row>
    <row r="335" spans="1:2" x14ac:dyDescent="0.35">
      <c r="A335" s="1">
        <v>24289</v>
      </c>
      <c r="B335" s="3">
        <v>1.25</v>
      </c>
    </row>
    <row r="336" spans="1:2" x14ac:dyDescent="0.35">
      <c r="A336" s="1">
        <v>24320</v>
      </c>
      <c r="B336" s="3">
        <v>1.25</v>
      </c>
    </row>
    <row r="337" spans="1:2" x14ac:dyDescent="0.35">
      <c r="A337" s="1">
        <v>24351</v>
      </c>
      <c r="B337" s="3">
        <v>1.25</v>
      </c>
    </row>
    <row r="338" spans="1:2" x14ac:dyDescent="0.35">
      <c r="A338" s="1">
        <v>24381</v>
      </c>
      <c r="B338" s="3">
        <v>1.25</v>
      </c>
    </row>
    <row r="339" spans="1:2" x14ac:dyDescent="0.35">
      <c r="A339" s="1">
        <v>24412</v>
      </c>
      <c r="B339" s="3">
        <v>1.25</v>
      </c>
    </row>
    <row r="340" spans="1:2" x14ac:dyDescent="0.35">
      <c r="A340" s="1">
        <v>24442</v>
      </c>
      <c r="B340" s="3">
        <v>1.25</v>
      </c>
    </row>
    <row r="341" spans="1:2" x14ac:dyDescent="0.35">
      <c r="A341" s="1">
        <v>24473</v>
      </c>
      <c r="B341" s="3">
        <v>1.25</v>
      </c>
    </row>
    <row r="342" spans="1:2" x14ac:dyDescent="0.35">
      <c r="A342" s="1">
        <v>24504</v>
      </c>
      <c r="B342" s="3">
        <v>1.4</v>
      </c>
    </row>
    <row r="343" spans="1:2" x14ac:dyDescent="0.35">
      <c r="A343" s="1">
        <v>24532</v>
      </c>
      <c r="B343" s="3">
        <v>1.4</v>
      </c>
    </row>
    <row r="344" spans="1:2" x14ac:dyDescent="0.35">
      <c r="A344" s="1">
        <v>24563</v>
      </c>
      <c r="B344" s="3">
        <v>1.4</v>
      </c>
    </row>
    <row r="345" spans="1:2" x14ac:dyDescent="0.35">
      <c r="A345" s="1">
        <v>24593</v>
      </c>
      <c r="B345" s="3">
        <v>1.4</v>
      </c>
    </row>
    <row r="346" spans="1:2" x14ac:dyDescent="0.35">
      <c r="A346" s="1">
        <v>24624</v>
      </c>
      <c r="B346" s="3">
        <v>1.4</v>
      </c>
    </row>
    <row r="347" spans="1:2" x14ac:dyDescent="0.35">
      <c r="A347" s="1">
        <v>24654</v>
      </c>
      <c r="B347" s="3">
        <v>1.4</v>
      </c>
    </row>
    <row r="348" spans="1:2" x14ac:dyDescent="0.35">
      <c r="A348" s="1">
        <v>24685</v>
      </c>
      <c r="B348" s="3">
        <v>1.4</v>
      </c>
    </row>
    <row r="349" spans="1:2" x14ac:dyDescent="0.35">
      <c r="A349" s="1">
        <v>24716</v>
      </c>
      <c r="B349" s="3">
        <v>1.4</v>
      </c>
    </row>
    <row r="350" spans="1:2" x14ac:dyDescent="0.35">
      <c r="A350" s="1">
        <v>24746</v>
      </c>
      <c r="B350" s="3">
        <v>1.4</v>
      </c>
    </row>
    <row r="351" spans="1:2" x14ac:dyDescent="0.35">
      <c r="A351" s="1">
        <v>24777</v>
      </c>
      <c r="B351" s="3">
        <v>1.4</v>
      </c>
    </row>
    <row r="352" spans="1:2" x14ac:dyDescent="0.35">
      <c r="A352" s="1">
        <v>24807</v>
      </c>
      <c r="B352" s="3">
        <v>1.4</v>
      </c>
    </row>
    <row r="353" spans="1:2" x14ac:dyDescent="0.35">
      <c r="A353" s="1">
        <v>24838</v>
      </c>
      <c r="B353" s="3">
        <v>1.4</v>
      </c>
    </row>
    <row r="354" spans="1:2" x14ac:dyDescent="0.35">
      <c r="A354" s="1">
        <v>24869</v>
      </c>
      <c r="B354" s="3">
        <v>1.6</v>
      </c>
    </row>
    <row r="355" spans="1:2" x14ac:dyDescent="0.35">
      <c r="A355" s="1">
        <v>24898</v>
      </c>
      <c r="B355" s="3">
        <v>1.6</v>
      </c>
    </row>
    <row r="356" spans="1:2" x14ac:dyDescent="0.35">
      <c r="A356" s="1">
        <v>24929</v>
      </c>
      <c r="B356" s="3">
        <v>1.6</v>
      </c>
    </row>
    <row r="357" spans="1:2" x14ac:dyDescent="0.35">
      <c r="A357" s="1">
        <v>24959</v>
      </c>
      <c r="B357" s="3">
        <v>1.6</v>
      </c>
    </row>
    <row r="358" spans="1:2" x14ac:dyDescent="0.35">
      <c r="A358" s="1">
        <v>24990</v>
      </c>
      <c r="B358" s="3">
        <v>1.6</v>
      </c>
    </row>
    <row r="359" spans="1:2" x14ac:dyDescent="0.35">
      <c r="A359" s="1">
        <v>25020</v>
      </c>
      <c r="B359" s="3">
        <v>1.6</v>
      </c>
    </row>
    <row r="360" spans="1:2" x14ac:dyDescent="0.35">
      <c r="A360" s="1">
        <v>25051</v>
      </c>
      <c r="B360" s="3">
        <v>1.6</v>
      </c>
    </row>
    <row r="361" spans="1:2" x14ac:dyDescent="0.35">
      <c r="A361" s="1">
        <v>25082</v>
      </c>
      <c r="B361" s="3">
        <v>1.6</v>
      </c>
    </row>
    <row r="362" spans="1:2" x14ac:dyDescent="0.35">
      <c r="A362" s="1">
        <v>25112</v>
      </c>
      <c r="B362" s="3">
        <v>1.6</v>
      </c>
    </row>
    <row r="363" spans="1:2" x14ac:dyDescent="0.35">
      <c r="A363" s="1">
        <v>25143</v>
      </c>
      <c r="B363" s="3">
        <v>1.6</v>
      </c>
    </row>
    <row r="364" spans="1:2" x14ac:dyDescent="0.35">
      <c r="A364" s="1">
        <v>25173</v>
      </c>
      <c r="B364" s="3">
        <v>1.6</v>
      </c>
    </row>
    <row r="365" spans="1:2" x14ac:dyDescent="0.35">
      <c r="A365" s="1">
        <v>25204</v>
      </c>
      <c r="B365" s="3">
        <v>1.6</v>
      </c>
    </row>
    <row r="366" spans="1:2" x14ac:dyDescent="0.35">
      <c r="A366" s="1">
        <v>25235</v>
      </c>
      <c r="B366" s="3">
        <v>1.6</v>
      </c>
    </row>
    <row r="367" spans="1:2" x14ac:dyDescent="0.35">
      <c r="A367" s="1">
        <v>25263</v>
      </c>
      <c r="B367" s="3">
        <v>1.6</v>
      </c>
    </row>
    <row r="368" spans="1:2" x14ac:dyDescent="0.35">
      <c r="A368" s="1">
        <v>25294</v>
      </c>
      <c r="B368" s="3">
        <v>1.6</v>
      </c>
    </row>
    <row r="369" spans="1:2" x14ac:dyDescent="0.35">
      <c r="A369" s="1">
        <v>25324</v>
      </c>
      <c r="B369" s="3">
        <v>1.6</v>
      </c>
    </row>
    <row r="370" spans="1:2" x14ac:dyDescent="0.35">
      <c r="A370" s="1">
        <v>25355</v>
      </c>
      <c r="B370" s="3">
        <v>1.6</v>
      </c>
    </row>
    <row r="371" spans="1:2" x14ac:dyDescent="0.35">
      <c r="A371" s="1">
        <v>25385</v>
      </c>
      <c r="B371" s="3">
        <v>1.6</v>
      </c>
    </row>
    <row r="372" spans="1:2" x14ac:dyDescent="0.35">
      <c r="A372" s="1">
        <v>25416</v>
      </c>
      <c r="B372" s="3">
        <v>1.6</v>
      </c>
    </row>
    <row r="373" spans="1:2" x14ac:dyDescent="0.35">
      <c r="A373" s="1">
        <v>25447</v>
      </c>
      <c r="B373" s="3">
        <v>1.6</v>
      </c>
    </row>
    <row r="374" spans="1:2" x14ac:dyDescent="0.35">
      <c r="A374" s="1">
        <v>25477</v>
      </c>
      <c r="B374" s="3">
        <v>1.6</v>
      </c>
    </row>
    <row r="375" spans="1:2" x14ac:dyDescent="0.35">
      <c r="A375" s="1">
        <v>25508</v>
      </c>
      <c r="B375" s="3">
        <v>1.6</v>
      </c>
    </row>
    <row r="376" spans="1:2" x14ac:dyDescent="0.35">
      <c r="A376" s="1">
        <v>25538</v>
      </c>
      <c r="B376" s="3">
        <v>1.6</v>
      </c>
    </row>
    <row r="377" spans="1:2" x14ac:dyDescent="0.35">
      <c r="A377" s="1">
        <v>25569</v>
      </c>
      <c r="B377" s="3">
        <v>1.6</v>
      </c>
    </row>
    <row r="378" spans="1:2" x14ac:dyDescent="0.35">
      <c r="A378" s="1">
        <v>25600</v>
      </c>
      <c r="B378" s="3">
        <v>1.6</v>
      </c>
    </row>
    <row r="379" spans="1:2" x14ac:dyDescent="0.35">
      <c r="A379" s="1">
        <v>25628</v>
      </c>
      <c r="B379" s="3">
        <v>1.6</v>
      </c>
    </row>
    <row r="380" spans="1:2" x14ac:dyDescent="0.35">
      <c r="A380" s="1">
        <v>25659</v>
      </c>
      <c r="B380" s="3">
        <v>1.6</v>
      </c>
    </row>
    <row r="381" spans="1:2" x14ac:dyDescent="0.35">
      <c r="A381" s="1">
        <v>25689</v>
      </c>
      <c r="B381" s="3">
        <v>1.6</v>
      </c>
    </row>
    <row r="382" spans="1:2" x14ac:dyDescent="0.35">
      <c r="A382" s="1">
        <v>25720</v>
      </c>
      <c r="B382" s="3">
        <v>1.6</v>
      </c>
    </row>
    <row r="383" spans="1:2" x14ac:dyDescent="0.35">
      <c r="A383" s="1">
        <v>25750</v>
      </c>
      <c r="B383" s="3">
        <v>1.6</v>
      </c>
    </row>
    <row r="384" spans="1:2" x14ac:dyDescent="0.35">
      <c r="A384" s="1">
        <v>25781</v>
      </c>
      <c r="B384" s="3">
        <v>1.6</v>
      </c>
    </row>
    <row r="385" spans="1:2" x14ac:dyDescent="0.35">
      <c r="A385" s="1">
        <v>25812</v>
      </c>
      <c r="B385" s="3">
        <v>1.6</v>
      </c>
    </row>
    <row r="386" spans="1:2" x14ac:dyDescent="0.35">
      <c r="A386" s="1">
        <v>25842</v>
      </c>
      <c r="B386" s="3">
        <v>1.6</v>
      </c>
    </row>
    <row r="387" spans="1:2" x14ac:dyDescent="0.35">
      <c r="A387" s="1">
        <v>25873</v>
      </c>
      <c r="B387" s="3">
        <v>1.6</v>
      </c>
    </row>
    <row r="388" spans="1:2" x14ac:dyDescent="0.35">
      <c r="A388" s="1">
        <v>25903</v>
      </c>
      <c r="B388" s="3">
        <v>1.6</v>
      </c>
    </row>
    <row r="389" spans="1:2" x14ac:dyDescent="0.35">
      <c r="A389" s="1">
        <v>25934</v>
      </c>
      <c r="B389" s="3">
        <v>1.6</v>
      </c>
    </row>
    <row r="390" spans="1:2" x14ac:dyDescent="0.35">
      <c r="A390" s="1">
        <v>25965</v>
      </c>
      <c r="B390" s="3">
        <v>1.6</v>
      </c>
    </row>
    <row r="391" spans="1:2" x14ac:dyDescent="0.35">
      <c r="A391" s="1">
        <v>25993</v>
      </c>
      <c r="B391" s="3">
        <v>1.6</v>
      </c>
    </row>
    <row r="392" spans="1:2" x14ac:dyDescent="0.35">
      <c r="A392" s="1">
        <v>26024</v>
      </c>
      <c r="B392" s="3">
        <v>1.6</v>
      </c>
    </row>
    <row r="393" spans="1:2" x14ac:dyDescent="0.35">
      <c r="A393" s="1">
        <v>26054</v>
      </c>
      <c r="B393" s="3">
        <v>1.6</v>
      </c>
    </row>
    <row r="394" spans="1:2" x14ac:dyDescent="0.35">
      <c r="A394" s="1">
        <v>26085</v>
      </c>
      <c r="B394" s="3">
        <v>1.6</v>
      </c>
    </row>
    <row r="395" spans="1:2" x14ac:dyDescent="0.35">
      <c r="A395" s="1">
        <v>26115</v>
      </c>
      <c r="B395" s="3">
        <v>1.6</v>
      </c>
    </row>
    <row r="396" spans="1:2" x14ac:dyDescent="0.35">
      <c r="A396" s="1">
        <v>26146</v>
      </c>
      <c r="B396" s="3">
        <v>1.6</v>
      </c>
    </row>
    <row r="397" spans="1:2" x14ac:dyDescent="0.35">
      <c r="A397" s="1">
        <v>26177</v>
      </c>
      <c r="B397" s="3">
        <v>1.6</v>
      </c>
    </row>
    <row r="398" spans="1:2" x14ac:dyDescent="0.35">
      <c r="A398" s="1">
        <v>26207</v>
      </c>
      <c r="B398" s="3">
        <v>1.6</v>
      </c>
    </row>
    <row r="399" spans="1:2" x14ac:dyDescent="0.35">
      <c r="A399" s="1">
        <v>26238</v>
      </c>
      <c r="B399" s="3">
        <v>1.6</v>
      </c>
    </row>
    <row r="400" spans="1:2" x14ac:dyDescent="0.35">
      <c r="A400" s="1">
        <v>26268</v>
      </c>
      <c r="B400" s="3">
        <v>1.6</v>
      </c>
    </row>
    <row r="401" spans="1:2" x14ac:dyDescent="0.35">
      <c r="A401" s="1">
        <v>26299</v>
      </c>
      <c r="B401" s="3">
        <v>1.6</v>
      </c>
    </row>
    <row r="402" spans="1:2" x14ac:dyDescent="0.35">
      <c r="A402" s="1">
        <v>26330</v>
      </c>
      <c r="B402" s="3">
        <v>1.6</v>
      </c>
    </row>
    <row r="403" spans="1:2" x14ac:dyDescent="0.35">
      <c r="A403" s="1">
        <v>26359</v>
      </c>
      <c r="B403" s="3">
        <v>1.6</v>
      </c>
    </row>
    <row r="404" spans="1:2" x14ac:dyDescent="0.35">
      <c r="A404" s="1">
        <v>26390</v>
      </c>
      <c r="B404" s="3">
        <v>1.6</v>
      </c>
    </row>
    <row r="405" spans="1:2" x14ac:dyDescent="0.35">
      <c r="A405" s="1">
        <v>26420</v>
      </c>
      <c r="B405" s="3">
        <v>1.6</v>
      </c>
    </row>
    <row r="406" spans="1:2" x14ac:dyDescent="0.35">
      <c r="A406" s="1">
        <v>26451</v>
      </c>
      <c r="B406" s="3">
        <v>1.6</v>
      </c>
    </row>
    <row r="407" spans="1:2" x14ac:dyDescent="0.35">
      <c r="A407" s="1">
        <v>26481</v>
      </c>
      <c r="B407" s="3">
        <v>1.6</v>
      </c>
    </row>
    <row r="408" spans="1:2" x14ac:dyDescent="0.35">
      <c r="A408" s="1">
        <v>26512</v>
      </c>
      <c r="B408" s="3">
        <v>1.6</v>
      </c>
    </row>
    <row r="409" spans="1:2" x14ac:dyDescent="0.35">
      <c r="A409" s="1">
        <v>26543</v>
      </c>
      <c r="B409" s="3">
        <v>1.6</v>
      </c>
    </row>
    <row r="410" spans="1:2" x14ac:dyDescent="0.35">
      <c r="A410" s="1">
        <v>26573</v>
      </c>
      <c r="B410" s="3">
        <v>1.6</v>
      </c>
    </row>
    <row r="411" spans="1:2" x14ac:dyDescent="0.35">
      <c r="A411" s="1">
        <v>26604</v>
      </c>
      <c r="B411" s="3">
        <v>1.6</v>
      </c>
    </row>
    <row r="412" spans="1:2" x14ac:dyDescent="0.35">
      <c r="A412" s="1">
        <v>26634</v>
      </c>
      <c r="B412" s="3">
        <v>1.6</v>
      </c>
    </row>
    <row r="413" spans="1:2" x14ac:dyDescent="0.35">
      <c r="A413" s="1">
        <v>26665</v>
      </c>
      <c r="B413" s="3">
        <v>1.6</v>
      </c>
    </row>
    <row r="414" spans="1:2" x14ac:dyDescent="0.35">
      <c r="A414" s="1">
        <v>26696</v>
      </c>
      <c r="B414" s="3">
        <v>1.6</v>
      </c>
    </row>
    <row r="415" spans="1:2" x14ac:dyDescent="0.35">
      <c r="A415" s="1">
        <v>26724</v>
      </c>
      <c r="B415" s="3">
        <v>1.6</v>
      </c>
    </row>
    <row r="416" spans="1:2" x14ac:dyDescent="0.35">
      <c r="A416" s="1">
        <v>26755</v>
      </c>
      <c r="B416" s="3">
        <v>1.6</v>
      </c>
    </row>
    <row r="417" spans="1:2" x14ac:dyDescent="0.35">
      <c r="A417" s="1">
        <v>26785</v>
      </c>
      <c r="B417" s="3">
        <v>1.6</v>
      </c>
    </row>
    <row r="418" spans="1:2" x14ac:dyDescent="0.35">
      <c r="A418" s="1">
        <v>26816</v>
      </c>
      <c r="B418" s="3">
        <v>1.6</v>
      </c>
    </row>
    <row r="419" spans="1:2" x14ac:dyDescent="0.35">
      <c r="A419" s="1">
        <v>26846</v>
      </c>
      <c r="B419" s="3">
        <v>1.6</v>
      </c>
    </row>
    <row r="420" spans="1:2" x14ac:dyDescent="0.35">
      <c r="A420" s="1">
        <v>26877</v>
      </c>
      <c r="B420" s="3">
        <v>1.6</v>
      </c>
    </row>
    <row r="421" spans="1:2" x14ac:dyDescent="0.35">
      <c r="A421" s="1">
        <v>26908</v>
      </c>
      <c r="B421" s="3">
        <v>1.6</v>
      </c>
    </row>
    <row r="422" spans="1:2" x14ac:dyDescent="0.35">
      <c r="A422" s="1">
        <v>26938</v>
      </c>
      <c r="B422" s="3">
        <v>1.6</v>
      </c>
    </row>
    <row r="423" spans="1:2" x14ac:dyDescent="0.35">
      <c r="A423" s="1">
        <v>26969</v>
      </c>
      <c r="B423" s="3">
        <v>1.6</v>
      </c>
    </row>
    <row r="424" spans="1:2" x14ac:dyDescent="0.35">
      <c r="A424" s="1">
        <v>26999</v>
      </c>
      <c r="B424" s="3">
        <v>1.6</v>
      </c>
    </row>
    <row r="425" spans="1:2" x14ac:dyDescent="0.35">
      <c r="A425" s="1">
        <v>27030</v>
      </c>
      <c r="B425" s="3">
        <v>1.6</v>
      </c>
    </row>
    <row r="426" spans="1:2" x14ac:dyDescent="0.35">
      <c r="A426" s="1">
        <v>27061</v>
      </c>
      <c r="B426" s="3">
        <v>1.6</v>
      </c>
    </row>
    <row r="427" spans="1:2" x14ac:dyDescent="0.35">
      <c r="A427" s="1">
        <v>27089</v>
      </c>
      <c r="B427" s="3">
        <v>1.6</v>
      </c>
    </row>
    <row r="428" spans="1:2" x14ac:dyDescent="0.35">
      <c r="A428" s="1">
        <v>27120</v>
      </c>
      <c r="B428" s="3">
        <v>1.6</v>
      </c>
    </row>
    <row r="429" spans="1:2" x14ac:dyDescent="0.35">
      <c r="A429" s="1">
        <v>27150</v>
      </c>
      <c r="B429" s="3">
        <v>2</v>
      </c>
    </row>
    <row r="430" spans="1:2" x14ac:dyDescent="0.35">
      <c r="A430" s="1">
        <v>27181</v>
      </c>
      <c r="B430" s="3">
        <v>2</v>
      </c>
    </row>
    <row r="431" spans="1:2" x14ac:dyDescent="0.35">
      <c r="A431" s="1">
        <v>27211</v>
      </c>
      <c r="B431" s="3">
        <v>2</v>
      </c>
    </row>
    <row r="432" spans="1:2" x14ac:dyDescent="0.35">
      <c r="A432" s="1">
        <v>27242</v>
      </c>
      <c r="B432" s="3">
        <v>2</v>
      </c>
    </row>
    <row r="433" spans="1:2" x14ac:dyDescent="0.35">
      <c r="A433" s="1">
        <v>27273</v>
      </c>
      <c r="B433" s="3">
        <v>2</v>
      </c>
    </row>
    <row r="434" spans="1:2" x14ac:dyDescent="0.35">
      <c r="A434" s="1">
        <v>27303</v>
      </c>
      <c r="B434" s="3">
        <v>2</v>
      </c>
    </row>
    <row r="435" spans="1:2" x14ac:dyDescent="0.35">
      <c r="A435" s="1">
        <v>27334</v>
      </c>
      <c r="B435" s="3">
        <v>2</v>
      </c>
    </row>
    <row r="436" spans="1:2" x14ac:dyDescent="0.35">
      <c r="A436" s="1">
        <v>27364</v>
      </c>
      <c r="B436" s="3">
        <v>2</v>
      </c>
    </row>
    <row r="437" spans="1:2" x14ac:dyDescent="0.35">
      <c r="A437" s="1">
        <v>27395</v>
      </c>
      <c r="B437" s="3">
        <v>2.1</v>
      </c>
    </row>
    <row r="438" spans="1:2" x14ac:dyDescent="0.35">
      <c r="A438" s="1">
        <v>27426</v>
      </c>
      <c r="B438" s="3">
        <v>2.1</v>
      </c>
    </row>
    <row r="439" spans="1:2" x14ac:dyDescent="0.35">
      <c r="A439" s="1">
        <v>27454</v>
      </c>
      <c r="B439" s="3">
        <v>2.1</v>
      </c>
    </row>
    <row r="440" spans="1:2" x14ac:dyDescent="0.35">
      <c r="A440" s="1">
        <v>27485</v>
      </c>
      <c r="B440" s="3">
        <v>2.1</v>
      </c>
    </row>
    <row r="441" spans="1:2" x14ac:dyDescent="0.35">
      <c r="A441" s="1">
        <v>27515</v>
      </c>
      <c r="B441" s="3">
        <v>2.1</v>
      </c>
    </row>
    <row r="442" spans="1:2" x14ac:dyDescent="0.35">
      <c r="A442" s="1">
        <v>27546</v>
      </c>
      <c r="B442" s="3">
        <v>2.1</v>
      </c>
    </row>
    <row r="443" spans="1:2" x14ac:dyDescent="0.35">
      <c r="A443" s="1">
        <v>27576</v>
      </c>
      <c r="B443" s="3">
        <v>2.1</v>
      </c>
    </row>
    <row r="444" spans="1:2" x14ac:dyDescent="0.35">
      <c r="A444" s="1">
        <v>27607</v>
      </c>
      <c r="B444" s="3">
        <v>2.1</v>
      </c>
    </row>
    <row r="445" spans="1:2" x14ac:dyDescent="0.35">
      <c r="A445" s="1">
        <v>27638</v>
      </c>
      <c r="B445" s="3">
        <v>2.1</v>
      </c>
    </row>
    <row r="446" spans="1:2" x14ac:dyDescent="0.35">
      <c r="A446" s="1">
        <v>27668</v>
      </c>
      <c r="B446" s="3">
        <v>2.1</v>
      </c>
    </row>
    <row r="447" spans="1:2" x14ac:dyDescent="0.35">
      <c r="A447" s="1">
        <v>27699</v>
      </c>
      <c r="B447" s="3">
        <v>2.1</v>
      </c>
    </row>
    <row r="448" spans="1:2" x14ac:dyDescent="0.35">
      <c r="A448" s="1">
        <v>27729</v>
      </c>
      <c r="B448" s="3">
        <v>2.1</v>
      </c>
    </row>
    <row r="449" spans="1:2" x14ac:dyDescent="0.35">
      <c r="A449" s="1">
        <v>27760</v>
      </c>
      <c r="B449" s="3">
        <v>2.2999999999999998</v>
      </c>
    </row>
    <row r="450" spans="1:2" x14ac:dyDescent="0.35">
      <c r="A450" s="1">
        <v>27791</v>
      </c>
      <c r="B450" s="3">
        <v>2.2999999999999998</v>
      </c>
    </row>
    <row r="451" spans="1:2" x14ac:dyDescent="0.35">
      <c r="A451" s="1">
        <v>27820</v>
      </c>
      <c r="B451" s="3">
        <v>2.2999999999999998</v>
      </c>
    </row>
    <row r="452" spans="1:2" x14ac:dyDescent="0.35">
      <c r="A452" s="1">
        <v>27851</v>
      </c>
      <c r="B452" s="3">
        <v>2.2999999999999998</v>
      </c>
    </row>
    <row r="453" spans="1:2" x14ac:dyDescent="0.35">
      <c r="A453" s="1">
        <v>27881</v>
      </c>
      <c r="B453" s="3">
        <v>2.2999999999999998</v>
      </c>
    </row>
    <row r="454" spans="1:2" x14ac:dyDescent="0.35">
      <c r="A454" s="1">
        <v>27912</v>
      </c>
      <c r="B454" s="3">
        <v>2.2999999999999998</v>
      </c>
    </row>
    <row r="455" spans="1:2" x14ac:dyDescent="0.35">
      <c r="A455" s="1">
        <v>27942</v>
      </c>
      <c r="B455" s="3">
        <v>2.2999999999999998</v>
      </c>
    </row>
    <row r="456" spans="1:2" x14ac:dyDescent="0.35">
      <c r="A456" s="1">
        <v>27973</v>
      </c>
      <c r="B456" s="3">
        <v>2.2999999999999998</v>
      </c>
    </row>
    <row r="457" spans="1:2" x14ac:dyDescent="0.35">
      <c r="A457" s="1">
        <v>28004</v>
      </c>
      <c r="B457" s="3">
        <v>2.2999999999999998</v>
      </c>
    </row>
    <row r="458" spans="1:2" x14ac:dyDescent="0.35">
      <c r="A458" s="1">
        <v>28034</v>
      </c>
      <c r="B458" s="3">
        <v>2.2999999999999998</v>
      </c>
    </row>
    <row r="459" spans="1:2" x14ac:dyDescent="0.35">
      <c r="A459" s="1">
        <v>28065</v>
      </c>
      <c r="B459" s="3">
        <v>2.2999999999999998</v>
      </c>
    </row>
    <row r="460" spans="1:2" x14ac:dyDescent="0.35">
      <c r="A460" s="1">
        <v>28095</v>
      </c>
      <c r="B460" s="3">
        <v>2.2999999999999998</v>
      </c>
    </row>
    <row r="461" spans="1:2" x14ac:dyDescent="0.35">
      <c r="A461" s="1">
        <v>28126</v>
      </c>
      <c r="B461" s="3">
        <v>2.2999999999999998</v>
      </c>
    </row>
    <row r="462" spans="1:2" x14ac:dyDescent="0.35">
      <c r="A462" s="1">
        <v>28157</v>
      </c>
      <c r="B462" s="3">
        <v>2.2999999999999998</v>
      </c>
    </row>
    <row r="463" spans="1:2" x14ac:dyDescent="0.35">
      <c r="A463" s="1">
        <v>28185</v>
      </c>
      <c r="B463" s="3">
        <v>2.2999999999999998</v>
      </c>
    </row>
    <row r="464" spans="1:2" x14ac:dyDescent="0.35">
      <c r="A464" s="1">
        <v>28216</v>
      </c>
      <c r="B464" s="3">
        <v>2.2999999999999998</v>
      </c>
    </row>
    <row r="465" spans="1:2" x14ac:dyDescent="0.35">
      <c r="A465" s="1">
        <v>28246</v>
      </c>
      <c r="B465" s="3">
        <v>2.2999999999999998</v>
      </c>
    </row>
    <row r="466" spans="1:2" x14ac:dyDescent="0.35">
      <c r="A466" s="1">
        <v>28277</v>
      </c>
      <c r="B466" s="3">
        <v>2.2999999999999998</v>
      </c>
    </row>
    <row r="467" spans="1:2" x14ac:dyDescent="0.35">
      <c r="A467" s="1">
        <v>28307</v>
      </c>
      <c r="B467" s="3">
        <v>2.2999999999999998</v>
      </c>
    </row>
    <row r="468" spans="1:2" x14ac:dyDescent="0.35">
      <c r="A468" s="1">
        <v>28338</v>
      </c>
      <c r="B468" s="3">
        <v>2.2999999999999998</v>
      </c>
    </row>
    <row r="469" spans="1:2" x14ac:dyDescent="0.35">
      <c r="A469" s="1">
        <v>28369</v>
      </c>
      <c r="B469" s="3">
        <v>2.2999999999999998</v>
      </c>
    </row>
    <row r="470" spans="1:2" x14ac:dyDescent="0.35">
      <c r="A470" s="1">
        <v>28399</v>
      </c>
      <c r="B470" s="3">
        <v>2.2999999999999998</v>
      </c>
    </row>
    <row r="471" spans="1:2" x14ac:dyDescent="0.35">
      <c r="A471" s="1">
        <v>28430</v>
      </c>
      <c r="B471" s="3">
        <v>2.2999999999999998</v>
      </c>
    </row>
    <row r="472" spans="1:2" x14ac:dyDescent="0.35">
      <c r="A472" s="1">
        <v>28460</v>
      </c>
      <c r="B472" s="3">
        <v>2.2999999999999998</v>
      </c>
    </row>
    <row r="473" spans="1:2" x14ac:dyDescent="0.35">
      <c r="A473" s="1">
        <v>28491</v>
      </c>
      <c r="B473" s="3">
        <v>2.65</v>
      </c>
    </row>
    <row r="474" spans="1:2" x14ac:dyDescent="0.35">
      <c r="A474" s="1">
        <v>28522</v>
      </c>
      <c r="B474" s="3">
        <v>2.65</v>
      </c>
    </row>
    <row r="475" spans="1:2" x14ac:dyDescent="0.35">
      <c r="A475" s="1">
        <v>28550</v>
      </c>
      <c r="B475" s="3">
        <v>2.65</v>
      </c>
    </row>
    <row r="476" spans="1:2" x14ac:dyDescent="0.35">
      <c r="A476" s="1">
        <v>28581</v>
      </c>
      <c r="B476" s="3">
        <v>2.65</v>
      </c>
    </row>
    <row r="477" spans="1:2" x14ac:dyDescent="0.35">
      <c r="A477" s="1">
        <v>28611</v>
      </c>
      <c r="B477" s="3">
        <v>2.65</v>
      </c>
    </row>
    <row r="478" spans="1:2" x14ac:dyDescent="0.35">
      <c r="A478" s="1">
        <v>28642</v>
      </c>
      <c r="B478" s="3">
        <v>2.65</v>
      </c>
    </row>
    <row r="479" spans="1:2" x14ac:dyDescent="0.35">
      <c r="A479" s="1">
        <v>28672</v>
      </c>
      <c r="B479" s="3">
        <v>2.65</v>
      </c>
    </row>
    <row r="480" spans="1:2" x14ac:dyDescent="0.35">
      <c r="A480" s="1">
        <v>28703</v>
      </c>
      <c r="B480" s="3">
        <v>2.65</v>
      </c>
    </row>
    <row r="481" spans="1:2" x14ac:dyDescent="0.35">
      <c r="A481" s="1">
        <v>28734</v>
      </c>
      <c r="B481" s="3">
        <v>2.65</v>
      </c>
    </row>
    <row r="482" spans="1:2" x14ac:dyDescent="0.35">
      <c r="A482" s="1">
        <v>28764</v>
      </c>
      <c r="B482" s="3">
        <v>2.65</v>
      </c>
    </row>
    <row r="483" spans="1:2" x14ac:dyDescent="0.35">
      <c r="A483" s="1">
        <v>28795</v>
      </c>
      <c r="B483" s="3">
        <v>2.65</v>
      </c>
    </row>
    <row r="484" spans="1:2" x14ac:dyDescent="0.35">
      <c r="A484" s="1">
        <v>28825</v>
      </c>
      <c r="B484" s="3">
        <v>2.65</v>
      </c>
    </row>
    <row r="485" spans="1:2" x14ac:dyDescent="0.35">
      <c r="A485" s="1">
        <v>28856</v>
      </c>
      <c r="B485" s="3">
        <v>2.9</v>
      </c>
    </row>
    <row r="486" spans="1:2" x14ac:dyDescent="0.35">
      <c r="A486" s="1">
        <v>28887</v>
      </c>
      <c r="B486" s="3">
        <v>2.9</v>
      </c>
    </row>
    <row r="487" spans="1:2" x14ac:dyDescent="0.35">
      <c r="A487" s="1">
        <v>28915</v>
      </c>
      <c r="B487" s="3">
        <v>2.9</v>
      </c>
    </row>
    <row r="488" spans="1:2" x14ac:dyDescent="0.35">
      <c r="A488" s="1">
        <v>28946</v>
      </c>
      <c r="B488" s="3">
        <v>2.9</v>
      </c>
    </row>
    <row r="489" spans="1:2" x14ac:dyDescent="0.35">
      <c r="A489" s="1">
        <v>28976</v>
      </c>
      <c r="B489" s="3">
        <v>2.9</v>
      </c>
    </row>
    <row r="490" spans="1:2" x14ac:dyDescent="0.35">
      <c r="A490" s="1">
        <v>29007</v>
      </c>
      <c r="B490" s="3">
        <v>2.9</v>
      </c>
    </row>
    <row r="491" spans="1:2" x14ac:dyDescent="0.35">
      <c r="A491" s="1">
        <v>29037</v>
      </c>
      <c r="B491" s="3">
        <v>2.9</v>
      </c>
    </row>
    <row r="492" spans="1:2" x14ac:dyDescent="0.35">
      <c r="A492" s="1">
        <v>29068</v>
      </c>
      <c r="B492" s="3">
        <v>2.9</v>
      </c>
    </row>
    <row r="493" spans="1:2" x14ac:dyDescent="0.35">
      <c r="A493" s="1">
        <v>29099</v>
      </c>
      <c r="B493" s="3">
        <v>2.9</v>
      </c>
    </row>
    <row r="494" spans="1:2" x14ac:dyDescent="0.35">
      <c r="A494" s="1">
        <v>29129</v>
      </c>
      <c r="B494" s="3">
        <v>2.9</v>
      </c>
    </row>
    <row r="495" spans="1:2" x14ac:dyDescent="0.35">
      <c r="A495" s="1">
        <v>29160</v>
      </c>
      <c r="B495" s="3">
        <v>2.9</v>
      </c>
    </row>
    <row r="496" spans="1:2" x14ac:dyDescent="0.35">
      <c r="A496" s="1">
        <v>29190</v>
      </c>
      <c r="B496" s="3">
        <v>2.9</v>
      </c>
    </row>
    <row r="497" spans="1:2" x14ac:dyDescent="0.35">
      <c r="A497" s="1">
        <v>29221</v>
      </c>
      <c r="B497" s="3">
        <v>3.1</v>
      </c>
    </row>
    <row r="498" spans="1:2" x14ac:dyDescent="0.35">
      <c r="A498" s="1">
        <v>29252</v>
      </c>
      <c r="B498" s="3">
        <v>3.1</v>
      </c>
    </row>
    <row r="499" spans="1:2" x14ac:dyDescent="0.35">
      <c r="A499" s="1">
        <v>29281</v>
      </c>
      <c r="B499" s="3">
        <v>3.1</v>
      </c>
    </row>
    <row r="500" spans="1:2" x14ac:dyDescent="0.35">
      <c r="A500" s="1">
        <v>29312</v>
      </c>
      <c r="B500" s="3">
        <v>3.1</v>
      </c>
    </row>
    <row r="501" spans="1:2" x14ac:dyDescent="0.35">
      <c r="A501" s="1">
        <v>29342</v>
      </c>
      <c r="B501" s="3">
        <v>3.1</v>
      </c>
    </row>
    <row r="502" spans="1:2" x14ac:dyDescent="0.35">
      <c r="A502" s="1">
        <v>29373</v>
      </c>
      <c r="B502" s="3">
        <v>3.1</v>
      </c>
    </row>
    <row r="503" spans="1:2" x14ac:dyDescent="0.35">
      <c r="A503" s="1">
        <v>29403</v>
      </c>
      <c r="B503" s="3">
        <v>3.1</v>
      </c>
    </row>
    <row r="504" spans="1:2" x14ac:dyDescent="0.35">
      <c r="A504" s="1">
        <v>29434</v>
      </c>
      <c r="B504" s="3">
        <v>3.1</v>
      </c>
    </row>
    <row r="505" spans="1:2" x14ac:dyDescent="0.35">
      <c r="A505" s="1">
        <v>29465</v>
      </c>
      <c r="B505" s="3">
        <v>3.1</v>
      </c>
    </row>
    <row r="506" spans="1:2" x14ac:dyDescent="0.35">
      <c r="A506" s="1">
        <v>29495</v>
      </c>
      <c r="B506" s="3">
        <v>3.1</v>
      </c>
    </row>
    <row r="507" spans="1:2" x14ac:dyDescent="0.35">
      <c r="A507" s="1">
        <v>29526</v>
      </c>
      <c r="B507" s="3">
        <v>3.1</v>
      </c>
    </row>
    <row r="508" spans="1:2" x14ac:dyDescent="0.35">
      <c r="A508" s="1">
        <v>29556</v>
      </c>
      <c r="B508" s="3">
        <v>3.1</v>
      </c>
    </row>
    <row r="509" spans="1:2" x14ac:dyDescent="0.35">
      <c r="A509" s="1">
        <v>29587</v>
      </c>
      <c r="B509" s="3">
        <v>3.35</v>
      </c>
    </row>
    <row r="510" spans="1:2" x14ac:dyDescent="0.35">
      <c r="A510" s="1">
        <v>29618</v>
      </c>
      <c r="B510" s="3">
        <v>3.35</v>
      </c>
    </row>
    <row r="511" spans="1:2" x14ac:dyDescent="0.35">
      <c r="A511" s="1">
        <v>29646</v>
      </c>
      <c r="B511" s="3">
        <v>3.35</v>
      </c>
    </row>
    <row r="512" spans="1:2" x14ac:dyDescent="0.35">
      <c r="A512" s="1">
        <v>29677</v>
      </c>
      <c r="B512" s="3">
        <v>3.35</v>
      </c>
    </row>
    <row r="513" spans="1:2" x14ac:dyDescent="0.35">
      <c r="A513" s="1">
        <v>29707</v>
      </c>
      <c r="B513" s="3">
        <v>3.35</v>
      </c>
    </row>
    <row r="514" spans="1:2" x14ac:dyDescent="0.35">
      <c r="A514" s="1">
        <v>29738</v>
      </c>
      <c r="B514" s="3">
        <v>3.35</v>
      </c>
    </row>
    <row r="515" spans="1:2" x14ac:dyDescent="0.35">
      <c r="A515" s="1">
        <v>29768</v>
      </c>
      <c r="B515" s="3">
        <v>3.35</v>
      </c>
    </row>
    <row r="516" spans="1:2" x14ac:dyDescent="0.35">
      <c r="A516" s="1">
        <v>29799</v>
      </c>
      <c r="B516" s="3">
        <v>3.35</v>
      </c>
    </row>
    <row r="517" spans="1:2" x14ac:dyDescent="0.35">
      <c r="A517" s="1">
        <v>29830</v>
      </c>
      <c r="B517" s="3">
        <v>3.35</v>
      </c>
    </row>
    <row r="518" spans="1:2" x14ac:dyDescent="0.35">
      <c r="A518" s="1">
        <v>29860</v>
      </c>
      <c r="B518" s="3">
        <v>3.35</v>
      </c>
    </row>
    <row r="519" spans="1:2" x14ac:dyDescent="0.35">
      <c r="A519" s="1">
        <v>29891</v>
      </c>
      <c r="B519" s="3">
        <v>3.35</v>
      </c>
    </row>
    <row r="520" spans="1:2" x14ac:dyDescent="0.35">
      <c r="A520" s="1">
        <v>29921</v>
      </c>
      <c r="B520" s="3">
        <v>3.35</v>
      </c>
    </row>
    <row r="521" spans="1:2" x14ac:dyDescent="0.35">
      <c r="A521" s="1">
        <v>29952</v>
      </c>
      <c r="B521" s="3">
        <v>3.35</v>
      </c>
    </row>
    <row r="522" spans="1:2" x14ac:dyDescent="0.35">
      <c r="A522" s="1">
        <v>29983</v>
      </c>
      <c r="B522" s="3">
        <v>3.35</v>
      </c>
    </row>
    <row r="523" spans="1:2" x14ac:dyDescent="0.35">
      <c r="A523" s="1">
        <v>30011</v>
      </c>
      <c r="B523" s="3">
        <v>3.35</v>
      </c>
    </row>
    <row r="524" spans="1:2" x14ac:dyDescent="0.35">
      <c r="A524" s="1">
        <v>30042</v>
      </c>
      <c r="B524" s="3">
        <v>3.35</v>
      </c>
    </row>
    <row r="525" spans="1:2" x14ac:dyDescent="0.35">
      <c r="A525" s="1">
        <v>30072</v>
      </c>
      <c r="B525" s="3">
        <v>3.35</v>
      </c>
    </row>
    <row r="526" spans="1:2" x14ac:dyDescent="0.35">
      <c r="A526" s="1">
        <v>30103</v>
      </c>
      <c r="B526" s="3">
        <v>3.35</v>
      </c>
    </row>
    <row r="527" spans="1:2" x14ac:dyDescent="0.35">
      <c r="A527" s="1">
        <v>30133</v>
      </c>
      <c r="B527" s="3">
        <v>3.35</v>
      </c>
    </row>
    <row r="528" spans="1:2" x14ac:dyDescent="0.35">
      <c r="A528" s="1">
        <v>30164</v>
      </c>
      <c r="B528" s="3">
        <v>3.35</v>
      </c>
    </row>
    <row r="529" spans="1:2" x14ac:dyDescent="0.35">
      <c r="A529" s="1">
        <v>30195</v>
      </c>
      <c r="B529" s="3">
        <v>3.35</v>
      </c>
    </row>
    <row r="530" spans="1:2" x14ac:dyDescent="0.35">
      <c r="A530" s="1">
        <v>30225</v>
      </c>
      <c r="B530" s="3">
        <v>3.35</v>
      </c>
    </row>
    <row r="531" spans="1:2" x14ac:dyDescent="0.35">
      <c r="A531" s="1">
        <v>30256</v>
      </c>
      <c r="B531" s="3">
        <v>3.35</v>
      </c>
    </row>
    <row r="532" spans="1:2" x14ac:dyDescent="0.35">
      <c r="A532" s="1">
        <v>30286</v>
      </c>
      <c r="B532" s="3">
        <v>3.35</v>
      </c>
    </row>
    <row r="533" spans="1:2" x14ac:dyDescent="0.35">
      <c r="A533" s="1">
        <v>30317</v>
      </c>
      <c r="B533" s="3">
        <v>3.35</v>
      </c>
    </row>
    <row r="534" spans="1:2" x14ac:dyDescent="0.35">
      <c r="A534" s="1">
        <v>30348</v>
      </c>
      <c r="B534" s="3">
        <v>3.35</v>
      </c>
    </row>
    <row r="535" spans="1:2" x14ac:dyDescent="0.35">
      <c r="A535" s="1">
        <v>30376</v>
      </c>
      <c r="B535" s="3">
        <v>3.35</v>
      </c>
    </row>
    <row r="536" spans="1:2" x14ac:dyDescent="0.35">
      <c r="A536" s="1">
        <v>30407</v>
      </c>
      <c r="B536" s="3">
        <v>3.35</v>
      </c>
    </row>
    <row r="537" spans="1:2" x14ac:dyDescent="0.35">
      <c r="A537" s="1">
        <v>30437</v>
      </c>
      <c r="B537" s="3">
        <v>3.35</v>
      </c>
    </row>
    <row r="538" spans="1:2" x14ac:dyDescent="0.35">
      <c r="A538" s="1">
        <v>30468</v>
      </c>
      <c r="B538" s="3">
        <v>3.35</v>
      </c>
    </row>
    <row r="539" spans="1:2" x14ac:dyDescent="0.35">
      <c r="A539" s="1">
        <v>30498</v>
      </c>
      <c r="B539" s="3">
        <v>3.35</v>
      </c>
    </row>
    <row r="540" spans="1:2" x14ac:dyDescent="0.35">
      <c r="A540" s="1">
        <v>30529</v>
      </c>
      <c r="B540" s="3">
        <v>3.35</v>
      </c>
    </row>
    <row r="541" spans="1:2" x14ac:dyDescent="0.35">
      <c r="A541" s="1">
        <v>30560</v>
      </c>
      <c r="B541" s="3">
        <v>3.35</v>
      </c>
    </row>
    <row r="542" spans="1:2" x14ac:dyDescent="0.35">
      <c r="A542" s="1">
        <v>30590</v>
      </c>
      <c r="B542" s="3">
        <v>3.35</v>
      </c>
    </row>
    <row r="543" spans="1:2" x14ac:dyDescent="0.35">
      <c r="A543" s="1">
        <v>30621</v>
      </c>
      <c r="B543" s="3">
        <v>3.35</v>
      </c>
    </row>
    <row r="544" spans="1:2" x14ac:dyDescent="0.35">
      <c r="A544" s="1">
        <v>30651</v>
      </c>
      <c r="B544" s="3">
        <v>3.35</v>
      </c>
    </row>
    <row r="545" spans="1:2" x14ac:dyDescent="0.35">
      <c r="A545" s="1">
        <v>30682</v>
      </c>
      <c r="B545" s="3">
        <v>3.35</v>
      </c>
    </row>
    <row r="546" spans="1:2" x14ac:dyDescent="0.35">
      <c r="A546" s="1">
        <v>30713</v>
      </c>
      <c r="B546" s="3">
        <v>3.35</v>
      </c>
    </row>
    <row r="547" spans="1:2" x14ac:dyDescent="0.35">
      <c r="A547" s="1">
        <v>30742</v>
      </c>
      <c r="B547" s="3">
        <v>3.35</v>
      </c>
    </row>
    <row r="548" spans="1:2" x14ac:dyDescent="0.35">
      <c r="A548" s="1">
        <v>30773</v>
      </c>
      <c r="B548" s="3">
        <v>3.35</v>
      </c>
    </row>
    <row r="549" spans="1:2" x14ac:dyDescent="0.35">
      <c r="A549" s="1">
        <v>30803</v>
      </c>
      <c r="B549" s="3">
        <v>3.35</v>
      </c>
    </row>
    <row r="550" spans="1:2" x14ac:dyDescent="0.35">
      <c r="A550" s="1">
        <v>30834</v>
      </c>
      <c r="B550" s="3">
        <v>3.35</v>
      </c>
    </row>
    <row r="551" spans="1:2" x14ac:dyDescent="0.35">
      <c r="A551" s="1">
        <v>30864</v>
      </c>
      <c r="B551" s="3">
        <v>3.35</v>
      </c>
    </row>
    <row r="552" spans="1:2" x14ac:dyDescent="0.35">
      <c r="A552" s="1">
        <v>30895</v>
      </c>
      <c r="B552" s="3">
        <v>3.35</v>
      </c>
    </row>
    <row r="553" spans="1:2" x14ac:dyDescent="0.35">
      <c r="A553" s="1">
        <v>30926</v>
      </c>
      <c r="B553" s="3">
        <v>3.35</v>
      </c>
    </row>
    <row r="554" spans="1:2" x14ac:dyDescent="0.35">
      <c r="A554" s="1">
        <v>30956</v>
      </c>
      <c r="B554" s="3">
        <v>3.35</v>
      </c>
    </row>
    <row r="555" spans="1:2" x14ac:dyDescent="0.35">
      <c r="A555" s="1">
        <v>30987</v>
      </c>
      <c r="B555" s="3">
        <v>3.35</v>
      </c>
    </row>
    <row r="556" spans="1:2" x14ac:dyDescent="0.35">
      <c r="A556" s="1">
        <v>31017</v>
      </c>
      <c r="B556" s="3">
        <v>3.35</v>
      </c>
    </row>
    <row r="557" spans="1:2" x14ac:dyDescent="0.35">
      <c r="A557" s="1">
        <v>31048</v>
      </c>
      <c r="B557" s="3">
        <v>3.35</v>
      </c>
    </row>
    <row r="558" spans="1:2" x14ac:dyDescent="0.35">
      <c r="A558" s="1">
        <v>31079</v>
      </c>
      <c r="B558" s="3">
        <v>3.35</v>
      </c>
    </row>
    <row r="559" spans="1:2" x14ac:dyDescent="0.35">
      <c r="A559" s="1">
        <v>31107</v>
      </c>
      <c r="B559" s="3">
        <v>3.35</v>
      </c>
    </row>
    <row r="560" spans="1:2" x14ac:dyDescent="0.35">
      <c r="A560" s="1">
        <v>31138</v>
      </c>
      <c r="B560" s="3">
        <v>3.35</v>
      </c>
    </row>
    <row r="561" spans="1:2" x14ac:dyDescent="0.35">
      <c r="A561" s="1">
        <v>31168</v>
      </c>
      <c r="B561" s="3">
        <v>3.35</v>
      </c>
    </row>
    <row r="562" spans="1:2" x14ac:dyDescent="0.35">
      <c r="A562" s="1">
        <v>31199</v>
      </c>
      <c r="B562" s="3">
        <v>3.35</v>
      </c>
    </row>
    <row r="563" spans="1:2" x14ac:dyDescent="0.35">
      <c r="A563" s="1">
        <v>31229</v>
      </c>
      <c r="B563" s="3">
        <v>3.35</v>
      </c>
    </row>
    <row r="564" spans="1:2" x14ac:dyDescent="0.35">
      <c r="A564" s="1">
        <v>31260</v>
      </c>
      <c r="B564" s="3">
        <v>3.35</v>
      </c>
    </row>
    <row r="565" spans="1:2" x14ac:dyDescent="0.35">
      <c r="A565" s="1">
        <v>31291</v>
      </c>
      <c r="B565" s="3">
        <v>3.35</v>
      </c>
    </row>
    <row r="566" spans="1:2" x14ac:dyDescent="0.35">
      <c r="A566" s="1">
        <v>31321</v>
      </c>
      <c r="B566" s="3">
        <v>3.35</v>
      </c>
    </row>
    <row r="567" spans="1:2" x14ac:dyDescent="0.35">
      <c r="A567" s="1">
        <v>31352</v>
      </c>
      <c r="B567" s="3">
        <v>3.35</v>
      </c>
    </row>
    <row r="568" spans="1:2" x14ac:dyDescent="0.35">
      <c r="A568" s="1">
        <v>31382</v>
      </c>
      <c r="B568" s="3">
        <v>3.35</v>
      </c>
    </row>
    <row r="569" spans="1:2" x14ac:dyDescent="0.35">
      <c r="A569" s="1">
        <v>31413</v>
      </c>
      <c r="B569" s="3">
        <v>3.35</v>
      </c>
    </row>
    <row r="570" spans="1:2" x14ac:dyDescent="0.35">
      <c r="A570" s="1">
        <v>31444</v>
      </c>
      <c r="B570" s="3">
        <v>3.35</v>
      </c>
    </row>
    <row r="571" spans="1:2" x14ac:dyDescent="0.35">
      <c r="A571" s="1">
        <v>31472</v>
      </c>
      <c r="B571" s="3">
        <v>3.35</v>
      </c>
    </row>
    <row r="572" spans="1:2" x14ac:dyDescent="0.35">
      <c r="A572" s="1">
        <v>31503</v>
      </c>
      <c r="B572" s="3">
        <v>3.35</v>
      </c>
    </row>
    <row r="573" spans="1:2" x14ac:dyDescent="0.35">
      <c r="A573" s="1">
        <v>31533</v>
      </c>
      <c r="B573" s="3">
        <v>3.35</v>
      </c>
    </row>
    <row r="574" spans="1:2" x14ac:dyDescent="0.35">
      <c r="A574" s="1">
        <v>31564</v>
      </c>
      <c r="B574" s="3">
        <v>3.35</v>
      </c>
    </row>
    <row r="575" spans="1:2" x14ac:dyDescent="0.35">
      <c r="A575" s="1">
        <v>31594</v>
      </c>
      <c r="B575" s="3">
        <v>3.35</v>
      </c>
    </row>
    <row r="576" spans="1:2" x14ac:dyDescent="0.35">
      <c r="A576" s="1">
        <v>31625</v>
      </c>
      <c r="B576" s="3">
        <v>3.35</v>
      </c>
    </row>
    <row r="577" spans="1:2" x14ac:dyDescent="0.35">
      <c r="A577" s="1">
        <v>31656</v>
      </c>
      <c r="B577" s="3">
        <v>3.35</v>
      </c>
    </row>
    <row r="578" spans="1:2" x14ac:dyDescent="0.35">
      <c r="A578" s="1">
        <v>31686</v>
      </c>
      <c r="B578" s="3">
        <v>3.35</v>
      </c>
    </row>
    <row r="579" spans="1:2" x14ac:dyDescent="0.35">
      <c r="A579" s="1">
        <v>31717</v>
      </c>
      <c r="B579" s="3">
        <v>3.35</v>
      </c>
    </row>
    <row r="580" spans="1:2" x14ac:dyDescent="0.35">
      <c r="A580" s="1">
        <v>31747</v>
      </c>
      <c r="B580" s="3">
        <v>3.35</v>
      </c>
    </row>
    <row r="581" spans="1:2" x14ac:dyDescent="0.35">
      <c r="A581" s="1">
        <v>31778</v>
      </c>
      <c r="B581" s="3">
        <v>3.35</v>
      </c>
    </row>
    <row r="582" spans="1:2" x14ac:dyDescent="0.35">
      <c r="A582" s="1">
        <v>31809</v>
      </c>
      <c r="B582" s="3">
        <v>3.35</v>
      </c>
    </row>
    <row r="583" spans="1:2" x14ac:dyDescent="0.35">
      <c r="A583" s="1">
        <v>31837</v>
      </c>
      <c r="B583" s="3">
        <v>3.35</v>
      </c>
    </row>
    <row r="584" spans="1:2" x14ac:dyDescent="0.35">
      <c r="A584" s="1">
        <v>31868</v>
      </c>
      <c r="B584" s="3">
        <v>3.35</v>
      </c>
    </row>
    <row r="585" spans="1:2" x14ac:dyDescent="0.35">
      <c r="A585" s="1">
        <v>31898</v>
      </c>
      <c r="B585" s="3">
        <v>3.35</v>
      </c>
    </row>
    <row r="586" spans="1:2" x14ac:dyDescent="0.35">
      <c r="A586" s="1">
        <v>31929</v>
      </c>
      <c r="B586" s="3">
        <v>3.35</v>
      </c>
    </row>
    <row r="587" spans="1:2" x14ac:dyDescent="0.35">
      <c r="A587" s="1">
        <v>31959</v>
      </c>
      <c r="B587" s="3">
        <v>3.35</v>
      </c>
    </row>
    <row r="588" spans="1:2" x14ac:dyDescent="0.35">
      <c r="A588" s="1">
        <v>31990</v>
      </c>
      <c r="B588" s="3">
        <v>3.35</v>
      </c>
    </row>
    <row r="589" spans="1:2" x14ac:dyDescent="0.35">
      <c r="A589" s="1">
        <v>32021</v>
      </c>
      <c r="B589" s="3">
        <v>3.35</v>
      </c>
    </row>
    <row r="590" spans="1:2" x14ac:dyDescent="0.35">
      <c r="A590" s="1">
        <v>32051</v>
      </c>
      <c r="B590" s="3">
        <v>3.35</v>
      </c>
    </row>
    <row r="591" spans="1:2" x14ac:dyDescent="0.35">
      <c r="A591" s="1">
        <v>32082</v>
      </c>
      <c r="B591" s="3">
        <v>3.35</v>
      </c>
    </row>
    <row r="592" spans="1:2" x14ac:dyDescent="0.35">
      <c r="A592" s="1">
        <v>32112</v>
      </c>
      <c r="B592" s="3">
        <v>3.35</v>
      </c>
    </row>
    <row r="593" spans="1:2" x14ac:dyDescent="0.35">
      <c r="A593" s="1">
        <v>32143</v>
      </c>
      <c r="B593" s="3">
        <v>3.35</v>
      </c>
    </row>
    <row r="594" spans="1:2" x14ac:dyDescent="0.35">
      <c r="A594" s="1">
        <v>32174</v>
      </c>
      <c r="B594" s="3">
        <v>3.35</v>
      </c>
    </row>
    <row r="595" spans="1:2" x14ac:dyDescent="0.35">
      <c r="A595" s="1">
        <v>32203</v>
      </c>
      <c r="B595" s="3">
        <v>3.35</v>
      </c>
    </row>
    <row r="596" spans="1:2" x14ac:dyDescent="0.35">
      <c r="A596" s="1">
        <v>32234</v>
      </c>
      <c r="B596" s="3">
        <v>3.35</v>
      </c>
    </row>
    <row r="597" spans="1:2" x14ac:dyDescent="0.35">
      <c r="A597" s="1">
        <v>32264</v>
      </c>
      <c r="B597" s="3">
        <v>3.35</v>
      </c>
    </row>
    <row r="598" spans="1:2" x14ac:dyDescent="0.35">
      <c r="A598" s="1">
        <v>32295</v>
      </c>
      <c r="B598" s="3">
        <v>3.35</v>
      </c>
    </row>
    <row r="599" spans="1:2" x14ac:dyDescent="0.35">
      <c r="A599" s="1">
        <v>32325</v>
      </c>
      <c r="B599" s="3">
        <v>3.35</v>
      </c>
    </row>
    <row r="600" spans="1:2" x14ac:dyDescent="0.35">
      <c r="A600" s="1">
        <v>32356</v>
      </c>
      <c r="B600" s="3">
        <v>3.35</v>
      </c>
    </row>
    <row r="601" spans="1:2" x14ac:dyDescent="0.35">
      <c r="A601" s="1">
        <v>32387</v>
      </c>
      <c r="B601" s="3">
        <v>3.35</v>
      </c>
    </row>
    <row r="602" spans="1:2" x14ac:dyDescent="0.35">
      <c r="A602" s="1">
        <v>32417</v>
      </c>
      <c r="B602" s="3">
        <v>3.35</v>
      </c>
    </row>
    <row r="603" spans="1:2" x14ac:dyDescent="0.35">
      <c r="A603" s="1">
        <v>32448</v>
      </c>
      <c r="B603" s="3">
        <v>3.35</v>
      </c>
    </row>
    <row r="604" spans="1:2" x14ac:dyDescent="0.35">
      <c r="A604" s="1">
        <v>32478</v>
      </c>
      <c r="B604" s="3">
        <v>3.35</v>
      </c>
    </row>
    <row r="605" spans="1:2" x14ac:dyDescent="0.35">
      <c r="A605" s="1">
        <v>32509</v>
      </c>
      <c r="B605" s="3">
        <v>3.35</v>
      </c>
    </row>
    <row r="606" spans="1:2" x14ac:dyDescent="0.35">
      <c r="A606" s="1">
        <v>32540</v>
      </c>
      <c r="B606" s="3">
        <v>3.35</v>
      </c>
    </row>
    <row r="607" spans="1:2" x14ac:dyDescent="0.35">
      <c r="A607" s="1">
        <v>32568</v>
      </c>
      <c r="B607" s="3">
        <v>3.35</v>
      </c>
    </row>
    <row r="608" spans="1:2" x14ac:dyDescent="0.35">
      <c r="A608" s="1">
        <v>32599</v>
      </c>
      <c r="B608" s="3">
        <v>3.35</v>
      </c>
    </row>
    <row r="609" spans="1:2" x14ac:dyDescent="0.35">
      <c r="A609" s="1">
        <v>32629</v>
      </c>
      <c r="B609" s="3">
        <v>3.35</v>
      </c>
    </row>
    <row r="610" spans="1:2" x14ac:dyDescent="0.35">
      <c r="A610" s="1">
        <v>32660</v>
      </c>
      <c r="B610" s="3">
        <v>3.35</v>
      </c>
    </row>
    <row r="611" spans="1:2" x14ac:dyDescent="0.35">
      <c r="A611" s="1">
        <v>32690</v>
      </c>
      <c r="B611" s="3">
        <v>3.35</v>
      </c>
    </row>
    <row r="612" spans="1:2" x14ac:dyDescent="0.35">
      <c r="A612" s="1">
        <v>32721</v>
      </c>
      <c r="B612" s="3">
        <v>3.35</v>
      </c>
    </row>
    <row r="613" spans="1:2" x14ac:dyDescent="0.35">
      <c r="A613" s="1">
        <v>32752</v>
      </c>
      <c r="B613" s="3">
        <v>3.35</v>
      </c>
    </row>
    <row r="614" spans="1:2" x14ac:dyDescent="0.35">
      <c r="A614" s="1">
        <v>32782</v>
      </c>
      <c r="B614" s="3">
        <v>3.35</v>
      </c>
    </row>
    <row r="615" spans="1:2" x14ac:dyDescent="0.35">
      <c r="A615" s="1">
        <v>32813</v>
      </c>
      <c r="B615" s="3">
        <v>3.35</v>
      </c>
    </row>
    <row r="616" spans="1:2" x14ac:dyDescent="0.35">
      <c r="A616" s="1">
        <v>32843</v>
      </c>
      <c r="B616" s="3">
        <v>3.35</v>
      </c>
    </row>
    <row r="617" spans="1:2" x14ac:dyDescent="0.35">
      <c r="A617" s="1">
        <v>32874</v>
      </c>
      <c r="B617" s="3">
        <v>3.35</v>
      </c>
    </row>
    <row r="618" spans="1:2" x14ac:dyDescent="0.35">
      <c r="A618" s="1">
        <v>32905</v>
      </c>
      <c r="B618" s="3">
        <v>3.35</v>
      </c>
    </row>
    <row r="619" spans="1:2" x14ac:dyDescent="0.35">
      <c r="A619" s="1">
        <v>32933</v>
      </c>
      <c r="B619" s="3">
        <v>3.35</v>
      </c>
    </row>
    <row r="620" spans="1:2" x14ac:dyDescent="0.35">
      <c r="A620" s="1">
        <v>32964</v>
      </c>
      <c r="B620" s="3">
        <v>3.8</v>
      </c>
    </row>
    <row r="621" spans="1:2" x14ac:dyDescent="0.35">
      <c r="A621" s="1">
        <v>32994</v>
      </c>
      <c r="B621" s="3">
        <v>3.8</v>
      </c>
    </row>
    <row r="622" spans="1:2" x14ac:dyDescent="0.35">
      <c r="A622" s="1">
        <v>33025</v>
      </c>
      <c r="B622" s="3">
        <v>3.8</v>
      </c>
    </row>
    <row r="623" spans="1:2" x14ac:dyDescent="0.35">
      <c r="A623" s="1">
        <v>33055</v>
      </c>
      <c r="B623" s="3">
        <v>3.8</v>
      </c>
    </row>
    <row r="624" spans="1:2" x14ac:dyDescent="0.35">
      <c r="A624" s="1">
        <v>33086</v>
      </c>
      <c r="B624" s="3">
        <v>3.8</v>
      </c>
    </row>
    <row r="625" spans="1:2" x14ac:dyDescent="0.35">
      <c r="A625" s="1">
        <v>33117</v>
      </c>
      <c r="B625" s="3">
        <v>3.8</v>
      </c>
    </row>
    <row r="626" spans="1:2" x14ac:dyDescent="0.35">
      <c r="A626" s="1">
        <v>33147</v>
      </c>
      <c r="B626" s="3">
        <v>3.8</v>
      </c>
    </row>
    <row r="627" spans="1:2" x14ac:dyDescent="0.35">
      <c r="A627" s="1">
        <v>33178</v>
      </c>
      <c r="B627" s="3">
        <v>3.8</v>
      </c>
    </row>
    <row r="628" spans="1:2" x14ac:dyDescent="0.35">
      <c r="A628" s="1">
        <v>33208</v>
      </c>
      <c r="B628" s="3">
        <v>3.8</v>
      </c>
    </row>
    <row r="629" spans="1:2" x14ac:dyDescent="0.35">
      <c r="A629" s="1">
        <v>33239</v>
      </c>
      <c r="B629" s="3">
        <v>3.8</v>
      </c>
    </row>
    <row r="630" spans="1:2" x14ac:dyDescent="0.35">
      <c r="A630" s="1">
        <v>33270</v>
      </c>
      <c r="B630" s="3">
        <v>3.8</v>
      </c>
    </row>
    <row r="631" spans="1:2" x14ac:dyDescent="0.35">
      <c r="A631" s="1">
        <v>33298</v>
      </c>
      <c r="B631" s="3">
        <v>3.8</v>
      </c>
    </row>
    <row r="632" spans="1:2" x14ac:dyDescent="0.35">
      <c r="A632" s="1">
        <v>33329</v>
      </c>
      <c r="B632" s="3">
        <v>4.25</v>
      </c>
    </row>
    <row r="633" spans="1:2" x14ac:dyDescent="0.35">
      <c r="A633" s="1">
        <v>33359</v>
      </c>
      <c r="B633" s="3">
        <v>4.25</v>
      </c>
    </row>
    <row r="634" spans="1:2" x14ac:dyDescent="0.35">
      <c r="A634" s="1">
        <v>33390</v>
      </c>
      <c r="B634" s="3">
        <v>4.25</v>
      </c>
    </row>
    <row r="635" spans="1:2" x14ac:dyDescent="0.35">
      <c r="A635" s="1">
        <v>33420</v>
      </c>
      <c r="B635" s="3">
        <v>4.25</v>
      </c>
    </row>
    <row r="636" spans="1:2" x14ac:dyDescent="0.35">
      <c r="A636" s="1">
        <v>33451</v>
      </c>
      <c r="B636" s="3">
        <v>4.25</v>
      </c>
    </row>
    <row r="637" spans="1:2" x14ac:dyDescent="0.35">
      <c r="A637" s="1">
        <v>33482</v>
      </c>
      <c r="B637" s="3">
        <v>4.25</v>
      </c>
    </row>
    <row r="638" spans="1:2" x14ac:dyDescent="0.35">
      <c r="A638" s="1">
        <v>33512</v>
      </c>
      <c r="B638" s="3">
        <v>4.25</v>
      </c>
    </row>
    <row r="639" spans="1:2" x14ac:dyDescent="0.35">
      <c r="A639" s="1">
        <v>33543</v>
      </c>
      <c r="B639" s="3">
        <v>4.25</v>
      </c>
    </row>
    <row r="640" spans="1:2" x14ac:dyDescent="0.35">
      <c r="A640" s="1">
        <v>33573</v>
      </c>
      <c r="B640" s="3">
        <v>4.25</v>
      </c>
    </row>
    <row r="641" spans="1:2" x14ac:dyDescent="0.35">
      <c r="A641" s="1">
        <v>33604</v>
      </c>
      <c r="B641" s="3">
        <v>4.25</v>
      </c>
    </row>
    <row r="642" spans="1:2" x14ac:dyDescent="0.35">
      <c r="A642" s="1">
        <v>33635</v>
      </c>
      <c r="B642" s="3">
        <v>4.25</v>
      </c>
    </row>
    <row r="643" spans="1:2" x14ac:dyDescent="0.35">
      <c r="A643" s="1">
        <v>33664</v>
      </c>
      <c r="B643" s="3">
        <v>4.25</v>
      </c>
    </row>
    <row r="644" spans="1:2" x14ac:dyDescent="0.35">
      <c r="A644" s="1">
        <v>33695</v>
      </c>
      <c r="B644" s="3">
        <v>4.25</v>
      </c>
    </row>
    <row r="645" spans="1:2" x14ac:dyDescent="0.35">
      <c r="A645" s="1">
        <v>33725</v>
      </c>
      <c r="B645" s="3">
        <v>4.25</v>
      </c>
    </row>
    <row r="646" spans="1:2" x14ac:dyDescent="0.35">
      <c r="A646" s="1">
        <v>33756</v>
      </c>
      <c r="B646" s="3">
        <v>4.25</v>
      </c>
    </row>
    <row r="647" spans="1:2" x14ac:dyDescent="0.35">
      <c r="A647" s="1">
        <v>33786</v>
      </c>
      <c r="B647" s="3">
        <v>4.25</v>
      </c>
    </row>
    <row r="648" spans="1:2" x14ac:dyDescent="0.35">
      <c r="A648" s="1">
        <v>33817</v>
      </c>
      <c r="B648" s="3">
        <v>4.25</v>
      </c>
    </row>
    <row r="649" spans="1:2" x14ac:dyDescent="0.35">
      <c r="A649" s="1">
        <v>33848</v>
      </c>
      <c r="B649" s="3">
        <v>4.25</v>
      </c>
    </row>
    <row r="650" spans="1:2" x14ac:dyDescent="0.35">
      <c r="A650" s="1">
        <v>33878</v>
      </c>
      <c r="B650" s="3">
        <v>4.25</v>
      </c>
    </row>
    <row r="651" spans="1:2" x14ac:dyDescent="0.35">
      <c r="A651" s="1">
        <v>33909</v>
      </c>
      <c r="B651" s="3">
        <v>4.25</v>
      </c>
    </row>
    <row r="652" spans="1:2" x14ac:dyDescent="0.35">
      <c r="A652" s="1">
        <v>33939</v>
      </c>
      <c r="B652" s="3">
        <v>4.25</v>
      </c>
    </row>
    <row r="653" spans="1:2" x14ac:dyDescent="0.35">
      <c r="A653" s="1">
        <v>33970</v>
      </c>
      <c r="B653" s="3">
        <v>4.25</v>
      </c>
    </row>
    <row r="654" spans="1:2" x14ac:dyDescent="0.35">
      <c r="A654" s="1">
        <v>34001</v>
      </c>
      <c r="B654" s="3">
        <v>4.25</v>
      </c>
    </row>
    <row r="655" spans="1:2" x14ac:dyDescent="0.35">
      <c r="A655" s="1">
        <v>34029</v>
      </c>
      <c r="B655" s="3">
        <v>4.25</v>
      </c>
    </row>
    <row r="656" spans="1:2" x14ac:dyDescent="0.35">
      <c r="A656" s="1">
        <v>34060</v>
      </c>
      <c r="B656" s="3">
        <v>4.25</v>
      </c>
    </row>
    <row r="657" spans="1:2" x14ac:dyDescent="0.35">
      <c r="A657" s="1">
        <v>34090</v>
      </c>
      <c r="B657" s="3">
        <v>4.25</v>
      </c>
    </row>
    <row r="658" spans="1:2" x14ac:dyDescent="0.35">
      <c r="A658" s="1">
        <v>34121</v>
      </c>
      <c r="B658" s="3">
        <v>4.25</v>
      </c>
    </row>
    <row r="659" spans="1:2" x14ac:dyDescent="0.35">
      <c r="A659" s="1">
        <v>34151</v>
      </c>
      <c r="B659" s="3">
        <v>4.25</v>
      </c>
    </row>
    <row r="660" spans="1:2" x14ac:dyDescent="0.35">
      <c r="A660" s="1">
        <v>34182</v>
      </c>
      <c r="B660" s="3">
        <v>4.25</v>
      </c>
    </row>
    <row r="661" spans="1:2" x14ac:dyDescent="0.35">
      <c r="A661" s="1">
        <v>34213</v>
      </c>
      <c r="B661" s="3">
        <v>4.25</v>
      </c>
    </row>
    <row r="662" spans="1:2" x14ac:dyDescent="0.35">
      <c r="A662" s="1">
        <v>34243</v>
      </c>
      <c r="B662" s="3">
        <v>4.25</v>
      </c>
    </row>
    <row r="663" spans="1:2" x14ac:dyDescent="0.35">
      <c r="A663" s="1">
        <v>34274</v>
      </c>
      <c r="B663" s="3">
        <v>4.25</v>
      </c>
    </row>
    <row r="664" spans="1:2" x14ac:dyDescent="0.35">
      <c r="A664" s="1">
        <v>34304</v>
      </c>
      <c r="B664" s="3">
        <v>4.25</v>
      </c>
    </row>
    <row r="665" spans="1:2" x14ac:dyDescent="0.35">
      <c r="A665" s="1">
        <v>34335</v>
      </c>
      <c r="B665" s="3">
        <v>4.25</v>
      </c>
    </row>
    <row r="666" spans="1:2" x14ac:dyDescent="0.35">
      <c r="A666" s="1">
        <v>34366</v>
      </c>
      <c r="B666" s="3">
        <v>4.25</v>
      </c>
    </row>
    <row r="667" spans="1:2" x14ac:dyDescent="0.35">
      <c r="A667" s="1">
        <v>34394</v>
      </c>
      <c r="B667" s="3">
        <v>4.25</v>
      </c>
    </row>
    <row r="668" spans="1:2" x14ac:dyDescent="0.35">
      <c r="A668" s="1">
        <v>34425</v>
      </c>
      <c r="B668" s="3">
        <v>4.25</v>
      </c>
    </row>
    <row r="669" spans="1:2" x14ac:dyDescent="0.35">
      <c r="A669" s="1">
        <v>34455</v>
      </c>
      <c r="B669" s="3">
        <v>4.25</v>
      </c>
    </row>
    <row r="670" spans="1:2" x14ac:dyDescent="0.35">
      <c r="A670" s="1">
        <v>34486</v>
      </c>
      <c r="B670" s="3">
        <v>4.25</v>
      </c>
    </row>
    <row r="671" spans="1:2" x14ac:dyDescent="0.35">
      <c r="A671" s="1">
        <v>34516</v>
      </c>
      <c r="B671" s="3">
        <v>4.25</v>
      </c>
    </row>
    <row r="672" spans="1:2" x14ac:dyDescent="0.35">
      <c r="A672" s="1">
        <v>34547</v>
      </c>
      <c r="B672" s="3">
        <v>4.25</v>
      </c>
    </row>
    <row r="673" spans="1:2" x14ac:dyDescent="0.35">
      <c r="A673" s="1">
        <v>34578</v>
      </c>
      <c r="B673" s="3">
        <v>4.25</v>
      </c>
    </row>
    <row r="674" spans="1:2" x14ac:dyDescent="0.35">
      <c r="A674" s="1">
        <v>34608</v>
      </c>
      <c r="B674" s="3">
        <v>4.25</v>
      </c>
    </row>
    <row r="675" spans="1:2" x14ac:dyDescent="0.35">
      <c r="A675" s="1">
        <v>34639</v>
      </c>
      <c r="B675" s="3">
        <v>4.25</v>
      </c>
    </row>
    <row r="676" spans="1:2" x14ac:dyDescent="0.35">
      <c r="A676" s="1">
        <v>34669</v>
      </c>
      <c r="B676" s="3">
        <v>4.25</v>
      </c>
    </row>
    <row r="677" spans="1:2" x14ac:dyDescent="0.35">
      <c r="A677" s="1">
        <v>34700</v>
      </c>
      <c r="B677" s="3">
        <v>4.25</v>
      </c>
    </row>
    <row r="678" spans="1:2" x14ac:dyDescent="0.35">
      <c r="A678" s="1">
        <v>34731</v>
      </c>
      <c r="B678" s="3">
        <v>4.25</v>
      </c>
    </row>
    <row r="679" spans="1:2" x14ac:dyDescent="0.35">
      <c r="A679" s="1">
        <v>34759</v>
      </c>
      <c r="B679" s="3">
        <v>4.25</v>
      </c>
    </row>
    <row r="680" spans="1:2" x14ac:dyDescent="0.35">
      <c r="A680" s="1">
        <v>34790</v>
      </c>
      <c r="B680" s="3">
        <v>4.25</v>
      </c>
    </row>
    <row r="681" spans="1:2" x14ac:dyDescent="0.35">
      <c r="A681" s="1">
        <v>34820</v>
      </c>
      <c r="B681" s="3">
        <v>4.25</v>
      </c>
    </row>
    <row r="682" spans="1:2" x14ac:dyDescent="0.35">
      <c r="A682" s="1">
        <v>34851</v>
      </c>
      <c r="B682" s="3">
        <v>4.25</v>
      </c>
    </row>
    <row r="683" spans="1:2" x14ac:dyDescent="0.35">
      <c r="A683" s="1">
        <v>34881</v>
      </c>
      <c r="B683" s="3">
        <v>4.25</v>
      </c>
    </row>
    <row r="684" spans="1:2" x14ac:dyDescent="0.35">
      <c r="A684" s="1">
        <v>34912</v>
      </c>
      <c r="B684" s="3">
        <v>4.25</v>
      </c>
    </row>
    <row r="685" spans="1:2" x14ac:dyDescent="0.35">
      <c r="A685" s="1">
        <v>34943</v>
      </c>
      <c r="B685" s="3">
        <v>4.25</v>
      </c>
    </row>
    <row r="686" spans="1:2" x14ac:dyDescent="0.35">
      <c r="A686" s="1">
        <v>34973</v>
      </c>
      <c r="B686" s="3">
        <v>4.25</v>
      </c>
    </row>
    <row r="687" spans="1:2" x14ac:dyDescent="0.35">
      <c r="A687" s="1">
        <v>35004</v>
      </c>
      <c r="B687" s="3">
        <v>4.25</v>
      </c>
    </row>
    <row r="688" spans="1:2" x14ac:dyDescent="0.35">
      <c r="A688" s="1">
        <v>35034</v>
      </c>
      <c r="B688" s="3">
        <v>4.25</v>
      </c>
    </row>
    <row r="689" spans="1:2" x14ac:dyDescent="0.35">
      <c r="A689" s="1">
        <v>35065</v>
      </c>
      <c r="B689" s="3">
        <v>4.25</v>
      </c>
    </row>
    <row r="690" spans="1:2" x14ac:dyDescent="0.35">
      <c r="A690" s="1">
        <v>35096</v>
      </c>
      <c r="B690" s="3">
        <v>4.25</v>
      </c>
    </row>
    <row r="691" spans="1:2" x14ac:dyDescent="0.35">
      <c r="A691" s="1">
        <v>35125</v>
      </c>
      <c r="B691" s="3">
        <v>4.25</v>
      </c>
    </row>
    <row r="692" spans="1:2" x14ac:dyDescent="0.35">
      <c r="A692" s="1">
        <v>35156</v>
      </c>
      <c r="B692" s="3">
        <v>4.25</v>
      </c>
    </row>
    <row r="693" spans="1:2" x14ac:dyDescent="0.35">
      <c r="A693" s="1">
        <v>35186</v>
      </c>
      <c r="B693" s="3">
        <v>4.25</v>
      </c>
    </row>
    <row r="694" spans="1:2" x14ac:dyDescent="0.35">
      <c r="A694" s="1">
        <v>35217</v>
      </c>
      <c r="B694" s="3">
        <v>4.25</v>
      </c>
    </row>
    <row r="695" spans="1:2" x14ac:dyDescent="0.35">
      <c r="A695" s="1">
        <v>35247</v>
      </c>
      <c r="B695" s="3">
        <v>4.25</v>
      </c>
    </row>
    <row r="696" spans="1:2" x14ac:dyDescent="0.35">
      <c r="A696" s="1">
        <v>35278</v>
      </c>
      <c r="B696" s="3">
        <v>4.25</v>
      </c>
    </row>
    <row r="697" spans="1:2" x14ac:dyDescent="0.35">
      <c r="A697" s="1">
        <v>35309</v>
      </c>
      <c r="B697" s="3">
        <v>4.25</v>
      </c>
    </row>
    <row r="698" spans="1:2" x14ac:dyDescent="0.35">
      <c r="A698" s="1">
        <v>35339</v>
      </c>
      <c r="B698" s="3">
        <v>4.75</v>
      </c>
    </row>
    <row r="699" spans="1:2" x14ac:dyDescent="0.35">
      <c r="A699" s="1">
        <v>35370</v>
      </c>
      <c r="B699" s="3">
        <v>4.75</v>
      </c>
    </row>
    <row r="700" spans="1:2" x14ac:dyDescent="0.35">
      <c r="A700" s="1">
        <v>35400</v>
      </c>
      <c r="B700" s="3">
        <v>4.75</v>
      </c>
    </row>
    <row r="701" spans="1:2" x14ac:dyDescent="0.35">
      <c r="A701" s="1">
        <v>35431</v>
      </c>
      <c r="B701" s="3">
        <v>4.75</v>
      </c>
    </row>
    <row r="702" spans="1:2" x14ac:dyDescent="0.35">
      <c r="A702" s="1">
        <v>35462</v>
      </c>
      <c r="B702" s="3">
        <v>4.75</v>
      </c>
    </row>
    <row r="703" spans="1:2" x14ac:dyDescent="0.35">
      <c r="A703" s="1">
        <v>35490</v>
      </c>
      <c r="B703" s="3">
        <v>4.75</v>
      </c>
    </row>
    <row r="704" spans="1:2" x14ac:dyDescent="0.35">
      <c r="A704" s="1">
        <v>35521</v>
      </c>
      <c r="B704" s="3">
        <v>4.75</v>
      </c>
    </row>
    <row r="705" spans="1:2" x14ac:dyDescent="0.35">
      <c r="A705" s="1">
        <v>35551</v>
      </c>
      <c r="B705" s="3">
        <v>4.75</v>
      </c>
    </row>
    <row r="706" spans="1:2" x14ac:dyDescent="0.35">
      <c r="A706" s="1">
        <v>35582</v>
      </c>
      <c r="B706" s="3">
        <v>4.75</v>
      </c>
    </row>
    <row r="707" spans="1:2" x14ac:dyDescent="0.35">
      <c r="A707" s="1">
        <v>35612</v>
      </c>
      <c r="B707" s="3">
        <v>4.75</v>
      </c>
    </row>
    <row r="708" spans="1:2" x14ac:dyDescent="0.35">
      <c r="A708" s="1">
        <v>35643</v>
      </c>
      <c r="B708" s="3">
        <v>4.75</v>
      </c>
    </row>
    <row r="709" spans="1:2" x14ac:dyDescent="0.35">
      <c r="A709" s="1">
        <v>35674</v>
      </c>
      <c r="B709" s="3">
        <v>5.15</v>
      </c>
    </row>
    <row r="710" spans="1:2" x14ac:dyDescent="0.35">
      <c r="A710" s="1">
        <v>35704</v>
      </c>
      <c r="B710" s="3">
        <v>5.15</v>
      </c>
    </row>
    <row r="711" spans="1:2" x14ac:dyDescent="0.35">
      <c r="A711" s="1">
        <v>35735</v>
      </c>
      <c r="B711" s="3">
        <v>5.15</v>
      </c>
    </row>
    <row r="712" spans="1:2" x14ac:dyDescent="0.35">
      <c r="A712" s="1">
        <v>35765</v>
      </c>
      <c r="B712" s="3">
        <v>5.15</v>
      </c>
    </row>
    <row r="713" spans="1:2" x14ac:dyDescent="0.35">
      <c r="A713" s="1">
        <v>35796</v>
      </c>
      <c r="B713" s="3">
        <v>5.15</v>
      </c>
    </row>
    <row r="714" spans="1:2" x14ac:dyDescent="0.35">
      <c r="A714" s="1">
        <v>35827</v>
      </c>
      <c r="B714" s="3">
        <v>5.15</v>
      </c>
    </row>
    <row r="715" spans="1:2" x14ac:dyDescent="0.35">
      <c r="A715" s="1">
        <v>35855</v>
      </c>
      <c r="B715" s="3">
        <v>5.15</v>
      </c>
    </row>
    <row r="716" spans="1:2" x14ac:dyDescent="0.35">
      <c r="A716" s="1">
        <v>35886</v>
      </c>
      <c r="B716" s="3">
        <v>5.15</v>
      </c>
    </row>
    <row r="717" spans="1:2" x14ac:dyDescent="0.35">
      <c r="A717" s="1">
        <v>35916</v>
      </c>
      <c r="B717" s="3">
        <v>5.15</v>
      </c>
    </row>
    <row r="718" spans="1:2" x14ac:dyDescent="0.35">
      <c r="A718" s="1">
        <v>35947</v>
      </c>
      <c r="B718" s="3">
        <v>5.15</v>
      </c>
    </row>
    <row r="719" spans="1:2" x14ac:dyDescent="0.35">
      <c r="A719" s="1">
        <v>35977</v>
      </c>
      <c r="B719" s="3">
        <v>5.15</v>
      </c>
    </row>
    <row r="720" spans="1:2" x14ac:dyDescent="0.35">
      <c r="A720" s="1">
        <v>36008</v>
      </c>
      <c r="B720" s="3">
        <v>5.15</v>
      </c>
    </row>
    <row r="721" spans="1:2" x14ac:dyDescent="0.35">
      <c r="A721" s="1">
        <v>36039</v>
      </c>
      <c r="B721" s="3">
        <v>5.15</v>
      </c>
    </row>
    <row r="722" spans="1:2" x14ac:dyDescent="0.35">
      <c r="A722" s="1">
        <v>36069</v>
      </c>
      <c r="B722" s="3">
        <v>5.15</v>
      </c>
    </row>
    <row r="723" spans="1:2" x14ac:dyDescent="0.35">
      <c r="A723" s="1">
        <v>36100</v>
      </c>
      <c r="B723" s="3">
        <v>5.15</v>
      </c>
    </row>
    <row r="724" spans="1:2" x14ac:dyDescent="0.35">
      <c r="A724" s="1">
        <v>36130</v>
      </c>
      <c r="B724" s="3">
        <v>5.15</v>
      </c>
    </row>
    <row r="725" spans="1:2" x14ac:dyDescent="0.35">
      <c r="A725" s="1">
        <v>36161</v>
      </c>
      <c r="B725" s="3">
        <v>5.15</v>
      </c>
    </row>
    <row r="726" spans="1:2" x14ac:dyDescent="0.35">
      <c r="A726" s="1">
        <v>36192</v>
      </c>
      <c r="B726" s="3">
        <v>5.15</v>
      </c>
    </row>
    <row r="727" spans="1:2" x14ac:dyDescent="0.35">
      <c r="A727" s="1">
        <v>36220</v>
      </c>
      <c r="B727" s="3">
        <v>5.15</v>
      </c>
    </row>
    <row r="728" spans="1:2" x14ac:dyDescent="0.35">
      <c r="A728" s="1">
        <v>36251</v>
      </c>
      <c r="B728" s="3">
        <v>5.15</v>
      </c>
    </row>
    <row r="729" spans="1:2" x14ac:dyDescent="0.35">
      <c r="A729" s="1">
        <v>36281</v>
      </c>
      <c r="B729" s="3">
        <v>5.15</v>
      </c>
    </row>
    <row r="730" spans="1:2" x14ac:dyDescent="0.35">
      <c r="A730" s="1">
        <v>36312</v>
      </c>
      <c r="B730" s="3">
        <v>5.15</v>
      </c>
    </row>
    <row r="731" spans="1:2" x14ac:dyDescent="0.35">
      <c r="A731" s="1">
        <v>36342</v>
      </c>
      <c r="B731" s="3">
        <v>5.15</v>
      </c>
    </row>
    <row r="732" spans="1:2" x14ac:dyDescent="0.35">
      <c r="A732" s="1">
        <v>36373</v>
      </c>
      <c r="B732" s="3">
        <v>5.15</v>
      </c>
    </row>
    <row r="733" spans="1:2" x14ac:dyDescent="0.35">
      <c r="A733" s="1">
        <v>36404</v>
      </c>
      <c r="B733" s="3">
        <v>5.15</v>
      </c>
    </row>
    <row r="734" spans="1:2" x14ac:dyDescent="0.35">
      <c r="A734" s="1">
        <v>36434</v>
      </c>
      <c r="B734" s="3">
        <v>5.15</v>
      </c>
    </row>
    <row r="735" spans="1:2" x14ac:dyDescent="0.35">
      <c r="A735" s="1">
        <v>36465</v>
      </c>
      <c r="B735" s="3">
        <v>5.15</v>
      </c>
    </row>
    <row r="736" spans="1:2" x14ac:dyDescent="0.35">
      <c r="A736" s="1">
        <v>36495</v>
      </c>
      <c r="B736" s="3">
        <v>5.15</v>
      </c>
    </row>
    <row r="737" spans="1:2" x14ac:dyDescent="0.35">
      <c r="A737" s="1">
        <v>36526</v>
      </c>
      <c r="B737" s="3">
        <v>5.15</v>
      </c>
    </row>
    <row r="738" spans="1:2" x14ac:dyDescent="0.35">
      <c r="A738" s="1">
        <v>36557</v>
      </c>
      <c r="B738" s="3">
        <v>5.15</v>
      </c>
    </row>
    <row r="739" spans="1:2" x14ac:dyDescent="0.35">
      <c r="A739" s="1">
        <v>36586</v>
      </c>
      <c r="B739" s="3">
        <v>5.15</v>
      </c>
    </row>
    <row r="740" spans="1:2" x14ac:dyDescent="0.35">
      <c r="A740" s="1">
        <v>36617</v>
      </c>
      <c r="B740" s="3">
        <v>5.15</v>
      </c>
    </row>
    <row r="741" spans="1:2" x14ac:dyDescent="0.35">
      <c r="A741" s="1">
        <v>36647</v>
      </c>
      <c r="B741" s="3">
        <v>5.15</v>
      </c>
    </row>
    <row r="742" spans="1:2" x14ac:dyDescent="0.35">
      <c r="A742" s="1">
        <v>36678</v>
      </c>
      <c r="B742" s="3">
        <v>5.15</v>
      </c>
    </row>
    <row r="743" spans="1:2" x14ac:dyDescent="0.35">
      <c r="A743" s="1">
        <v>36708</v>
      </c>
      <c r="B743" s="3">
        <v>5.15</v>
      </c>
    </row>
    <row r="744" spans="1:2" x14ac:dyDescent="0.35">
      <c r="A744" s="1">
        <v>36739</v>
      </c>
      <c r="B744" s="3">
        <v>5.15</v>
      </c>
    </row>
    <row r="745" spans="1:2" x14ac:dyDescent="0.35">
      <c r="A745" s="1">
        <v>36770</v>
      </c>
      <c r="B745" s="3">
        <v>5.15</v>
      </c>
    </row>
    <row r="746" spans="1:2" x14ac:dyDescent="0.35">
      <c r="A746" s="1">
        <v>36800</v>
      </c>
      <c r="B746" s="3">
        <v>5.15</v>
      </c>
    </row>
    <row r="747" spans="1:2" x14ac:dyDescent="0.35">
      <c r="A747" s="1">
        <v>36831</v>
      </c>
      <c r="B747" s="3">
        <v>5.15</v>
      </c>
    </row>
    <row r="748" spans="1:2" x14ac:dyDescent="0.35">
      <c r="A748" s="1">
        <v>36861</v>
      </c>
      <c r="B748" s="3">
        <v>5.15</v>
      </c>
    </row>
    <row r="749" spans="1:2" x14ac:dyDescent="0.35">
      <c r="A749" s="1">
        <v>36892</v>
      </c>
      <c r="B749" s="3">
        <v>5.15</v>
      </c>
    </row>
    <row r="750" spans="1:2" x14ac:dyDescent="0.35">
      <c r="A750" s="1">
        <v>36923</v>
      </c>
      <c r="B750" s="3">
        <v>5.15</v>
      </c>
    </row>
    <row r="751" spans="1:2" x14ac:dyDescent="0.35">
      <c r="A751" s="1">
        <v>36951</v>
      </c>
      <c r="B751" s="3">
        <v>5.15</v>
      </c>
    </row>
    <row r="752" spans="1:2" x14ac:dyDescent="0.35">
      <c r="A752" s="1">
        <v>36982</v>
      </c>
      <c r="B752" s="3">
        <v>5.15</v>
      </c>
    </row>
    <row r="753" spans="1:2" x14ac:dyDescent="0.35">
      <c r="A753" s="1">
        <v>37012</v>
      </c>
      <c r="B753" s="3">
        <v>5.15</v>
      </c>
    </row>
    <row r="754" spans="1:2" x14ac:dyDescent="0.35">
      <c r="A754" s="1">
        <v>37043</v>
      </c>
      <c r="B754" s="3">
        <v>5.15</v>
      </c>
    </row>
    <row r="755" spans="1:2" x14ac:dyDescent="0.35">
      <c r="A755" s="1">
        <v>37073</v>
      </c>
      <c r="B755" s="3">
        <v>5.15</v>
      </c>
    </row>
    <row r="756" spans="1:2" x14ac:dyDescent="0.35">
      <c r="A756" s="1">
        <v>37104</v>
      </c>
      <c r="B756" s="3">
        <v>5.15</v>
      </c>
    </row>
    <row r="757" spans="1:2" x14ac:dyDescent="0.35">
      <c r="A757" s="1">
        <v>37135</v>
      </c>
      <c r="B757" s="3">
        <v>5.15</v>
      </c>
    </row>
    <row r="758" spans="1:2" x14ac:dyDescent="0.35">
      <c r="A758" s="1">
        <v>37165</v>
      </c>
      <c r="B758" s="3">
        <v>5.15</v>
      </c>
    </row>
    <row r="759" spans="1:2" x14ac:dyDescent="0.35">
      <c r="A759" s="1">
        <v>37196</v>
      </c>
      <c r="B759" s="3">
        <v>5.15</v>
      </c>
    </row>
    <row r="760" spans="1:2" x14ac:dyDescent="0.35">
      <c r="A760" s="1">
        <v>37226</v>
      </c>
      <c r="B760" s="3">
        <v>5.15</v>
      </c>
    </row>
    <row r="761" spans="1:2" x14ac:dyDescent="0.35">
      <c r="A761" s="1">
        <v>37257</v>
      </c>
      <c r="B761" s="3">
        <v>5.15</v>
      </c>
    </row>
    <row r="762" spans="1:2" x14ac:dyDescent="0.35">
      <c r="A762" s="1">
        <v>37288</v>
      </c>
      <c r="B762" s="3">
        <v>5.15</v>
      </c>
    </row>
    <row r="763" spans="1:2" x14ac:dyDescent="0.35">
      <c r="A763" s="1">
        <v>37316</v>
      </c>
      <c r="B763" s="3">
        <v>5.15</v>
      </c>
    </row>
    <row r="764" spans="1:2" x14ac:dyDescent="0.35">
      <c r="A764" s="1">
        <v>37347</v>
      </c>
      <c r="B764" s="3">
        <v>5.15</v>
      </c>
    </row>
    <row r="765" spans="1:2" x14ac:dyDescent="0.35">
      <c r="A765" s="1">
        <v>37377</v>
      </c>
      <c r="B765" s="3">
        <v>5.15</v>
      </c>
    </row>
    <row r="766" spans="1:2" x14ac:dyDescent="0.35">
      <c r="A766" s="1">
        <v>37408</v>
      </c>
      <c r="B766" s="3">
        <v>5.15</v>
      </c>
    </row>
    <row r="767" spans="1:2" x14ac:dyDescent="0.35">
      <c r="A767" s="1">
        <v>37438</v>
      </c>
      <c r="B767" s="3">
        <v>5.15</v>
      </c>
    </row>
    <row r="768" spans="1:2" x14ac:dyDescent="0.35">
      <c r="A768" s="1">
        <v>37469</v>
      </c>
      <c r="B768" s="3">
        <v>5.15</v>
      </c>
    </row>
    <row r="769" spans="1:2" x14ac:dyDescent="0.35">
      <c r="A769" s="1">
        <v>37500</v>
      </c>
      <c r="B769" s="3">
        <v>5.15</v>
      </c>
    </row>
    <row r="770" spans="1:2" x14ac:dyDescent="0.35">
      <c r="A770" s="1">
        <v>37530</v>
      </c>
      <c r="B770" s="3">
        <v>5.15</v>
      </c>
    </row>
    <row r="771" spans="1:2" x14ac:dyDescent="0.35">
      <c r="A771" s="1">
        <v>37561</v>
      </c>
      <c r="B771" s="3">
        <v>5.15</v>
      </c>
    </row>
    <row r="772" spans="1:2" x14ac:dyDescent="0.35">
      <c r="A772" s="1">
        <v>37591</v>
      </c>
      <c r="B772" s="3">
        <v>5.15</v>
      </c>
    </row>
    <row r="773" spans="1:2" x14ac:dyDescent="0.35">
      <c r="A773" s="1">
        <v>37622</v>
      </c>
      <c r="B773" s="3">
        <v>5.15</v>
      </c>
    </row>
    <row r="774" spans="1:2" x14ac:dyDescent="0.35">
      <c r="A774" s="1">
        <v>37653</v>
      </c>
      <c r="B774" s="3">
        <v>5.15</v>
      </c>
    </row>
    <row r="775" spans="1:2" x14ac:dyDescent="0.35">
      <c r="A775" s="1">
        <v>37681</v>
      </c>
      <c r="B775" s="3">
        <v>5.15</v>
      </c>
    </row>
    <row r="776" spans="1:2" x14ac:dyDescent="0.35">
      <c r="A776" s="1">
        <v>37712</v>
      </c>
      <c r="B776" s="3">
        <v>5.15</v>
      </c>
    </row>
    <row r="777" spans="1:2" x14ac:dyDescent="0.35">
      <c r="A777" s="1">
        <v>37742</v>
      </c>
      <c r="B777" s="3">
        <v>5.15</v>
      </c>
    </row>
    <row r="778" spans="1:2" x14ac:dyDescent="0.35">
      <c r="A778" s="1">
        <v>37773</v>
      </c>
      <c r="B778" s="3">
        <v>5.15</v>
      </c>
    </row>
    <row r="779" spans="1:2" x14ac:dyDescent="0.35">
      <c r="A779" s="1">
        <v>37803</v>
      </c>
      <c r="B779" s="3">
        <v>5.15</v>
      </c>
    </row>
    <row r="780" spans="1:2" x14ac:dyDescent="0.35">
      <c r="A780" s="1">
        <v>37834</v>
      </c>
      <c r="B780" s="3">
        <v>5.15</v>
      </c>
    </row>
    <row r="781" spans="1:2" x14ac:dyDescent="0.35">
      <c r="A781" s="1">
        <v>37865</v>
      </c>
      <c r="B781" s="3">
        <v>5.15</v>
      </c>
    </row>
    <row r="782" spans="1:2" x14ac:dyDescent="0.35">
      <c r="A782" s="1">
        <v>37895</v>
      </c>
      <c r="B782" s="3">
        <v>5.15</v>
      </c>
    </row>
    <row r="783" spans="1:2" x14ac:dyDescent="0.35">
      <c r="A783" s="1">
        <v>37926</v>
      </c>
      <c r="B783" s="3">
        <v>5.15</v>
      </c>
    </row>
    <row r="784" spans="1:2" x14ac:dyDescent="0.35">
      <c r="A784" s="1">
        <v>37956</v>
      </c>
      <c r="B784" s="3">
        <v>5.15</v>
      </c>
    </row>
    <row r="785" spans="1:2" x14ac:dyDescent="0.35">
      <c r="A785" s="1">
        <v>37987</v>
      </c>
      <c r="B785" s="3">
        <v>5.15</v>
      </c>
    </row>
    <row r="786" spans="1:2" x14ac:dyDescent="0.35">
      <c r="A786" s="1">
        <v>38018</v>
      </c>
      <c r="B786" s="3">
        <v>5.15</v>
      </c>
    </row>
    <row r="787" spans="1:2" x14ac:dyDescent="0.35">
      <c r="A787" s="1">
        <v>38047</v>
      </c>
      <c r="B787" s="3">
        <v>5.15</v>
      </c>
    </row>
    <row r="788" spans="1:2" x14ac:dyDescent="0.35">
      <c r="A788" s="1">
        <v>38078</v>
      </c>
      <c r="B788" s="3">
        <v>5.15</v>
      </c>
    </row>
    <row r="789" spans="1:2" x14ac:dyDescent="0.35">
      <c r="A789" s="1">
        <v>38108</v>
      </c>
      <c r="B789" s="3">
        <v>5.15</v>
      </c>
    </row>
    <row r="790" spans="1:2" x14ac:dyDescent="0.35">
      <c r="A790" s="1">
        <v>38139</v>
      </c>
      <c r="B790" s="3">
        <v>5.15</v>
      </c>
    </row>
    <row r="791" spans="1:2" x14ac:dyDescent="0.35">
      <c r="A791" s="1">
        <v>38169</v>
      </c>
      <c r="B791" s="3">
        <v>5.15</v>
      </c>
    </row>
    <row r="792" spans="1:2" x14ac:dyDescent="0.35">
      <c r="A792" s="1">
        <v>38200</v>
      </c>
      <c r="B792" s="3">
        <v>5.15</v>
      </c>
    </row>
    <row r="793" spans="1:2" x14ac:dyDescent="0.35">
      <c r="A793" s="1">
        <v>38231</v>
      </c>
      <c r="B793" s="3">
        <v>5.15</v>
      </c>
    </row>
    <row r="794" spans="1:2" x14ac:dyDescent="0.35">
      <c r="A794" s="1">
        <v>38261</v>
      </c>
      <c r="B794" s="3">
        <v>5.15</v>
      </c>
    </row>
    <row r="795" spans="1:2" x14ac:dyDescent="0.35">
      <c r="A795" s="1">
        <v>38292</v>
      </c>
      <c r="B795" s="3">
        <v>5.15</v>
      </c>
    </row>
    <row r="796" spans="1:2" x14ac:dyDescent="0.35">
      <c r="A796" s="1">
        <v>38322</v>
      </c>
      <c r="B796" s="3">
        <v>5.15</v>
      </c>
    </row>
    <row r="797" spans="1:2" x14ac:dyDescent="0.35">
      <c r="A797" s="1">
        <v>38353</v>
      </c>
      <c r="B797" s="3">
        <v>5.15</v>
      </c>
    </row>
    <row r="798" spans="1:2" x14ac:dyDescent="0.35">
      <c r="A798" s="1">
        <v>38384</v>
      </c>
      <c r="B798" s="3">
        <v>5.15</v>
      </c>
    </row>
    <row r="799" spans="1:2" x14ac:dyDescent="0.35">
      <c r="A799" s="1">
        <v>38412</v>
      </c>
      <c r="B799" s="3">
        <v>5.15</v>
      </c>
    </row>
    <row r="800" spans="1:2" x14ac:dyDescent="0.35">
      <c r="A800" s="1">
        <v>38443</v>
      </c>
      <c r="B800" s="3">
        <v>5.15</v>
      </c>
    </row>
    <row r="801" spans="1:2" x14ac:dyDescent="0.35">
      <c r="A801" s="1">
        <v>38473</v>
      </c>
      <c r="B801" s="3">
        <v>5.15</v>
      </c>
    </row>
    <row r="802" spans="1:2" x14ac:dyDescent="0.35">
      <c r="A802" s="1">
        <v>38504</v>
      </c>
      <c r="B802" s="3">
        <v>5.15</v>
      </c>
    </row>
    <row r="803" spans="1:2" x14ac:dyDescent="0.35">
      <c r="A803" s="1">
        <v>38534</v>
      </c>
      <c r="B803" s="3">
        <v>5.15</v>
      </c>
    </row>
    <row r="804" spans="1:2" x14ac:dyDescent="0.35">
      <c r="A804" s="1">
        <v>38565</v>
      </c>
      <c r="B804" s="3">
        <v>5.15</v>
      </c>
    </row>
    <row r="805" spans="1:2" x14ac:dyDescent="0.35">
      <c r="A805" s="1">
        <v>38596</v>
      </c>
      <c r="B805" s="3">
        <v>5.15</v>
      </c>
    </row>
    <row r="806" spans="1:2" x14ac:dyDescent="0.35">
      <c r="A806" s="1">
        <v>38626</v>
      </c>
      <c r="B806" s="3">
        <v>5.15</v>
      </c>
    </row>
    <row r="807" spans="1:2" x14ac:dyDescent="0.35">
      <c r="A807" s="1">
        <v>38657</v>
      </c>
      <c r="B807" s="3">
        <v>5.15</v>
      </c>
    </row>
    <row r="808" spans="1:2" x14ac:dyDescent="0.35">
      <c r="A808" s="1">
        <v>38687</v>
      </c>
      <c r="B808" s="3">
        <v>5.15</v>
      </c>
    </row>
    <row r="809" spans="1:2" x14ac:dyDescent="0.35">
      <c r="A809" s="1">
        <v>38718</v>
      </c>
      <c r="B809" s="3">
        <v>5.15</v>
      </c>
    </row>
    <row r="810" spans="1:2" x14ac:dyDescent="0.35">
      <c r="A810" s="1">
        <v>38749</v>
      </c>
      <c r="B810" s="3">
        <v>5.15</v>
      </c>
    </row>
    <row r="811" spans="1:2" x14ac:dyDescent="0.35">
      <c r="A811" s="1">
        <v>38777</v>
      </c>
      <c r="B811" s="3">
        <v>5.15</v>
      </c>
    </row>
    <row r="812" spans="1:2" x14ac:dyDescent="0.35">
      <c r="A812" s="1">
        <v>38808</v>
      </c>
      <c r="B812" s="3">
        <v>5.15</v>
      </c>
    </row>
    <row r="813" spans="1:2" x14ac:dyDescent="0.35">
      <c r="A813" s="1">
        <v>38838</v>
      </c>
      <c r="B813" s="3">
        <v>5.15</v>
      </c>
    </row>
    <row r="814" spans="1:2" x14ac:dyDescent="0.35">
      <c r="A814" s="1">
        <v>38869</v>
      </c>
      <c r="B814" s="3">
        <v>5.15</v>
      </c>
    </row>
    <row r="815" spans="1:2" x14ac:dyDescent="0.35">
      <c r="A815" s="1">
        <v>38899</v>
      </c>
      <c r="B815" s="3">
        <v>5.15</v>
      </c>
    </row>
    <row r="816" spans="1:2" x14ac:dyDescent="0.35">
      <c r="A816" s="1">
        <v>38930</v>
      </c>
      <c r="B816" s="3">
        <v>5.15</v>
      </c>
    </row>
    <row r="817" spans="1:2" x14ac:dyDescent="0.35">
      <c r="A817" s="1">
        <v>38961</v>
      </c>
      <c r="B817" s="3">
        <v>5.15</v>
      </c>
    </row>
    <row r="818" spans="1:2" x14ac:dyDescent="0.35">
      <c r="A818" s="1">
        <v>38991</v>
      </c>
      <c r="B818" s="3">
        <v>5.15</v>
      </c>
    </row>
    <row r="819" spans="1:2" x14ac:dyDescent="0.35">
      <c r="A819" s="1">
        <v>39022</v>
      </c>
      <c r="B819" s="3">
        <v>5.15</v>
      </c>
    </row>
    <row r="820" spans="1:2" x14ac:dyDescent="0.35">
      <c r="A820" s="1">
        <v>39052</v>
      </c>
      <c r="B820" s="3">
        <v>5.15</v>
      </c>
    </row>
    <row r="821" spans="1:2" x14ac:dyDescent="0.35">
      <c r="A821" s="1">
        <v>39083</v>
      </c>
      <c r="B821" s="3">
        <v>5.15</v>
      </c>
    </row>
    <row r="822" spans="1:2" x14ac:dyDescent="0.35">
      <c r="A822" s="1">
        <v>39114</v>
      </c>
      <c r="B822" s="3">
        <v>5.15</v>
      </c>
    </row>
    <row r="823" spans="1:2" x14ac:dyDescent="0.35">
      <c r="A823" s="1">
        <v>39142</v>
      </c>
      <c r="B823" s="3">
        <v>5.15</v>
      </c>
    </row>
    <row r="824" spans="1:2" x14ac:dyDescent="0.35">
      <c r="A824" s="1">
        <v>39173</v>
      </c>
      <c r="B824" s="3">
        <v>5.15</v>
      </c>
    </row>
    <row r="825" spans="1:2" x14ac:dyDescent="0.35">
      <c r="A825" s="1">
        <v>39203</v>
      </c>
      <c r="B825" s="3">
        <v>5.15</v>
      </c>
    </row>
    <row r="826" spans="1:2" x14ac:dyDescent="0.35">
      <c r="A826" s="1">
        <v>39234</v>
      </c>
      <c r="B826" s="3">
        <v>5.15</v>
      </c>
    </row>
    <row r="827" spans="1:2" x14ac:dyDescent="0.35">
      <c r="A827" s="1">
        <v>39264</v>
      </c>
      <c r="B827" s="3">
        <v>5.85</v>
      </c>
    </row>
    <row r="828" spans="1:2" x14ac:dyDescent="0.35">
      <c r="A828" s="1">
        <v>39295</v>
      </c>
      <c r="B828" s="3">
        <v>5.85</v>
      </c>
    </row>
    <row r="829" spans="1:2" x14ac:dyDescent="0.35">
      <c r="A829" s="1">
        <v>39326</v>
      </c>
      <c r="B829" s="3">
        <v>5.85</v>
      </c>
    </row>
    <row r="830" spans="1:2" x14ac:dyDescent="0.35">
      <c r="A830" s="1">
        <v>39356</v>
      </c>
      <c r="B830" s="3">
        <v>5.85</v>
      </c>
    </row>
    <row r="831" spans="1:2" x14ac:dyDescent="0.35">
      <c r="A831" s="1">
        <v>39387</v>
      </c>
      <c r="B831" s="3">
        <v>5.85</v>
      </c>
    </row>
    <row r="832" spans="1:2" x14ac:dyDescent="0.35">
      <c r="A832" s="1">
        <v>39417</v>
      </c>
      <c r="B832" s="3">
        <v>5.85</v>
      </c>
    </row>
    <row r="833" spans="1:2" x14ac:dyDescent="0.35">
      <c r="A833" s="1">
        <v>39448</v>
      </c>
      <c r="B833" s="3">
        <v>5.85</v>
      </c>
    </row>
    <row r="834" spans="1:2" x14ac:dyDescent="0.35">
      <c r="A834" s="1">
        <v>39479</v>
      </c>
      <c r="B834" s="3">
        <v>5.85</v>
      </c>
    </row>
    <row r="835" spans="1:2" x14ac:dyDescent="0.35">
      <c r="A835" s="1">
        <v>39508</v>
      </c>
      <c r="B835" s="3">
        <v>5.85</v>
      </c>
    </row>
    <row r="836" spans="1:2" x14ac:dyDescent="0.35">
      <c r="A836" s="1">
        <v>39539</v>
      </c>
      <c r="B836" s="3">
        <v>5.85</v>
      </c>
    </row>
    <row r="837" spans="1:2" x14ac:dyDescent="0.35">
      <c r="A837" s="1">
        <v>39569</v>
      </c>
      <c r="B837" s="3">
        <v>5.85</v>
      </c>
    </row>
    <row r="838" spans="1:2" x14ac:dyDescent="0.35">
      <c r="A838" s="1">
        <v>39600</v>
      </c>
      <c r="B838" s="3">
        <v>5.85</v>
      </c>
    </row>
    <row r="839" spans="1:2" x14ac:dyDescent="0.35">
      <c r="A839" s="1">
        <v>39630</v>
      </c>
      <c r="B839" s="3">
        <v>6.55</v>
      </c>
    </row>
    <row r="840" spans="1:2" x14ac:dyDescent="0.35">
      <c r="A840" s="1">
        <v>39661</v>
      </c>
      <c r="B840" s="3">
        <v>6.55</v>
      </c>
    </row>
    <row r="841" spans="1:2" x14ac:dyDescent="0.35">
      <c r="A841" s="1">
        <v>39692</v>
      </c>
      <c r="B841" s="3">
        <v>6.55</v>
      </c>
    </row>
    <row r="842" spans="1:2" x14ac:dyDescent="0.35">
      <c r="A842" s="1">
        <v>39722</v>
      </c>
      <c r="B842" s="3">
        <v>6.55</v>
      </c>
    </row>
    <row r="843" spans="1:2" x14ac:dyDescent="0.35">
      <c r="A843" s="1">
        <v>39753</v>
      </c>
      <c r="B843" s="3">
        <v>6.55</v>
      </c>
    </row>
    <row r="844" spans="1:2" x14ac:dyDescent="0.35">
      <c r="A844" s="1">
        <v>39783</v>
      </c>
      <c r="B844" s="3">
        <v>6.55</v>
      </c>
    </row>
    <row r="845" spans="1:2" x14ac:dyDescent="0.35">
      <c r="A845" s="1">
        <v>39814</v>
      </c>
      <c r="B845" s="3">
        <v>6.55</v>
      </c>
    </row>
    <row r="846" spans="1:2" x14ac:dyDescent="0.35">
      <c r="A846" s="1">
        <v>39845</v>
      </c>
      <c r="B846" s="3">
        <v>6.55</v>
      </c>
    </row>
    <row r="847" spans="1:2" x14ac:dyDescent="0.35">
      <c r="A847" s="1">
        <v>39873</v>
      </c>
      <c r="B847" s="3">
        <v>6.55</v>
      </c>
    </row>
    <row r="848" spans="1:2" x14ac:dyDescent="0.35">
      <c r="A848" s="1">
        <v>39904</v>
      </c>
      <c r="B848" s="3">
        <v>6.55</v>
      </c>
    </row>
    <row r="849" spans="1:2" x14ac:dyDescent="0.35">
      <c r="A849" s="1">
        <v>39934</v>
      </c>
      <c r="B849" s="3">
        <v>6.55</v>
      </c>
    </row>
    <row r="850" spans="1:2" x14ac:dyDescent="0.35">
      <c r="A850" s="1">
        <v>39965</v>
      </c>
      <c r="B850" s="3">
        <v>6.55</v>
      </c>
    </row>
    <row r="851" spans="1:2" x14ac:dyDescent="0.35">
      <c r="A851" s="1">
        <v>39995</v>
      </c>
      <c r="B851" s="3">
        <v>7.25</v>
      </c>
    </row>
    <row r="852" spans="1:2" x14ac:dyDescent="0.35">
      <c r="A852" s="1">
        <v>40026</v>
      </c>
      <c r="B852" s="3">
        <v>7.25</v>
      </c>
    </row>
    <row r="853" spans="1:2" x14ac:dyDescent="0.35">
      <c r="A853" s="1">
        <v>40057</v>
      </c>
      <c r="B853" s="3">
        <v>7.25</v>
      </c>
    </row>
    <row r="854" spans="1:2" x14ac:dyDescent="0.35">
      <c r="A854" s="1">
        <v>40087</v>
      </c>
      <c r="B854" s="3">
        <v>7.25</v>
      </c>
    </row>
    <row r="855" spans="1:2" x14ac:dyDescent="0.35">
      <c r="A855" s="1">
        <v>40118</v>
      </c>
      <c r="B855" s="3">
        <v>7.25</v>
      </c>
    </row>
    <row r="856" spans="1:2" x14ac:dyDescent="0.35">
      <c r="A856" s="1">
        <v>40148</v>
      </c>
      <c r="B856" s="3">
        <v>7.25</v>
      </c>
    </row>
    <row r="857" spans="1:2" x14ac:dyDescent="0.35">
      <c r="A857" s="1">
        <v>40179</v>
      </c>
      <c r="B857" s="3">
        <v>7.25</v>
      </c>
    </row>
    <row r="858" spans="1:2" x14ac:dyDescent="0.35">
      <c r="A858" s="1">
        <v>40210</v>
      </c>
      <c r="B858" s="3">
        <v>7.25</v>
      </c>
    </row>
    <row r="859" spans="1:2" x14ac:dyDescent="0.35">
      <c r="A859" s="1">
        <v>40238</v>
      </c>
      <c r="B859" s="3">
        <v>7.25</v>
      </c>
    </row>
    <row r="860" spans="1:2" x14ac:dyDescent="0.35">
      <c r="A860" s="1">
        <v>40269</v>
      </c>
      <c r="B860" s="3">
        <v>7.25</v>
      </c>
    </row>
    <row r="861" spans="1:2" x14ac:dyDescent="0.35">
      <c r="A861" s="1">
        <v>40299</v>
      </c>
      <c r="B861" s="3">
        <v>7.25</v>
      </c>
    </row>
    <row r="862" spans="1:2" x14ac:dyDescent="0.35">
      <c r="A862" s="1">
        <v>40330</v>
      </c>
      <c r="B862" s="3">
        <v>7.25</v>
      </c>
    </row>
    <row r="863" spans="1:2" x14ac:dyDescent="0.35">
      <c r="A863" s="1">
        <v>40360</v>
      </c>
      <c r="B863" s="3">
        <v>7.25</v>
      </c>
    </row>
    <row r="864" spans="1:2" x14ac:dyDescent="0.35">
      <c r="A864" s="1">
        <v>40391</v>
      </c>
      <c r="B864" s="3">
        <v>7.25</v>
      </c>
    </row>
    <row r="865" spans="1:2" x14ac:dyDescent="0.35">
      <c r="A865" s="1">
        <v>40422</v>
      </c>
      <c r="B865" s="3">
        <v>7.25</v>
      </c>
    </row>
    <row r="866" spans="1:2" x14ac:dyDescent="0.35">
      <c r="A866" s="1">
        <v>40452</v>
      </c>
      <c r="B866" s="3">
        <v>7.25</v>
      </c>
    </row>
    <row r="867" spans="1:2" x14ac:dyDescent="0.35">
      <c r="A867" s="1">
        <v>40483</v>
      </c>
      <c r="B867" s="3">
        <v>7.25</v>
      </c>
    </row>
    <row r="868" spans="1:2" x14ac:dyDescent="0.35">
      <c r="A868" s="1">
        <v>40513</v>
      </c>
      <c r="B868" s="3">
        <v>7.25</v>
      </c>
    </row>
    <row r="869" spans="1:2" x14ac:dyDescent="0.35">
      <c r="A869" s="1">
        <v>40544</v>
      </c>
      <c r="B869" s="3">
        <v>7.25</v>
      </c>
    </row>
    <row r="870" spans="1:2" x14ac:dyDescent="0.35">
      <c r="A870" s="1">
        <v>40575</v>
      </c>
      <c r="B870" s="3">
        <v>7.25</v>
      </c>
    </row>
    <row r="871" spans="1:2" x14ac:dyDescent="0.35">
      <c r="A871" s="1">
        <v>40603</v>
      </c>
      <c r="B871" s="3">
        <v>7.25</v>
      </c>
    </row>
    <row r="872" spans="1:2" x14ac:dyDescent="0.35">
      <c r="A872" s="1">
        <v>40634</v>
      </c>
      <c r="B872" s="3">
        <v>7.25</v>
      </c>
    </row>
    <row r="873" spans="1:2" x14ac:dyDescent="0.35">
      <c r="A873" s="1">
        <v>40664</v>
      </c>
      <c r="B873" s="3">
        <v>7.25</v>
      </c>
    </row>
    <row r="874" spans="1:2" x14ac:dyDescent="0.35">
      <c r="A874" s="1">
        <v>40695</v>
      </c>
      <c r="B874" s="3">
        <v>7.25</v>
      </c>
    </row>
    <row r="875" spans="1:2" x14ac:dyDescent="0.35">
      <c r="A875" s="1">
        <v>40725</v>
      </c>
      <c r="B875" s="3">
        <v>7.25</v>
      </c>
    </row>
    <row r="876" spans="1:2" x14ac:dyDescent="0.35">
      <c r="A876" s="1">
        <v>40756</v>
      </c>
      <c r="B876" s="3">
        <v>7.25</v>
      </c>
    </row>
    <row r="877" spans="1:2" x14ac:dyDescent="0.35">
      <c r="A877" s="1">
        <v>40787</v>
      </c>
      <c r="B877" s="3">
        <v>7.25</v>
      </c>
    </row>
    <row r="878" spans="1:2" x14ac:dyDescent="0.35">
      <c r="A878" s="1">
        <v>40817</v>
      </c>
      <c r="B878" s="3">
        <v>7.25</v>
      </c>
    </row>
    <row r="879" spans="1:2" x14ac:dyDescent="0.35">
      <c r="A879" s="1">
        <v>40848</v>
      </c>
      <c r="B879" s="3">
        <v>7.25</v>
      </c>
    </row>
    <row r="880" spans="1:2" x14ac:dyDescent="0.35">
      <c r="A880" s="1">
        <v>40878</v>
      </c>
      <c r="B880" s="3">
        <v>7.25</v>
      </c>
    </row>
    <row r="881" spans="1:2" x14ac:dyDescent="0.35">
      <c r="A881" s="1">
        <v>40909</v>
      </c>
      <c r="B881" s="3">
        <v>7.25</v>
      </c>
    </row>
    <row r="882" spans="1:2" x14ac:dyDescent="0.35">
      <c r="A882" s="1">
        <v>40940</v>
      </c>
      <c r="B882" s="3">
        <v>7.25</v>
      </c>
    </row>
    <row r="883" spans="1:2" x14ac:dyDescent="0.35">
      <c r="A883" s="1">
        <v>40969</v>
      </c>
      <c r="B883" s="3">
        <v>7.25</v>
      </c>
    </row>
    <row r="884" spans="1:2" x14ac:dyDescent="0.35">
      <c r="A884" s="1">
        <v>41000</v>
      </c>
      <c r="B884" s="3">
        <v>7.25</v>
      </c>
    </row>
    <row r="885" spans="1:2" x14ac:dyDescent="0.35">
      <c r="A885" s="1">
        <v>41030</v>
      </c>
      <c r="B885" s="3">
        <v>7.25</v>
      </c>
    </row>
    <row r="886" spans="1:2" x14ac:dyDescent="0.35">
      <c r="A886" s="1">
        <v>41061</v>
      </c>
      <c r="B886" s="3">
        <v>7.25</v>
      </c>
    </row>
    <row r="887" spans="1:2" x14ac:dyDescent="0.35">
      <c r="A887" s="1">
        <v>41091</v>
      </c>
      <c r="B887" s="3">
        <v>7.25</v>
      </c>
    </row>
    <row r="888" spans="1:2" x14ac:dyDescent="0.35">
      <c r="A888" s="1">
        <v>41122</v>
      </c>
      <c r="B888" s="3">
        <v>7.25</v>
      </c>
    </row>
    <row r="889" spans="1:2" x14ac:dyDescent="0.35">
      <c r="A889" s="1">
        <v>41153</v>
      </c>
      <c r="B889" s="3">
        <v>7.25</v>
      </c>
    </row>
    <row r="890" spans="1:2" x14ac:dyDescent="0.35">
      <c r="A890" s="1">
        <v>41183</v>
      </c>
      <c r="B890" s="3">
        <v>7.25</v>
      </c>
    </row>
    <row r="891" spans="1:2" x14ac:dyDescent="0.35">
      <c r="A891" s="1">
        <v>41214</v>
      </c>
      <c r="B891" s="3">
        <v>7.25</v>
      </c>
    </row>
    <row r="892" spans="1:2" x14ac:dyDescent="0.35">
      <c r="A892" s="1">
        <v>41244</v>
      </c>
      <c r="B892" s="3">
        <v>7.25</v>
      </c>
    </row>
    <row r="893" spans="1:2" x14ac:dyDescent="0.35">
      <c r="A893" s="1">
        <v>41275</v>
      </c>
      <c r="B893" s="3">
        <v>7.25</v>
      </c>
    </row>
    <row r="894" spans="1:2" x14ac:dyDescent="0.35">
      <c r="A894" s="1">
        <v>41306</v>
      </c>
      <c r="B894" s="3">
        <v>7.25</v>
      </c>
    </row>
    <row r="895" spans="1:2" x14ac:dyDescent="0.35">
      <c r="A895" s="1">
        <v>41334</v>
      </c>
      <c r="B895" s="3">
        <v>7.25</v>
      </c>
    </row>
    <row r="896" spans="1:2" x14ac:dyDescent="0.35">
      <c r="A896" s="1">
        <v>41365</v>
      </c>
      <c r="B896" s="3">
        <v>7.25</v>
      </c>
    </row>
    <row r="897" spans="1:2" x14ac:dyDescent="0.35">
      <c r="A897" s="1">
        <v>41395</v>
      </c>
      <c r="B897" s="3">
        <v>7.25</v>
      </c>
    </row>
    <row r="898" spans="1:2" x14ac:dyDescent="0.35">
      <c r="A898" s="1">
        <v>41426</v>
      </c>
      <c r="B898" s="3">
        <v>7.25</v>
      </c>
    </row>
    <row r="899" spans="1:2" x14ac:dyDescent="0.35">
      <c r="A899" s="1">
        <v>41456</v>
      </c>
      <c r="B899" s="3">
        <v>7.25</v>
      </c>
    </row>
    <row r="900" spans="1:2" x14ac:dyDescent="0.35">
      <c r="A900" s="1">
        <v>41487</v>
      </c>
      <c r="B900" s="3">
        <v>7.25</v>
      </c>
    </row>
    <row r="901" spans="1:2" x14ac:dyDescent="0.35">
      <c r="A901" s="1">
        <v>41518</v>
      </c>
      <c r="B901" s="3">
        <v>7.25</v>
      </c>
    </row>
    <row r="902" spans="1:2" x14ac:dyDescent="0.35">
      <c r="A902" s="1">
        <v>41548</v>
      </c>
      <c r="B902" s="3">
        <v>7.25</v>
      </c>
    </row>
    <row r="903" spans="1:2" x14ac:dyDescent="0.35">
      <c r="A903" s="1">
        <v>41579</v>
      </c>
      <c r="B903" s="3">
        <v>7.25</v>
      </c>
    </row>
    <row r="904" spans="1:2" x14ac:dyDescent="0.35">
      <c r="A904" s="1">
        <v>41609</v>
      </c>
      <c r="B904" s="3">
        <v>7.25</v>
      </c>
    </row>
    <row r="905" spans="1:2" x14ac:dyDescent="0.35">
      <c r="A905" s="1">
        <v>41640</v>
      </c>
      <c r="B905" s="3">
        <v>7.25</v>
      </c>
    </row>
    <row r="906" spans="1:2" x14ac:dyDescent="0.35">
      <c r="A906" s="1">
        <v>41671</v>
      </c>
      <c r="B906" s="3">
        <v>7.25</v>
      </c>
    </row>
    <row r="907" spans="1:2" x14ac:dyDescent="0.35">
      <c r="A907" s="1">
        <v>41699</v>
      </c>
      <c r="B907" s="3">
        <v>7.25</v>
      </c>
    </row>
    <row r="908" spans="1:2" x14ac:dyDescent="0.35">
      <c r="A908" s="1">
        <v>41730</v>
      </c>
      <c r="B908" s="3">
        <v>7.25</v>
      </c>
    </row>
    <row r="909" spans="1:2" x14ac:dyDescent="0.35">
      <c r="A909" s="1">
        <v>41760</v>
      </c>
      <c r="B909" s="3">
        <v>7.25</v>
      </c>
    </row>
    <row r="910" spans="1:2" x14ac:dyDescent="0.35">
      <c r="A910" s="1">
        <v>41791</v>
      </c>
      <c r="B910" s="3">
        <v>7.25</v>
      </c>
    </row>
    <row r="911" spans="1:2" x14ac:dyDescent="0.35">
      <c r="A911" s="1">
        <v>41821</v>
      </c>
      <c r="B911" s="3">
        <v>7.25</v>
      </c>
    </row>
    <row r="912" spans="1:2" x14ac:dyDescent="0.35">
      <c r="A912" s="1">
        <v>41852</v>
      </c>
      <c r="B912" s="3">
        <v>7.25</v>
      </c>
    </row>
    <row r="913" spans="1:2" x14ac:dyDescent="0.35">
      <c r="A913" s="1">
        <v>41883</v>
      </c>
      <c r="B913" s="3">
        <v>7.25</v>
      </c>
    </row>
    <row r="914" spans="1:2" x14ac:dyDescent="0.35">
      <c r="A914" s="1">
        <v>41913</v>
      </c>
      <c r="B914" s="3">
        <v>7.25</v>
      </c>
    </row>
    <row r="915" spans="1:2" x14ac:dyDescent="0.35">
      <c r="A915" s="1">
        <v>41944</v>
      </c>
      <c r="B915" s="3">
        <v>7.25</v>
      </c>
    </row>
    <row r="916" spans="1:2" x14ac:dyDescent="0.35">
      <c r="A916" s="1">
        <v>41974</v>
      </c>
      <c r="B916" s="3">
        <v>7.25</v>
      </c>
    </row>
    <row r="917" spans="1:2" x14ac:dyDescent="0.35">
      <c r="A917" s="1">
        <v>42005</v>
      </c>
      <c r="B917" s="3">
        <v>7.25</v>
      </c>
    </row>
    <row r="918" spans="1:2" x14ac:dyDescent="0.35">
      <c r="A918" s="1">
        <v>42036</v>
      </c>
      <c r="B918" s="3">
        <v>7.25</v>
      </c>
    </row>
    <row r="919" spans="1:2" x14ac:dyDescent="0.35">
      <c r="A919" s="1">
        <v>42064</v>
      </c>
      <c r="B919" s="3">
        <v>7.25</v>
      </c>
    </row>
    <row r="920" spans="1:2" x14ac:dyDescent="0.35">
      <c r="A920" s="1">
        <v>42095</v>
      </c>
      <c r="B920" s="3">
        <v>7.25</v>
      </c>
    </row>
    <row r="921" spans="1:2" x14ac:dyDescent="0.35">
      <c r="A921" s="1">
        <v>42125</v>
      </c>
      <c r="B921" s="3">
        <v>7.25</v>
      </c>
    </row>
    <row r="922" spans="1:2" x14ac:dyDescent="0.35">
      <c r="A922" s="1">
        <v>42156</v>
      </c>
      <c r="B922" s="3">
        <v>7.25</v>
      </c>
    </row>
    <row r="923" spans="1:2" x14ac:dyDescent="0.35">
      <c r="A923" s="1">
        <v>42186</v>
      </c>
      <c r="B923" s="3">
        <v>7.25</v>
      </c>
    </row>
    <row r="924" spans="1:2" x14ac:dyDescent="0.35">
      <c r="A924" s="1">
        <v>42217</v>
      </c>
      <c r="B924" s="3">
        <v>7.25</v>
      </c>
    </row>
    <row r="925" spans="1:2" x14ac:dyDescent="0.35">
      <c r="A925" s="1">
        <v>42248</v>
      </c>
      <c r="B925" s="3">
        <v>7.25</v>
      </c>
    </row>
    <row r="926" spans="1:2" x14ac:dyDescent="0.35">
      <c r="A926" s="1">
        <v>42278</v>
      </c>
      <c r="B926" s="3">
        <v>7.25</v>
      </c>
    </row>
    <row r="927" spans="1:2" x14ac:dyDescent="0.35">
      <c r="A927" s="1">
        <v>42309</v>
      </c>
      <c r="B927" s="3">
        <v>7.25</v>
      </c>
    </row>
    <row r="928" spans="1:2" x14ac:dyDescent="0.35">
      <c r="A928" s="1">
        <v>42339</v>
      </c>
      <c r="B928" s="3">
        <v>7.25</v>
      </c>
    </row>
    <row r="929" spans="1:2" x14ac:dyDescent="0.35">
      <c r="A929" s="1">
        <v>42370</v>
      </c>
      <c r="B929" s="3">
        <v>7.25</v>
      </c>
    </row>
    <row r="930" spans="1:2" x14ac:dyDescent="0.35">
      <c r="A930" s="1">
        <v>42401</v>
      </c>
      <c r="B930" s="3">
        <v>7.25</v>
      </c>
    </row>
    <row r="931" spans="1:2" x14ac:dyDescent="0.35">
      <c r="A931" s="1">
        <v>42430</v>
      </c>
      <c r="B931" s="3">
        <v>7.25</v>
      </c>
    </row>
    <row r="932" spans="1:2" x14ac:dyDescent="0.35">
      <c r="A932" s="1">
        <v>42461</v>
      </c>
      <c r="B932" s="3">
        <v>7.25</v>
      </c>
    </row>
    <row r="933" spans="1:2" x14ac:dyDescent="0.35">
      <c r="A933" s="1">
        <v>42491</v>
      </c>
      <c r="B933" s="3">
        <v>7.25</v>
      </c>
    </row>
    <row r="934" spans="1:2" x14ac:dyDescent="0.35">
      <c r="A934" s="1">
        <v>42522</v>
      </c>
      <c r="B934" s="3">
        <v>7.25</v>
      </c>
    </row>
    <row r="935" spans="1:2" x14ac:dyDescent="0.35">
      <c r="A935" s="1">
        <v>42552</v>
      </c>
      <c r="B935" s="3">
        <v>7.25</v>
      </c>
    </row>
    <row r="936" spans="1:2" x14ac:dyDescent="0.35">
      <c r="A936" s="1">
        <v>42583</v>
      </c>
      <c r="B936" s="3">
        <v>7.25</v>
      </c>
    </row>
    <row r="937" spans="1:2" x14ac:dyDescent="0.35">
      <c r="A937" s="1">
        <v>42614</v>
      </c>
      <c r="B937" s="3">
        <v>7.25</v>
      </c>
    </row>
    <row r="938" spans="1:2" x14ac:dyDescent="0.35">
      <c r="A938" s="1">
        <v>42644</v>
      </c>
      <c r="B938" s="3">
        <v>7.25</v>
      </c>
    </row>
    <row r="939" spans="1:2" x14ac:dyDescent="0.35">
      <c r="A939" s="1">
        <v>42675</v>
      </c>
      <c r="B939" s="3">
        <v>7.25</v>
      </c>
    </row>
    <row r="940" spans="1:2" x14ac:dyDescent="0.35">
      <c r="A940" s="1">
        <v>42705</v>
      </c>
      <c r="B940" s="3">
        <v>7.25</v>
      </c>
    </row>
    <row r="941" spans="1:2" x14ac:dyDescent="0.35">
      <c r="A941" s="1">
        <v>42736</v>
      </c>
      <c r="B941" s="3">
        <v>7.25</v>
      </c>
    </row>
    <row r="942" spans="1:2" x14ac:dyDescent="0.35">
      <c r="A942" s="1">
        <v>42767</v>
      </c>
      <c r="B942" s="3">
        <v>7.25</v>
      </c>
    </row>
    <row r="943" spans="1:2" x14ac:dyDescent="0.35">
      <c r="A943" s="1">
        <v>42795</v>
      </c>
      <c r="B943" s="3">
        <v>7.25</v>
      </c>
    </row>
    <row r="944" spans="1:2" x14ac:dyDescent="0.35">
      <c r="A944" s="1">
        <v>42826</v>
      </c>
      <c r="B944" s="3">
        <v>7.25</v>
      </c>
    </row>
    <row r="945" spans="1:2" x14ac:dyDescent="0.35">
      <c r="A945" s="1">
        <v>42856</v>
      </c>
      <c r="B945" s="3">
        <v>7.25</v>
      </c>
    </row>
    <row r="946" spans="1:2" x14ac:dyDescent="0.35">
      <c r="A946" s="1">
        <v>42887</v>
      </c>
      <c r="B946" s="3">
        <v>7.25</v>
      </c>
    </row>
    <row r="947" spans="1:2" x14ac:dyDescent="0.35">
      <c r="A947" s="1">
        <v>42917</v>
      </c>
      <c r="B947" s="3">
        <v>7.25</v>
      </c>
    </row>
    <row r="948" spans="1:2" x14ac:dyDescent="0.35">
      <c r="A948" s="1">
        <v>42948</v>
      </c>
      <c r="B948" s="3">
        <v>7.25</v>
      </c>
    </row>
    <row r="949" spans="1:2" x14ac:dyDescent="0.35">
      <c r="A949" s="1">
        <v>42979</v>
      </c>
      <c r="B949" s="3">
        <v>7.25</v>
      </c>
    </row>
    <row r="950" spans="1:2" x14ac:dyDescent="0.35">
      <c r="A950" s="1">
        <v>43009</v>
      </c>
      <c r="B950" s="3">
        <v>7.25</v>
      </c>
    </row>
    <row r="951" spans="1:2" x14ac:dyDescent="0.35">
      <c r="A951" s="1">
        <v>43040</v>
      </c>
      <c r="B951" s="3">
        <v>7.25</v>
      </c>
    </row>
    <row r="952" spans="1:2" x14ac:dyDescent="0.35">
      <c r="A952" s="1">
        <v>43070</v>
      </c>
      <c r="B952" s="3">
        <v>7.25</v>
      </c>
    </row>
    <row r="953" spans="1:2" x14ac:dyDescent="0.35">
      <c r="A953" s="1">
        <v>43101</v>
      </c>
      <c r="B953" s="3">
        <v>7.25</v>
      </c>
    </row>
    <row r="954" spans="1:2" x14ac:dyDescent="0.35">
      <c r="A954" s="1">
        <v>43132</v>
      </c>
      <c r="B954" s="3">
        <v>7.25</v>
      </c>
    </row>
    <row r="955" spans="1:2" x14ac:dyDescent="0.35">
      <c r="A955" s="1">
        <v>43160</v>
      </c>
      <c r="B955" s="3">
        <v>7.25</v>
      </c>
    </row>
    <row r="956" spans="1:2" x14ac:dyDescent="0.35">
      <c r="A956" s="1">
        <v>43191</v>
      </c>
      <c r="B956" s="3">
        <v>7.25</v>
      </c>
    </row>
    <row r="957" spans="1:2" x14ac:dyDescent="0.35">
      <c r="A957" s="1">
        <v>43221</v>
      </c>
      <c r="B957" s="3">
        <v>7.25</v>
      </c>
    </row>
    <row r="958" spans="1:2" x14ac:dyDescent="0.35">
      <c r="A958" s="1">
        <v>43252</v>
      </c>
      <c r="B958" s="3">
        <v>7.25</v>
      </c>
    </row>
    <row r="959" spans="1:2" x14ac:dyDescent="0.35">
      <c r="A959" s="1">
        <v>43282</v>
      </c>
      <c r="B959" s="3">
        <v>7.25</v>
      </c>
    </row>
    <row r="960" spans="1:2" x14ac:dyDescent="0.35">
      <c r="A960" s="1">
        <v>43313</v>
      </c>
      <c r="B960" s="3">
        <v>7.25</v>
      </c>
    </row>
    <row r="961" spans="1:2" x14ac:dyDescent="0.35">
      <c r="A961" s="1">
        <v>43344</v>
      </c>
      <c r="B961" s="3">
        <v>7.25</v>
      </c>
    </row>
    <row r="962" spans="1:2" x14ac:dyDescent="0.35">
      <c r="A962" s="1">
        <v>43374</v>
      </c>
      <c r="B962" s="3">
        <v>7.25</v>
      </c>
    </row>
    <row r="963" spans="1:2" x14ac:dyDescent="0.35">
      <c r="A963" s="1">
        <v>43405</v>
      </c>
      <c r="B963" s="3">
        <v>7.25</v>
      </c>
    </row>
    <row r="964" spans="1:2" x14ac:dyDescent="0.35">
      <c r="A964" s="1">
        <v>43435</v>
      </c>
      <c r="B964" s="3">
        <v>7.25</v>
      </c>
    </row>
    <row r="965" spans="1:2" x14ac:dyDescent="0.35">
      <c r="A965" s="1">
        <v>43466</v>
      </c>
      <c r="B965" s="3">
        <v>7.25</v>
      </c>
    </row>
    <row r="966" spans="1:2" x14ac:dyDescent="0.35">
      <c r="A966" s="1">
        <v>43497</v>
      </c>
      <c r="B966" s="3">
        <v>7.25</v>
      </c>
    </row>
    <row r="967" spans="1:2" x14ac:dyDescent="0.35">
      <c r="A967" s="1">
        <v>43525</v>
      </c>
      <c r="B967" s="3">
        <v>7.25</v>
      </c>
    </row>
    <row r="968" spans="1:2" x14ac:dyDescent="0.35">
      <c r="A968" s="1">
        <v>43556</v>
      </c>
      <c r="B968" s="3">
        <v>7.25</v>
      </c>
    </row>
    <row r="969" spans="1:2" x14ac:dyDescent="0.35">
      <c r="A969" s="1">
        <v>43586</v>
      </c>
      <c r="B969" s="3">
        <v>7.25</v>
      </c>
    </row>
    <row r="970" spans="1:2" x14ac:dyDescent="0.35">
      <c r="A970" s="1">
        <v>43617</v>
      </c>
      <c r="B970" s="3">
        <v>7.25</v>
      </c>
    </row>
    <row r="971" spans="1:2" x14ac:dyDescent="0.35">
      <c r="A971" s="1">
        <v>43647</v>
      </c>
      <c r="B971" s="3">
        <v>7.25</v>
      </c>
    </row>
    <row r="972" spans="1:2" x14ac:dyDescent="0.35">
      <c r="A972" s="1">
        <v>43678</v>
      </c>
      <c r="B972" s="3">
        <v>7.25</v>
      </c>
    </row>
    <row r="973" spans="1:2" x14ac:dyDescent="0.35">
      <c r="A973" s="1">
        <v>43709</v>
      </c>
      <c r="B973" s="3">
        <v>7.25</v>
      </c>
    </row>
    <row r="974" spans="1:2" x14ac:dyDescent="0.35">
      <c r="A974" s="1">
        <v>43739</v>
      </c>
      <c r="B974" s="3">
        <v>7.25</v>
      </c>
    </row>
    <row r="975" spans="1:2" x14ac:dyDescent="0.35">
      <c r="A975" s="1">
        <v>43770</v>
      </c>
      <c r="B975" s="3">
        <v>7.25</v>
      </c>
    </row>
    <row r="976" spans="1:2" x14ac:dyDescent="0.35">
      <c r="A976" s="1">
        <v>43800</v>
      </c>
      <c r="B976" s="3">
        <v>7.25</v>
      </c>
    </row>
    <row r="977" spans="1:2" x14ac:dyDescent="0.35">
      <c r="A977" s="1">
        <v>43831</v>
      </c>
      <c r="B977" s="3">
        <v>7.25</v>
      </c>
    </row>
    <row r="978" spans="1:2" x14ac:dyDescent="0.35">
      <c r="A978" s="1">
        <v>43862</v>
      </c>
      <c r="B978" s="3">
        <v>7.25</v>
      </c>
    </row>
    <row r="979" spans="1:2" x14ac:dyDescent="0.35">
      <c r="A979" s="1">
        <v>43891</v>
      </c>
      <c r="B979" s="3">
        <v>7.25</v>
      </c>
    </row>
    <row r="980" spans="1:2" x14ac:dyDescent="0.35">
      <c r="A980" s="1">
        <v>43922</v>
      </c>
      <c r="B980" s="3">
        <v>7.25</v>
      </c>
    </row>
    <row r="981" spans="1:2" x14ac:dyDescent="0.35">
      <c r="A981" s="1">
        <v>43952</v>
      </c>
      <c r="B981" s="3">
        <v>7.25</v>
      </c>
    </row>
    <row r="982" spans="1:2" x14ac:dyDescent="0.35">
      <c r="A982" s="1">
        <v>43983</v>
      </c>
      <c r="B982" s="3">
        <v>7.25</v>
      </c>
    </row>
    <row r="983" spans="1:2" x14ac:dyDescent="0.35">
      <c r="A983" s="1">
        <v>44013</v>
      </c>
      <c r="B983" s="3">
        <v>7.25</v>
      </c>
    </row>
    <row r="984" spans="1:2" x14ac:dyDescent="0.35">
      <c r="A984" s="1">
        <v>44044</v>
      </c>
      <c r="B984" s="3">
        <v>7.25</v>
      </c>
    </row>
    <row r="985" spans="1:2" x14ac:dyDescent="0.35">
      <c r="A985" s="1">
        <v>44075</v>
      </c>
      <c r="B985" s="3">
        <v>7.25</v>
      </c>
    </row>
    <row r="986" spans="1:2" x14ac:dyDescent="0.35">
      <c r="A986" s="1">
        <v>44105</v>
      </c>
      <c r="B986" s="3">
        <v>7.25</v>
      </c>
    </row>
    <row r="987" spans="1:2" x14ac:dyDescent="0.35">
      <c r="A987" s="1">
        <v>44136</v>
      </c>
      <c r="B987" s="3">
        <v>7.25</v>
      </c>
    </row>
    <row r="988" spans="1:2" x14ac:dyDescent="0.35">
      <c r="A988" s="1">
        <v>44166</v>
      </c>
      <c r="B988" s="3">
        <v>7.25</v>
      </c>
    </row>
    <row r="989" spans="1:2" x14ac:dyDescent="0.35">
      <c r="A989" s="1">
        <v>47484</v>
      </c>
      <c r="B989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7139E-4EEA-473D-9BE6-FDEE25DFDAD5}">
  <dimension ref="A1:F44"/>
  <sheetViews>
    <sheetView workbookViewId="0">
      <selection activeCell="E7" sqref="E7"/>
    </sheetView>
  </sheetViews>
  <sheetFormatPr defaultRowHeight="14.5" x14ac:dyDescent="0.35"/>
  <cols>
    <col min="2" max="2" width="11.1796875" customWidth="1"/>
    <col min="3" max="3" width="10.26953125" customWidth="1"/>
  </cols>
  <sheetData>
    <row r="1" spans="1:6" x14ac:dyDescent="0.35">
      <c r="A1" t="s">
        <v>7</v>
      </c>
      <c r="B1" t="s">
        <v>8</v>
      </c>
      <c r="C1" t="s">
        <v>10</v>
      </c>
      <c r="F1" t="s">
        <v>17</v>
      </c>
    </row>
    <row r="2" spans="1:6" x14ac:dyDescent="0.35">
      <c r="A2">
        <v>1978</v>
      </c>
      <c r="B2">
        <v>6612</v>
      </c>
      <c r="F2" t="s">
        <v>12</v>
      </c>
    </row>
    <row r="3" spans="1:6" x14ac:dyDescent="0.35">
      <c r="A3">
        <v>1979</v>
      </c>
      <c r="B3">
        <v>6612</v>
      </c>
      <c r="C3" t="s">
        <v>9</v>
      </c>
    </row>
    <row r="4" spans="1:6" x14ac:dyDescent="0.35">
      <c r="A4">
        <v>1980</v>
      </c>
      <c r="B4">
        <v>8351</v>
      </c>
      <c r="F4" t="s">
        <v>15</v>
      </c>
    </row>
    <row r="5" spans="1:6" x14ac:dyDescent="0.35">
      <c r="A5">
        <v>1981</v>
      </c>
      <c r="B5">
        <v>9218</v>
      </c>
      <c r="F5" t="s">
        <v>19</v>
      </c>
    </row>
    <row r="6" spans="1:6" x14ac:dyDescent="0.35">
      <c r="A6">
        <v>1982</v>
      </c>
      <c r="B6">
        <v>9783</v>
      </c>
      <c r="F6" t="s">
        <v>16</v>
      </c>
    </row>
    <row r="7" spans="1:6" x14ac:dyDescent="0.35">
      <c r="A7">
        <v>1983</v>
      </c>
      <c r="B7">
        <v>10098</v>
      </c>
    </row>
    <row r="8" spans="1:6" x14ac:dyDescent="0.35">
      <c r="A8">
        <v>1984</v>
      </c>
      <c r="B8">
        <v>10527</v>
      </c>
    </row>
    <row r="9" spans="1:6" x14ac:dyDescent="0.35">
      <c r="A9">
        <v>1985</v>
      </c>
      <c r="B9">
        <v>10903</v>
      </c>
    </row>
    <row r="10" spans="1:6" x14ac:dyDescent="0.35">
      <c r="A10">
        <v>1986</v>
      </c>
      <c r="B10">
        <v>11113</v>
      </c>
    </row>
    <row r="11" spans="1:6" x14ac:dyDescent="0.35">
      <c r="A11">
        <v>1987</v>
      </c>
      <c r="B11">
        <v>11519</v>
      </c>
    </row>
    <row r="12" spans="1:6" x14ac:dyDescent="0.35">
      <c r="A12">
        <v>1988</v>
      </c>
      <c r="B12">
        <v>11997</v>
      </c>
    </row>
    <row r="13" spans="1:6" x14ac:dyDescent="0.35">
      <c r="A13">
        <v>1989</v>
      </c>
      <c r="B13">
        <v>12575</v>
      </c>
    </row>
    <row r="14" spans="1:6" x14ac:dyDescent="0.35">
      <c r="A14">
        <v>1990</v>
      </c>
      <c r="B14">
        <v>13254</v>
      </c>
    </row>
    <row r="15" spans="1:6" x14ac:dyDescent="0.35">
      <c r="A15">
        <v>1991</v>
      </c>
      <c r="B15">
        <v>13812</v>
      </c>
    </row>
    <row r="16" spans="1:6" x14ac:dyDescent="0.35">
      <c r="A16">
        <v>1992</v>
      </c>
      <c r="B16">
        <v>14228</v>
      </c>
    </row>
    <row r="17" spans="1:2" x14ac:dyDescent="0.35">
      <c r="A17">
        <v>1993</v>
      </c>
      <c r="B17">
        <v>14654</v>
      </c>
    </row>
    <row r="18" spans="1:2" x14ac:dyDescent="0.35">
      <c r="A18">
        <v>1994</v>
      </c>
      <c r="B18">
        <v>15029</v>
      </c>
    </row>
    <row r="19" spans="1:2" x14ac:dyDescent="0.35">
      <c r="A19">
        <v>1995</v>
      </c>
      <c r="B19">
        <v>15455</v>
      </c>
    </row>
    <row r="20" spans="1:2" x14ac:dyDescent="0.35">
      <c r="A20">
        <v>1996</v>
      </c>
      <c r="B20">
        <v>15911</v>
      </c>
    </row>
    <row r="21" spans="1:2" x14ac:dyDescent="0.35">
      <c r="A21">
        <v>1997</v>
      </c>
      <c r="B21">
        <v>16276</v>
      </c>
    </row>
    <row r="22" spans="1:2" x14ac:dyDescent="0.35">
      <c r="A22">
        <v>1998</v>
      </c>
      <c r="B22">
        <v>16530</v>
      </c>
    </row>
    <row r="23" spans="1:2" x14ac:dyDescent="0.35">
      <c r="A23">
        <v>1999</v>
      </c>
      <c r="B23">
        <v>16895</v>
      </c>
    </row>
    <row r="24" spans="1:2" x14ac:dyDescent="0.35">
      <c r="A24">
        <v>2000</v>
      </c>
      <c r="B24">
        <v>17463</v>
      </c>
    </row>
    <row r="25" spans="1:2" x14ac:dyDescent="0.35">
      <c r="A25">
        <v>2001</v>
      </c>
      <c r="B25">
        <v>17960</v>
      </c>
    </row>
    <row r="26" spans="1:2" x14ac:dyDescent="0.35">
      <c r="A26">
        <v>2002</v>
      </c>
      <c r="B26">
        <v>18244</v>
      </c>
    </row>
    <row r="27" spans="1:2" x14ac:dyDescent="0.35">
      <c r="A27">
        <v>2003</v>
      </c>
      <c r="B27">
        <v>18660</v>
      </c>
    </row>
    <row r="28" spans="1:2" x14ac:dyDescent="0.35">
      <c r="A28">
        <v>2004</v>
      </c>
      <c r="B28">
        <v>19157</v>
      </c>
    </row>
    <row r="29" spans="1:2" x14ac:dyDescent="0.35">
      <c r="A29">
        <v>2005</v>
      </c>
      <c r="B29">
        <v>19806</v>
      </c>
    </row>
    <row r="30" spans="1:2" x14ac:dyDescent="0.35">
      <c r="A30">
        <v>2006</v>
      </c>
      <c r="B30">
        <v>20444</v>
      </c>
    </row>
    <row r="31" spans="1:2" x14ac:dyDescent="0.35">
      <c r="A31">
        <v>2007</v>
      </c>
      <c r="B31">
        <v>21027</v>
      </c>
    </row>
    <row r="32" spans="1:2" x14ac:dyDescent="0.35">
      <c r="A32">
        <v>2008</v>
      </c>
      <c r="B32">
        <v>21834</v>
      </c>
    </row>
    <row r="33" spans="1:2" x14ac:dyDescent="0.35">
      <c r="A33">
        <v>2009</v>
      </c>
      <c r="B33">
        <v>21756</v>
      </c>
    </row>
    <row r="34" spans="1:2" x14ac:dyDescent="0.35">
      <c r="A34">
        <v>2010</v>
      </c>
      <c r="B34">
        <v>22113</v>
      </c>
    </row>
    <row r="35" spans="1:2" x14ac:dyDescent="0.35">
      <c r="A35">
        <v>2011</v>
      </c>
      <c r="B35">
        <v>22811</v>
      </c>
    </row>
    <row r="36" spans="1:2" x14ac:dyDescent="0.35">
      <c r="A36">
        <v>2012</v>
      </c>
      <c r="B36">
        <v>23283</v>
      </c>
    </row>
    <row r="37" spans="1:2" x14ac:dyDescent="0.35">
      <c r="A37">
        <v>2013</v>
      </c>
      <c r="B37">
        <v>23624</v>
      </c>
    </row>
    <row r="38" spans="1:2" x14ac:dyDescent="0.35">
      <c r="A38">
        <v>2014</v>
      </c>
      <c r="B38">
        <v>24008</v>
      </c>
    </row>
    <row r="39" spans="1:2" x14ac:dyDescent="0.35">
      <c r="A39">
        <v>2015</v>
      </c>
      <c r="B39">
        <v>24036</v>
      </c>
    </row>
    <row r="40" spans="1:2" x14ac:dyDescent="0.35">
      <c r="A40">
        <v>2016</v>
      </c>
      <c r="B40">
        <v>24339</v>
      </c>
    </row>
    <row r="41" spans="1:2" x14ac:dyDescent="0.35">
      <c r="A41">
        <v>2017</v>
      </c>
      <c r="B41">
        <v>24858</v>
      </c>
    </row>
    <row r="42" spans="1:2" x14ac:dyDescent="0.35">
      <c r="A42">
        <v>2018</v>
      </c>
      <c r="B42">
        <v>25465</v>
      </c>
    </row>
    <row r="43" spans="1:2" x14ac:dyDescent="0.35">
      <c r="A43">
        <v>2019</v>
      </c>
      <c r="B43">
        <v>25926</v>
      </c>
    </row>
    <row r="44" spans="1:2" x14ac:dyDescent="0.35">
      <c r="A44">
        <v>2020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data_format</vt:lpstr>
      <vt:lpstr>CPI_data</vt:lpstr>
      <vt:lpstr>minwage_data</vt:lpstr>
      <vt:lpstr>poverty_data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Rieke, Mark (PG DR GS UOG)</dc:creator>
  <cp:lastModifiedBy>Rieke, Mark (PG DR GS UOG)</cp:lastModifiedBy>
  <dcterms:created xsi:type="dcterms:W3CDTF">2021-01-05T00:05:07Z</dcterms:created>
  <dcterms:modified xsi:type="dcterms:W3CDTF">2021-01-05T23:58:24Z</dcterms:modified>
</cp:coreProperties>
</file>