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rk Personal\UCF Coding Bootcamp\Student resoures\Module 1\Crowdfunding Analysis\"/>
    </mc:Choice>
  </mc:AlternateContent>
  <xr:revisionPtr revIDLastSave="0" documentId="13_ncr:1_{F4C3B2AB-094E-41E7-969B-95CCE4B73A80}" xr6:coauthVersionLast="45" xr6:coauthVersionMax="45" xr10:uidLastSave="{00000000-0000-0000-0000-000000000000}"/>
  <bookViews>
    <workbookView xWindow="28680" yWindow="-120" windowWidth="29040" windowHeight="15840" tabRatio="761" firstSheet="4" activeTab="5" xr2:uid="{00000000-000D-0000-FFFF-FFFF00000000}"/>
  </bookViews>
  <sheets>
    <sheet name="Kickstarter" sheetId="1" r:id="rId1"/>
    <sheet name="Successful Documentary SD" sheetId="13" r:id="rId2"/>
    <sheet name="Failed Animation Skill Drill" sheetId="12" r:id="rId3"/>
    <sheet name="Successful US Kickstarters" sheetId="9" r:id="rId4"/>
    <sheet name="Failed US Kickstarters" sheetId="10" r:id="rId5"/>
    <sheet name="Descriptive Statistics" sheetId="11" r:id="rId6"/>
    <sheet name="Category Statistics" sheetId="2" r:id="rId7"/>
    <sheet name="Subcategory Statistics" sheetId="4" r:id="rId8"/>
    <sheet name="Edinburgh Research" sheetId="8" r:id="rId9"/>
    <sheet name="Outcomes Based on Launch Date" sheetId="7" r:id="rId10"/>
    <sheet name="Box-Whisker GB Musical" sheetId="14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C12" i="11"/>
  <c r="B12" i="11"/>
  <c r="C11" i="11"/>
  <c r="B11" i="11"/>
  <c r="C6" i="11"/>
  <c r="C5" i="11"/>
  <c r="C7" i="11" s="1"/>
  <c r="C4" i="11"/>
  <c r="B6" i="11"/>
  <c r="B5" i="11"/>
  <c r="B7" i="11" s="1"/>
  <c r="B4" i="11"/>
  <c r="B30" i="11"/>
  <c r="B29" i="11"/>
  <c r="B27" i="11"/>
  <c r="B26" i="11"/>
  <c r="C22" i="11"/>
  <c r="C21" i="11"/>
  <c r="C19" i="11"/>
  <c r="C18" i="11"/>
  <c r="B10" i="11"/>
  <c r="C10" i="11"/>
  <c r="C9" i="11"/>
  <c r="B9" i="11"/>
  <c r="B2" i="11"/>
  <c r="C3" i="11"/>
  <c r="B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C14" i="11" l="1"/>
  <c r="B14" i="1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<sst xmlns="http://schemas.openxmlformats.org/spreadsheetml/2006/main" count="40340" uniqueCount="8404">
  <si>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</si>
  <si>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</si>
  <si>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</si>
  <si>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</si>
  <si>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</si>
  <si>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</si>
  <si>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</si>
  <si>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</si>
  <si>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</si>
  <si>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</si>
  <si>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</si>
  <si>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</si>
  <si>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</si>
  <si>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</si>
  <si>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</si>
  <si>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</si>
  <si>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</si>
  <si>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</si>
  <si>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</si>
  <si>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</si>
  <si>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</si>
  <si>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</si>
  <si>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</si>
  <si>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</si>
  <si>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</si>
  <si>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</si>
  <si>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</si>
  <si>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</si>
  <si>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</si>
  <si>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</si>
  <si>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</si>
  <si>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</si>
  <si>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</si>
  <si>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</si>
  <si>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</si>
  <si>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</si>
  <si>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</si>
  <si>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</si>
  <si>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</si>
  <si>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</si>
  <si>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</si>
  <si>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</si>
  <si>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</si>
  <si>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</si>
  <si>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</si>
  <si>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</si>
  <si>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</si>
  <si>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</si>
  <si>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</si>
  <si>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</si>
  <si>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</si>
  <si>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</si>
  <si>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</si>
  <si>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</si>
  <si>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</si>
  <si>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</si>
  <si>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</si>
  <si>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</si>
  <si>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</si>
  <si>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</si>
  <si>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</si>
  <si>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</si>
  <si>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</si>
  <si>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</si>
  <si>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</si>
  <si>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</si>
  <si>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</si>
  <si>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</si>
  <si>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</si>
  <si>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</si>
  <si>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</si>
  <si>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</si>
  <si>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</si>
  <si>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</si>
  <si>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</si>
  <si>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</si>
  <si>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</si>
  <si>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</si>
  <si>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</si>
  <si>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</si>
  <si>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</si>
  <si>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</si>
  <si>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</si>
  <si>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</si>
  <si>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</si>
  <si>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</si>
  <si>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</si>
  <si>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</si>
  <si>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</si>
  <si>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</si>
  <si>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</si>
  <si>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</si>
  <si>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</si>
  <si>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</si>
  <si>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</si>
  <si>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</si>
  <si>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</si>
  <si>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</si>
  <si>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</si>
  <si>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</si>
  <si>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</si>
  <si>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</si>
  <si>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</si>
  <si>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</si>
  <si>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</si>
  <si>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</si>
  <si>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</si>
  <si>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</si>
  <si>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</si>
  <si>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</si>
  <si>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</si>
  <si>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</si>
  <si>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</si>
  <si>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</si>
  <si>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</si>
  <si>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</si>
  <si>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</si>
  <si>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</si>
  <si>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</si>
  <si>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</si>
  <si>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</si>
  <si>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</si>
  <si>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</si>
  <si>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</si>
  <si>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</si>
  <si>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</si>
  <si>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</si>
  <si>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</si>
  <si>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</si>
  <si>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</si>
  <si>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</si>
  <si>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</si>
  <si>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</si>
  <si>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</si>
  <si>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</si>
  <si>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</si>
  <si>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</si>
  <si>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</si>
  <si>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</si>
  <si>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</si>
  <si>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</si>
  <si>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</si>
  <si>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</si>
  <si>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</si>
  <si>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</si>
  <si>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</si>
  <si>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</si>
  <si>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</si>
  <si>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</si>
  <si>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</si>
  <si>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</si>
  <si>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</si>
  <si>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</si>
  <si>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</si>
  <si>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</si>
  <si>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</si>
  <si>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</si>
  <si>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</si>
  <si>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</si>
  <si>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</si>
  <si>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</si>
  <si>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</si>
  <si>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</si>
  <si>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</si>
  <si>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</si>
  <si>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</si>
  <si>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</si>
  <si>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</si>
  <si>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</si>
  <si>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</si>
  <si>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</si>
  <si>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</si>
  <si>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</si>
  <si>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</si>
  <si>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</si>
  <si>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</si>
  <si>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</si>
  <si>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</si>
  <si>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</si>
  <si>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</si>
  <si>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</si>
  <si>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</si>
  <si>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</si>
  <si>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</si>
  <si>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</si>
  <si>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</si>
  <si>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</si>
  <si>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</si>
  <si>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</si>
  <si>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</si>
  <si>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</si>
  <si>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</si>
  <si>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</si>
  <si>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</si>
  <si>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</si>
  <si>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</si>
  <si>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</si>
  <si>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</si>
  <si>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</si>
  <si>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</si>
  <si>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</si>
  <si>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</si>
  <si>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</si>
  <si>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</si>
  <si>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</si>
  <si>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</si>
  <si>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</si>
  <si>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</si>
  <si>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</si>
  <si>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</si>
  <si>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</si>
  <si>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</si>
  <si>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</si>
  <si>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</si>
  <si>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</si>
  <si>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</si>
  <si>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</si>
  <si>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</si>
  <si>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</si>
  <si>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</si>
  <si>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</si>
  <si>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</si>
  <si>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</si>
  <si>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</si>
  <si>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</si>
  <si>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</si>
  <si>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</si>
  <si>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</si>
  <si>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</si>
  <si>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</si>
  <si>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</si>
  <si>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</si>
  <si>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</si>
  <si>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</si>
  <si>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</si>
  <si>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</si>
  <si>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</si>
  <si>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</si>
  <si>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</si>
  <si>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</si>
  <si>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</si>
  <si>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</si>
  <si>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</si>
  <si>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</si>
  <si>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</si>
  <si>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</si>
  <si>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</si>
  <si>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</si>
  <si>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</si>
  <si>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</si>
  <si>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</si>
  <si>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</si>
  <si>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</si>
  <si>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</si>
  <si>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</si>
  <si>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</si>
  <si>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</si>
  <si>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</si>
  <si>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</si>
  <si>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</si>
  <si>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</si>
  <si>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</si>
  <si>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</si>
  <si>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</si>
  <si>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</si>
  <si>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</si>
  <si>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</si>
  <si>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</si>
  <si>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</si>
  <si>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</si>
  <si>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</si>
  <si>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</si>
  <si>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</si>
  <si>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</si>
  <si>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</si>
  <si>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</si>
  <si>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</si>
  <si>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</si>
  <si>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</si>
  <si>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</si>
  <si>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</si>
  <si>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</si>
  <si>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</si>
  <si>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</si>
  <si>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</si>
  <si>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</si>
  <si>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</si>
  <si>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</si>
  <si>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</si>
  <si>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</si>
  <si>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</si>
  <si>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</si>
  <si>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</si>
  <si>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</si>
  <si>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</si>
  <si>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</si>
  <si>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</si>
  <si>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</si>
  <si>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</si>
  <si>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</si>
  <si>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</si>
  <si>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</si>
  <si>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</si>
  <si>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</si>
  <si>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</si>
  <si>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</si>
  <si>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</si>
  <si>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</si>
  <si>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</si>
  <si>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</si>
  <si>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</si>
  <si>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</si>
  <si>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</si>
  <si>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</si>
  <si>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</si>
  <si>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</si>
  <si>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</si>
  <si>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</si>
  <si>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</si>
  <si>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</si>
  <si>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</si>
  <si>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</si>
  <si>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</si>
  <si>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</si>
  <si>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</si>
  <si>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</si>
  <si>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</si>
  <si>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</si>
  <si>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</si>
  <si>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</si>
  <si>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</si>
  <si>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</si>
  <si>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</si>
  <si>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</si>
  <si>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</si>
  <si>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</si>
  <si>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</si>
  <si>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</si>
  <si>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</si>
  <si>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</si>
  <si>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</si>
  <si>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</si>
  <si>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</si>
  <si>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</si>
  <si>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</si>
  <si>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</si>
  <si>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</si>
  <si>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</si>
  <si>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</si>
  <si>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</si>
  <si>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</si>
  <si>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</si>
  <si>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</si>
  <si>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</si>
  <si>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</si>
  <si>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</si>
  <si>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</si>
  <si>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</si>
  <si>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</si>
  <si>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</si>
  <si>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</si>
  <si>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</si>
  <si>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</si>
  <si>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</si>
  <si>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</si>
  <si>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</si>
  <si>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</si>
  <si>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</si>
  <si>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</si>
  <si>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</si>
  <si>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</si>
  <si>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</si>
  <si>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</si>
  <si>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</si>
  <si>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</si>
  <si>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</si>
  <si>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</si>
  <si>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</si>
  <si>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</si>
  <si>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</si>
  <si>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</si>
  <si>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</si>
  <si>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</si>
  <si>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</si>
  <si>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</si>
  <si>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</si>
  <si>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</si>
  <si>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</si>
  <si>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</si>
  <si>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</si>
  <si>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</si>
  <si>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</si>
  <si>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</si>
  <si>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</si>
  <si>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</si>
  <si>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</si>
  <si>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</si>
  <si>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</si>
  <si>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</si>
  <si>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</si>
  <si>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</si>
  <si>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</si>
  <si>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</si>
  <si>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</si>
  <si>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</si>
  <si>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</si>
  <si>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</si>
  <si>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</si>
  <si>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</si>
  <si>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</si>
  <si>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</si>
  <si>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</si>
  <si>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</si>
  <si>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</si>
  <si>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</si>
  <si>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</si>
  <si>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</si>
  <si>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</si>
  <si>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</si>
  <si>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</si>
  <si>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</si>
  <si>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</si>
  <si>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</si>
  <si>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</si>
  <si>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</si>
  <si>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</si>
  <si>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</si>
  <si>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</si>
  <si>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</si>
  <si>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</si>
  <si>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</si>
  <si>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</si>
  <si>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</si>
  <si>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</si>
  <si>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</si>
  <si>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</si>
  <si>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</si>
  <si>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</si>
  <si>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</si>
  <si>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</si>
  <si>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</si>
  <si>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</si>
  <si>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</si>
  <si>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</si>
  <si>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</si>
  <si>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</si>
  <si>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</si>
  <si>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</si>
  <si>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</si>
  <si>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</si>
  <si>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</si>
  <si>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</si>
  <si>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</si>
  <si>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</si>
  <si>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</si>
  <si>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</si>
  <si>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</si>
  <si>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</si>
  <si>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</si>
  <si>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</si>
  <si>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</si>
  <si>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</si>
  <si>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</si>
  <si>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</si>
  <si>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</si>
  <si>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</si>
  <si>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</si>
  <si>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</si>
  <si>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</si>
  <si>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</si>
  <si>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</si>
  <si>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</si>
  <si>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</si>
  <si>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</si>
  <si>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</si>
  <si>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</si>
  <si>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</si>
  <si>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</si>
  <si>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</si>
  <si>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</si>
  <si>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</si>
  <si>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</si>
  <si>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</si>
  <si>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</si>
  <si>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</si>
  <si>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</si>
  <si>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</si>
  <si>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</si>
  <si>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</si>
  <si>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</si>
  <si>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</si>
  <si>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</si>
  <si>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</si>
  <si>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</si>
  <si>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</si>
  <si>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</si>
  <si>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</si>
  <si>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</si>
  <si>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</si>
  <si>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</si>
  <si>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</si>
  <si>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</si>
  <si>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</si>
  <si>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</si>
  <si>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</si>
  <si>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</si>
  <si>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</si>
  <si>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</si>
  <si>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</si>
  <si>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</si>
  <si>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</si>
  <si>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</si>
  <si>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</si>
  <si>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</si>
  <si>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</si>
  <si>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</si>
  <si>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</si>
  <si>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</si>
  <si>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</si>
  <si>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</si>
  <si>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</si>
  <si>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</si>
  <si>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</si>
  <si>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</si>
  <si>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</si>
  <si>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</si>
  <si>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</si>
  <si>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</si>
  <si>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</si>
  <si>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</si>
  <si>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</si>
  <si>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</si>
  <si>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</si>
  <si>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</si>
  <si>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</si>
  <si>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</si>
  <si>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</si>
  <si>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</si>
  <si>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</si>
  <si>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</si>
  <si>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</si>
  <si>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</si>
  <si>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</si>
  <si>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</si>
  <si>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</si>
  <si>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</si>
  <si>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</si>
  <si>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</si>
  <si>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</si>
  <si>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</si>
  <si>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</si>
  <si>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</si>
  <si>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</si>
  <si>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</si>
  <si>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</si>
  <si>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</si>
  <si>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</si>
  <si>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</si>
  <si>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</si>
  <si>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</si>
  <si>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</si>
  <si>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</si>
  <si>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</si>
  <si>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</si>
  <si>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</si>
  <si>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</si>
  <si>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</si>
  <si>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</si>
  <si>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</si>
  <si>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</si>
  <si>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</si>
  <si>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</si>
  <si>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</si>
  <si>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</si>
  <si>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</si>
  <si>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</si>
  <si>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</si>
  <si>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</si>
  <si>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</si>
  <si>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</si>
  <si>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</si>
  <si>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</si>
  <si>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</si>
  <si>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</si>
  <si>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</si>
  <si>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</si>
  <si>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</si>
  <si>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</si>
  <si>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</si>
  <si>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</si>
  <si>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</si>
  <si>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</si>
  <si>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</si>
  <si>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</si>
  <si>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</si>
  <si>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</si>
  <si>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</si>
  <si>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</si>
  <si>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</si>
  <si>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</si>
  <si>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</si>
  <si>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</si>
  <si>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</si>
  <si>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</si>
  <si>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</si>
  <si>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</si>
  <si>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</si>
  <si>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</si>
  <si>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</si>
  <si>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</si>
  <si>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</si>
  <si>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</si>
  <si>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</si>
  <si>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</si>
  <si>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</si>
  <si>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</si>
  <si>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</si>
  <si>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</si>
  <si>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</si>
  <si>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</si>
  <si>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</si>
  <si>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</si>
  <si>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</si>
  <si>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</si>
  <si>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</si>
  <si>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</si>
  <si>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</si>
  <si>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</si>
  <si>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</si>
  <si>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</si>
  <si>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</si>
  <si>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</si>
  <si>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</si>
  <si>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</si>
  <si>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</si>
  <si>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</si>
  <si>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</si>
  <si>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</si>
  <si>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</si>
  <si>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</si>
  <si>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</si>
  <si>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</si>
  <si>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</si>
  <si>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</si>
  <si>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</si>
  <si>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</si>
  <si>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</si>
  <si>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</si>
  <si>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</si>
  <si>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</si>
  <si>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</si>
  <si>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</si>
  <si>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</si>
  <si>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</si>
  <si>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</si>
  <si>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</si>
  <si>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</si>
  <si>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</si>
  <si>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</si>
  <si>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</si>
  <si>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</si>
  <si>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</si>
  <si>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</si>
  <si>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</si>
  <si>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</si>
  <si>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</si>
  <si>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</si>
  <si>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</si>
  <si>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</si>
  <si>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</si>
  <si>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</si>
  <si>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</si>
  <si>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</si>
  <si>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</si>
  <si>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</si>
  <si>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</si>
  <si>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</si>
  <si>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</si>
  <si>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</si>
  <si>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</si>
  <si>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</si>
  <si>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</si>
  <si>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</si>
  <si>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</si>
  <si>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</si>
  <si>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</si>
  <si>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</si>
  <si>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</si>
  <si>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</si>
  <si>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</si>
  <si>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</si>
  <si>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</si>
  <si>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</si>
  <si>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</si>
  <si>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</si>
  <si>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</si>
  <si>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</si>
  <si>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</si>
  <si>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</si>
  <si>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</si>
  <si>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</si>
  <si>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</si>
  <si>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</si>
  <si>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</si>
  <si>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</si>
  <si>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</si>
  <si>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</si>
  <si>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</si>
  <si>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</si>
  <si>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</si>
  <si>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</si>
  <si>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</si>
  <si>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</si>
  <si>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</si>
  <si>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</si>
  <si>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</si>
  <si>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</si>
  <si>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</si>
  <si>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</si>
  <si>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</si>
  <si>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</si>
  <si>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</si>
  <si>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</si>
  <si>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</si>
  <si>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</si>
  <si>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</si>
  <si>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</si>
  <si>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</si>
  <si>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</si>
  <si>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</si>
  <si>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</si>
  <si>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</si>
  <si>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</si>
  <si>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</si>
  <si>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</si>
  <si>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</si>
  <si>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</si>
  <si>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</si>
  <si>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</si>
  <si>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</si>
  <si>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</si>
  <si>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</si>
  <si>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</si>
  <si>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</si>
  <si>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</si>
  <si>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</si>
  <si>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</si>
  <si>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</si>
  <si>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</si>
  <si>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</si>
  <si>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</si>
  <si>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</si>
  <si>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</si>
  <si>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</si>
  <si>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</si>
  <si>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</si>
  <si>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</si>
  <si>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</si>
  <si>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</si>
  <si>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</si>
  <si>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</si>
  <si>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</si>
  <si>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</si>
  <si>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</si>
  <si>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</si>
  <si>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</si>
  <si>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</si>
  <si>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</si>
  <si>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</si>
  <si>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</si>
  <si>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</si>
  <si>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</si>
  <si>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</si>
  <si>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</si>
  <si>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</si>
  <si>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</si>
  <si>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</si>
  <si>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</si>
  <si>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</si>
  <si>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</si>
  <si>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</si>
  <si>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</si>
  <si>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</si>
  <si>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</si>
  <si>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</si>
  <si>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</si>
  <si>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</si>
  <si>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</si>
  <si>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</si>
  <si>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</si>
  <si>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</si>
  <si>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</si>
  <si>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</si>
  <si>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</si>
  <si>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</si>
  <si>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</si>
  <si>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</si>
  <si>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</si>
  <si>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</si>
  <si>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</si>
  <si>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</si>
  <si>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</si>
  <si>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</si>
  <si>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</si>
  <si>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</si>
  <si>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</si>
  <si>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</si>
  <si>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</si>
  <si>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</si>
  <si>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</si>
  <si>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</si>
  <si>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</si>
  <si>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</si>
  <si>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</si>
  <si>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</si>
  <si>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</si>
  <si>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</si>
  <si>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</si>
  <si>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</si>
  <si>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</si>
  <si>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</si>
  <si>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</si>
  <si>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</si>
  <si>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</si>
  <si>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</si>
  <si>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</si>
  <si>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</si>
  <si>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</si>
  <si>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</si>
  <si>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</si>
  <si>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</si>
  <si>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</si>
  <si>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</si>
  <si>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</si>
  <si>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</si>
  <si>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</si>
  <si>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</si>
  <si>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</si>
  <si>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</si>
  <si>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</si>
  <si>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</si>
  <si>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</si>
  <si>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</si>
  <si>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</si>
  <si>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</si>
  <si>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</si>
  <si>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</si>
  <si>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</si>
  <si>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</si>
  <si>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</si>
  <si>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</si>
  <si>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</si>
  <si>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</si>
  <si>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</si>
  <si>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</si>
  <si>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</si>
  <si>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</si>
  <si>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</si>
  <si>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</si>
  <si>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</si>
  <si>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</si>
  <si>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</si>
  <si>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</si>
  <si>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</si>
  <si>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</si>
  <si>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</si>
  <si>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</si>
  <si>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</si>
  <si>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</si>
  <si>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</si>
  <si>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</si>
  <si>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</si>
  <si>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</si>
  <si>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</si>
  <si>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</si>
  <si>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</si>
  <si>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</si>
  <si>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</si>
  <si>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</si>
  <si>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</si>
  <si>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</si>
  <si>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</si>
  <si>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</si>
  <si>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</si>
  <si>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</si>
  <si>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</si>
  <si>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</si>
  <si>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</si>
  <si>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</si>
  <si>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</si>
  <si>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</si>
  <si>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</si>
  <si>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</si>
  <si>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</si>
  <si>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</si>
  <si>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</si>
  <si>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</si>
  <si>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</si>
  <si>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</si>
  <si>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</si>
  <si>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</si>
  <si>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</si>
  <si>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</si>
  <si>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</si>
  <si>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</si>
  <si>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</si>
  <si>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</si>
  <si>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</si>
  <si>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</si>
  <si>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</si>
  <si>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</si>
  <si>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</si>
  <si>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</si>
  <si>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</si>
  <si>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</si>
  <si>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</si>
  <si>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</si>
  <si>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</si>
  <si>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</si>
  <si>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</si>
  <si>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</si>
  <si>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</si>
  <si>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</si>
  <si>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</si>
  <si>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</si>
  <si>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</si>
  <si>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</si>
  <si>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</si>
  <si>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</si>
  <si>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</si>
  <si>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</si>
  <si>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</si>
  <si>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</si>
  <si>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</si>
  <si>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</si>
  <si>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</si>
  <si>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</si>
  <si>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</si>
  <si>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</si>
  <si>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</si>
  <si>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</si>
  <si>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</si>
  <si>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</si>
  <si>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</si>
  <si>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</si>
  <si>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</si>
  <si>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</si>
  <si>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</si>
  <si>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</si>
  <si>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</si>
  <si>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</si>
  <si>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</si>
  <si>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</si>
  <si>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</si>
  <si>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</si>
  <si>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</si>
  <si>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</si>
  <si>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</si>
  <si>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</si>
  <si>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</si>
  <si>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</si>
  <si>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</si>
  <si>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</si>
  <si>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</si>
  <si>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</si>
  <si>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</si>
  <si>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</si>
  <si>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</si>
  <si>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</si>
  <si>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</si>
  <si>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</si>
  <si>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</si>
  <si>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</si>
  <si>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</si>
  <si>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</si>
  <si>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</si>
  <si>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</si>
  <si>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</si>
  <si>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</si>
  <si>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</si>
  <si>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</si>
  <si>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</si>
  <si>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</si>
  <si>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</si>
  <si>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</si>
  <si>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</si>
  <si>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</si>
  <si>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</si>
  <si>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</si>
  <si>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</si>
  <si>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</si>
  <si>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</si>
  <si>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</si>
  <si>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</si>
  <si>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</si>
  <si>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</si>
  <si>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</si>
  <si>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</si>
  <si>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</si>
  <si>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</si>
  <si>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</si>
  <si>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</si>
  <si>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</si>
  <si>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</si>
  <si>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</si>
  <si>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</si>
  <si>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</si>
  <si>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</si>
  <si>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</si>
  <si>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</si>
  <si>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</si>
  <si>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</si>
  <si>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</si>
  <si>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</si>
  <si>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</si>
  <si>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</si>
  <si>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</si>
  <si>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</si>
  <si>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</si>
  <si>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</si>
  <si>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</si>
  <si>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</si>
  <si>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</si>
  <si>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</si>
  <si>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</si>
  <si>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</si>
  <si>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</si>
  <si>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</si>
  <si>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</si>
  <si>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</si>
  <si>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</si>
  <si>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</si>
  <si>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</si>
  <si>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</si>
  <si>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</si>
  <si>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</si>
  <si>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</si>
  <si>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</si>
  <si>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</si>
  <si>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</si>
  <si>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</si>
  <si>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</si>
  <si>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</si>
  <si>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</si>
  <si>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</si>
  <si>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</si>
  <si>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</si>
  <si>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</si>
  <si>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</si>
  <si>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</si>
  <si>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</si>
  <si>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</si>
  <si>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</si>
  <si>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</si>
  <si>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</si>
  <si>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</si>
  <si>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</si>
  <si>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</si>
  <si>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</si>
  <si>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</si>
  <si>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</si>
  <si>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</si>
  <si>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</si>
  <si>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</si>
  <si>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</si>
  <si>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</si>
  <si>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</si>
  <si>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</si>
  <si>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</si>
  <si>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</si>
  <si>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</si>
  <si>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</si>
  <si>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</si>
  <si>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</si>
  <si>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</si>
  <si>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</si>
  <si>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</si>
  <si>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</si>
  <si>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</si>
  <si>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</si>
  <si>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</si>
  <si>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</si>
  <si>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</si>
  <si>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</si>
  <si>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</si>
  <si>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</si>
  <si>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</si>
  <si>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</si>
  <si>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</si>
  <si>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</si>
  <si>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</si>
  <si>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</si>
  <si>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</si>
  <si>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</si>
  <si>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</si>
  <si>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</si>
  <si>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</si>
  <si>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</si>
  <si>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</si>
  <si>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</si>
  <si>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</si>
  <si>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</si>
  <si>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</si>
  <si>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</si>
  <si>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</si>
  <si>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</si>
  <si>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</si>
  <si>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</si>
  <si>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</si>
  <si>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</si>
  <si>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</si>
  <si>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</si>
  <si>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</si>
  <si>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</si>
  <si>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</si>
  <si>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</si>
  <si>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</si>
  <si>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</si>
  <si>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</si>
  <si>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</si>
  <si>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</si>
  <si>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</si>
  <si>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</si>
  <si>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</si>
  <si>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</si>
  <si>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</si>
  <si>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</si>
  <si>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</si>
  <si>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</si>
  <si>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</si>
  <si>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</si>
  <si>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</si>
  <si>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</si>
  <si>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</si>
  <si>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</si>
  <si>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</si>
  <si>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</si>
  <si>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</si>
  <si>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</si>
  <si>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</si>
  <si>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</si>
  <si>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</si>
  <si>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</si>
  <si>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</si>
  <si>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</si>
  <si>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</si>
  <si>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</si>
  <si>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</si>
  <si>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</si>
  <si>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</si>
  <si>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</si>
  <si>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</si>
  <si>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</si>
  <si>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</si>
  <si>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</si>
  <si>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</si>
  <si>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</si>
  <si>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</si>
  <si>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</si>
  <si>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</si>
  <si>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</si>
  <si>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</si>
  <si>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</si>
  <si>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</si>
  <si>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</si>
  <si>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</si>
  <si>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</si>
  <si>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</si>
  <si>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</si>
  <si>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</si>
  <si>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</si>
  <si>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</si>
  <si>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</si>
  <si>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</si>
  <si>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</si>
  <si>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</si>
  <si>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</si>
  <si>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</si>
  <si>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</si>
  <si>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</si>
  <si>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</si>
  <si>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</si>
  <si>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</si>
  <si>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</si>
  <si>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</si>
  <si>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</si>
  <si>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</si>
  <si>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</si>
  <si>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</si>
  <si>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</si>
  <si>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</si>
  <si>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</si>
  <si>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</si>
  <si>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</si>
  <si>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</si>
  <si>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</si>
  <si>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</si>
  <si>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</si>
  <si>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</si>
  <si>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</si>
  <si>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</si>
  <si>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</si>
  <si>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</si>
  <si>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</si>
  <si>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</si>
  <si>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</si>
  <si>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</si>
  <si>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</si>
  <si>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</si>
  <si>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</si>
  <si>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</si>
  <si>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</si>
  <si>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</si>
  <si>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</si>
  <si>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</si>
  <si>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</si>
  <si>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</si>
  <si>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</si>
  <si>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</si>
  <si>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</si>
  <si>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</si>
  <si>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</si>
  <si>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</si>
  <si>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</si>
  <si>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</si>
  <si>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</si>
  <si>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</si>
  <si>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</si>
  <si>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</si>
  <si>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</si>
  <si>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</si>
  <si>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</si>
  <si>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</si>
  <si>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</si>
  <si>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</si>
  <si>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</si>
  <si>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</si>
  <si>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</si>
  <si>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</si>
  <si>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</si>
  <si>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</si>
  <si>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</si>
  <si>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</si>
  <si>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</si>
  <si>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</si>
  <si>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</si>
  <si>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</si>
  <si>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</si>
  <si>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</si>
  <si>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</si>
  <si>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</si>
  <si>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</si>
  <si>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</si>
  <si>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</si>
  <si>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</si>
  <si>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</si>
  <si>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</si>
  <si>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</si>
  <si>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</si>
  <si>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</si>
  <si>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</si>
  <si>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</si>
  <si>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</si>
  <si>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</si>
  <si>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</si>
  <si>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</si>
  <si>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</si>
  <si>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</si>
  <si>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</si>
  <si>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</si>
  <si>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</si>
  <si>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</si>
  <si>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</si>
  <si>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</si>
  <si>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</si>
  <si>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</si>
  <si>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</si>
  <si>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</si>
  <si>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</si>
  <si>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</si>
  <si>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</si>
  <si>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</si>
  <si>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</si>
  <si>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</si>
  <si>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</si>
  <si>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</si>
  <si>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</si>
  <si>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</si>
  <si>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</si>
  <si>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</si>
  <si>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</si>
  <si>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</si>
  <si>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</si>
  <si>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</si>
  <si>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</si>
  <si>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</si>
  <si>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</si>
  <si>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</si>
  <si>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</si>
  <si>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</si>
  <si>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</si>
  <si>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</si>
  <si>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</si>
  <si>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</si>
  <si>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</si>
  <si>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</si>
  <si>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</si>
  <si>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</si>
  <si>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</si>
  <si>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</si>
  <si>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</si>
  <si>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</si>
  <si>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</si>
  <si>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</si>
  <si>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</si>
  <si>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</si>
  <si>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</si>
  <si>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</si>
  <si>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</si>
  <si>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</si>
  <si>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</si>
  <si>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</si>
  <si>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</si>
  <si>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</si>
  <si>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</si>
  <si>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</si>
  <si>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</si>
  <si>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</si>
  <si>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</si>
  <si>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</si>
  <si>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</si>
  <si>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</si>
  <si>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</si>
  <si>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</si>
  <si>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</si>
  <si>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</si>
  <si>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</si>
  <si>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</si>
  <si>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</si>
  <si>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</si>
  <si>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</si>
  <si>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</si>
  <si>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</si>
  <si>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</si>
  <si>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</si>
  <si>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</si>
  <si>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</si>
  <si>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</si>
  <si>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</si>
  <si>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</si>
  <si>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</si>
  <si>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</si>
  <si>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</si>
  <si>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</si>
  <si>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</si>
  <si>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</si>
  <si>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</si>
  <si>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</si>
  <si>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</si>
  <si>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</si>
  <si>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</si>
  <si>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</si>
  <si>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</si>
  <si>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</si>
  <si>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</si>
  <si>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</si>
  <si>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</si>
  <si>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</si>
  <si>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</si>
  <si>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</si>
  <si>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</si>
  <si>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</si>
  <si>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</si>
  <si>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</si>
  <si>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</si>
  <si>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</si>
  <si>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</si>
  <si>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</si>
  <si>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</si>
  <si>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</si>
  <si>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</si>
  <si>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</si>
  <si>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</si>
  <si>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</si>
  <si>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</si>
  <si>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</si>
  <si>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</si>
  <si>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</si>
  <si>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</si>
  <si>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</si>
  <si>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</si>
  <si>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</si>
  <si>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</si>
  <si>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</si>
  <si>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</si>
  <si>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</si>
  <si>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</si>
  <si>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</si>
  <si>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</si>
  <si>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</si>
  <si>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</si>
  <si>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</si>
  <si>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</si>
  <si>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</si>
  <si>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</si>
  <si>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</si>
  <si>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</si>
  <si>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</si>
  <si>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</si>
  <si>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</si>
  <si>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</si>
  <si>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</si>
  <si>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</si>
  <si>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</si>
  <si>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</si>
  <si>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</si>
  <si>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</si>
  <si>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</si>
  <si>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</si>
  <si>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</si>
  <si>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</si>
  <si>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</si>
  <si>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</si>
  <si>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</si>
  <si>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</si>
  <si>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</si>
  <si>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</si>
  <si>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</si>
  <si>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</si>
  <si>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</si>
  <si>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</si>
  <si>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</si>
  <si>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</si>
  <si>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</si>
  <si>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</si>
  <si>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</si>
  <si>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</si>
  <si>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</si>
  <si>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</si>
  <si>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</si>
  <si>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</si>
  <si>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</si>
  <si>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</si>
  <si>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</si>
  <si>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</si>
  <si>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</si>
  <si>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</si>
  <si>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</si>
  <si>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</si>
  <si>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</si>
  <si>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</si>
  <si>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</si>
  <si>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</si>
  <si>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</si>
  <si>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</si>
  <si>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</si>
  <si>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</si>
  <si>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</si>
  <si>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</si>
  <si>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</si>
  <si>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</si>
  <si>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</si>
  <si>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</si>
  <si>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</si>
  <si>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</si>
  <si>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</si>
  <si>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</si>
  <si>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</si>
  <si>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</si>
  <si>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</si>
  <si>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</si>
  <si>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</si>
  <si>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</si>
  <si>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</si>
  <si>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</si>
  <si>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</si>
  <si>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</si>
  <si>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</si>
  <si>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</si>
  <si>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</si>
  <si>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</si>
  <si>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</si>
  <si>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</si>
  <si>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</si>
  <si>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</si>
  <si>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</si>
  <si>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</si>
  <si>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</si>
  <si>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</si>
  <si>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</si>
  <si>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</si>
  <si>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</si>
  <si>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</si>
  <si>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</si>
  <si>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</si>
  <si>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</si>
  <si>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</si>
  <si>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</si>
  <si>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</si>
  <si>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</si>
  <si>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</si>
  <si>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</si>
  <si>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</si>
  <si>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</si>
  <si>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</si>
  <si>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</si>
  <si>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</si>
  <si>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</si>
  <si>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</si>
  <si>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</si>
  <si>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</si>
  <si>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</si>
  <si>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</si>
  <si>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</si>
  <si>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</si>
  <si>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</si>
  <si>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</si>
  <si>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</si>
  <si>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</si>
  <si>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</si>
  <si>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</si>
  <si>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</si>
  <si>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</si>
  <si>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</si>
  <si>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</si>
  <si>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</si>
  <si>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</si>
  <si>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</si>
  <si>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</si>
  <si>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</si>
  <si>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</si>
  <si>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</si>
  <si>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</si>
  <si>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</si>
  <si>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</si>
  <si>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</si>
  <si>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</si>
  <si>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</si>
  <si>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</si>
  <si>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</si>
  <si>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</si>
  <si>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</si>
  <si>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</si>
  <si>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</si>
  <si>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</si>
  <si>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</si>
  <si>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</si>
  <si>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</si>
  <si>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</si>
  <si>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</si>
  <si>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</si>
  <si>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</si>
  <si>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</si>
  <si>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</si>
  <si>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</si>
  <si>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</si>
  <si>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</si>
  <si>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</si>
  <si>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</si>
  <si>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</si>
  <si>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</si>
  <si>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</si>
  <si>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</si>
  <si>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</si>
  <si>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</si>
  <si>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</si>
  <si>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</si>
  <si>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</si>
  <si>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</si>
  <si>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</si>
  <si>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</si>
  <si>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</si>
  <si>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</si>
  <si>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</si>
  <si>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</si>
  <si>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</si>
  <si>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</si>
  <si>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</si>
  <si>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</si>
  <si>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</si>
  <si>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</si>
  <si>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</si>
  <si>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</si>
  <si>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</si>
  <si>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</si>
  <si>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</si>
  <si>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</si>
  <si>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</si>
  <si>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</si>
  <si>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</si>
  <si>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</si>
  <si>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</si>
  <si>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</si>
  <si>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</si>
  <si>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</si>
  <si>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</si>
  <si>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</si>
  <si>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</si>
  <si>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</si>
  <si>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</si>
  <si>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</si>
  <si>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</si>
  <si>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</si>
  <si>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</si>
  <si>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</si>
  <si>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</si>
  <si>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</si>
  <si>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</si>
  <si>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</si>
  <si>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</si>
  <si>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</si>
  <si>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</si>
  <si>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</si>
  <si>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</si>
  <si>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</si>
  <si>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</si>
  <si>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</si>
  <si>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</si>
  <si>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</si>
  <si>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</si>
  <si>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</si>
  <si>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</si>
  <si>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</si>
  <si>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</si>
  <si>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</si>
  <si>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</si>
  <si>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</si>
  <si>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</si>
  <si>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</si>
  <si>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</si>
  <si>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</si>
  <si>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</si>
  <si>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</si>
  <si>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</si>
  <si>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</si>
  <si>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</si>
  <si>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</si>
  <si>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</si>
  <si>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</si>
  <si>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</si>
  <si>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</si>
  <si>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</si>
  <si>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</si>
  <si>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</si>
  <si>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</si>
  <si>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</si>
  <si>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</si>
  <si>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</si>
  <si>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</si>
  <si>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</si>
  <si>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</si>
  <si>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</si>
  <si>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</si>
  <si>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</si>
  <si>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</si>
  <si>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</si>
  <si>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</si>
  <si>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</si>
  <si>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</si>
  <si>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</si>
  <si>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</si>
  <si>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</si>
  <si>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</si>
  <si>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</si>
  <si>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</si>
  <si>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</si>
  <si>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</si>
  <si>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</si>
  <si>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</si>
  <si>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</si>
  <si>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</si>
  <si>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</si>
  <si>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</si>
  <si>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</si>
  <si>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</si>
  <si>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</si>
  <si>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</si>
  <si>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</si>
  <si>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</si>
  <si>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</si>
  <si>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</si>
  <si>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</si>
  <si>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</si>
  <si>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</si>
  <si>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</si>
  <si>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</si>
  <si>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</si>
  <si>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</si>
  <si>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</si>
  <si>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</si>
  <si>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</si>
  <si>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</si>
  <si>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</si>
  <si>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</si>
  <si>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</si>
  <si>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</si>
  <si>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</si>
  <si>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</si>
  <si>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</si>
  <si>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</si>
  <si>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</si>
  <si>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</si>
  <si>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</si>
  <si>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</si>
  <si>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</si>
  <si>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</si>
  <si>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</si>
  <si>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</si>
  <si>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</si>
  <si>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</si>
  <si>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</si>
  <si>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</si>
  <si>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</si>
  <si>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</si>
  <si>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</si>
  <si>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</si>
  <si>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</si>
  <si>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</si>
  <si>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</si>
  <si>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</si>
  <si>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</si>
  <si>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</si>
  <si>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</si>
  <si>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</si>
  <si>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</si>
  <si>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</si>
  <si>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</si>
  <si>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</si>
  <si>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</si>
  <si>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</si>
  <si>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</si>
  <si>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</si>
  <si>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</si>
  <si>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</si>
  <si>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</si>
  <si>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</si>
  <si>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</si>
  <si>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</si>
  <si>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</si>
  <si>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</si>
  <si>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</si>
  <si>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</si>
  <si>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</si>
  <si>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</si>
  <si>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</si>
  <si>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</si>
  <si>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</si>
  <si>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</si>
  <si>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</si>
  <si>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</si>
  <si>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</si>
  <si>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</si>
  <si>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</si>
  <si>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</si>
  <si>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</si>
  <si>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</si>
  <si>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</si>
  <si>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</si>
  <si>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</si>
  <si>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</si>
  <si>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</si>
  <si>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</si>
  <si>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</si>
  <si>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</si>
  <si>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</si>
  <si>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</si>
  <si>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</si>
  <si>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</si>
  <si>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</si>
  <si>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</si>
  <si>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</si>
  <si>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</si>
  <si>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</si>
  <si>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</si>
  <si>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</si>
  <si>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</si>
  <si>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</si>
  <si>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</si>
  <si>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</si>
  <si>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</si>
  <si>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</si>
  <si>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</si>
  <si>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</si>
  <si>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</si>
  <si>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</si>
  <si>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</si>
  <si>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</si>
  <si>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</si>
  <si>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</si>
  <si>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</si>
  <si>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</si>
  <si>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</si>
  <si>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</si>
  <si>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</si>
  <si>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</si>
  <si>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</si>
  <si>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</si>
  <si>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</si>
  <si>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</si>
  <si>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</si>
  <si>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</si>
  <si>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</si>
  <si>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</si>
  <si>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</si>
  <si>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</si>
  <si>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</si>
  <si>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</si>
  <si>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</si>
  <si>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</si>
  <si>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</si>
  <si>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</si>
  <si>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</si>
  <si>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</si>
  <si>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</si>
  <si>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</si>
  <si>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</si>
  <si>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</si>
  <si>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</si>
  <si>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</si>
  <si>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</si>
  <si>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</si>
  <si>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</si>
  <si>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</si>
  <si>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</si>
  <si>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</si>
  <si>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</si>
  <si>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</si>
  <si>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</si>
  <si>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</si>
  <si>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</si>
  <si>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</si>
  <si>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</si>
  <si>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</si>
  <si>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</si>
  <si>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</si>
  <si>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</si>
  <si>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</si>
  <si>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</si>
  <si>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</si>
  <si>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</si>
  <si>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</si>
  <si>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</si>
  <si>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</si>
  <si>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</si>
  <si>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</si>
  <si>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</si>
  <si>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</si>
  <si>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</si>
  <si>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</si>
  <si>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</si>
  <si>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</si>
  <si>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</si>
  <si>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</si>
  <si>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</si>
  <si>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</si>
  <si>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</si>
  <si>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</si>
  <si>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</si>
  <si>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</si>
  <si>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</si>
  <si>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</si>
  <si>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</si>
  <si>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</si>
  <si>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</si>
  <si>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</si>
  <si>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</si>
  <si>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</si>
  <si>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</si>
  <si>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</si>
  <si>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</si>
  <si>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</si>
  <si>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</si>
  <si>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</si>
  <si>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</si>
  <si>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</si>
  <si>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</si>
  <si>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</si>
  <si>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</si>
  <si>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</si>
  <si>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</si>
  <si>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</si>
  <si>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</si>
  <si>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</si>
  <si>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</si>
  <si>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</si>
  <si>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</si>
  <si>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</si>
  <si>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</si>
  <si>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</si>
  <si>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</si>
  <si>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</si>
  <si>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</si>
  <si>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</si>
  <si>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</si>
  <si>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</si>
  <si>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</si>
  <si>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</si>
  <si>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</si>
  <si>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</si>
  <si>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</si>
  <si>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</si>
  <si>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</si>
  <si>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</si>
  <si>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</si>
  <si>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</si>
  <si>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</si>
  <si>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</si>
  <si>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</si>
  <si>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</si>
  <si>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</si>
  <si>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</si>
  <si>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</si>
  <si>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</si>
  <si>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</si>
  <si>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</si>
  <si>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</si>
  <si>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</si>
  <si>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</si>
  <si>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</si>
  <si>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</si>
  <si>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</si>
  <si>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</si>
  <si>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</si>
  <si>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</si>
  <si>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</si>
  <si>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</si>
  <si>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</si>
  <si>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</si>
  <si>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</si>
  <si>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</si>
  <si>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</si>
  <si>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</si>
  <si>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</si>
  <si>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</si>
  <si>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</si>
  <si>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</si>
  <si>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</si>
  <si>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</si>
  <si>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</si>
  <si>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</si>
  <si>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</si>
  <si>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</si>
  <si>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</si>
  <si>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</si>
  <si>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</si>
  <si>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</si>
  <si>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</si>
  <si>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</si>
  <si>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</si>
  <si>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</si>
  <si>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</si>
  <si>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</si>
  <si>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</si>
  <si>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</si>
  <si>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</si>
  <si>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</si>
  <si>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</si>
  <si>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</si>
  <si>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</si>
  <si>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</si>
  <si>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</si>
  <si>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</si>
  <si>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</si>
  <si>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</si>
  <si>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</si>
  <si>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</si>
  <si>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</si>
  <si>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</si>
  <si>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</si>
  <si>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</si>
  <si>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</si>
  <si>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</si>
  <si>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</si>
  <si>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</si>
  <si>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</si>
  <si>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</si>
  <si>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</si>
  <si>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</si>
  <si>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</si>
  <si>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</si>
  <si>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</si>
  <si>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</si>
  <si>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</si>
  <si>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</si>
  <si>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</si>
  <si>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</si>
  <si>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</si>
  <si>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</si>
  <si>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</si>
  <si>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</si>
  <si>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</si>
  <si>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</si>
  <si>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</si>
  <si>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</si>
  <si>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</si>
  <si>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</si>
  <si>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</si>
  <si>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</si>
  <si>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</si>
  <si>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</si>
  <si>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</si>
  <si>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</si>
  <si>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</si>
  <si>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</si>
  <si>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</si>
  <si>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</si>
  <si>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</si>
  <si>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</si>
  <si>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</si>
  <si>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</si>
  <si>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</si>
  <si>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</si>
  <si>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</si>
  <si>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</si>
  <si>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</si>
  <si>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</si>
  <si>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</si>
  <si>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</si>
  <si>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</si>
  <si>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</si>
  <si>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</si>
  <si>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</si>
  <si>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</si>
  <si>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</si>
  <si>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</si>
  <si>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</si>
  <si>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</si>
  <si>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</si>
  <si>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</si>
  <si>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</si>
  <si>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</si>
  <si>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</si>
  <si>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</si>
  <si>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</si>
  <si>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</si>
  <si>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</si>
  <si>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</si>
  <si>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</si>
  <si>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</si>
  <si>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</si>
  <si>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</si>
  <si>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</si>
  <si>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</si>
  <si>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</si>
  <si>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</si>
  <si>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</si>
  <si>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</si>
  <si>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</si>
  <si>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</si>
  <si>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</si>
  <si>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</si>
  <si>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</si>
  <si>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</si>
  <si>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</si>
  <si>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</si>
  <si>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</si>
  <si>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</si>
  <si>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</si>
  <si>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</si>
  <si>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</si>
  <si>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</si>
  <si>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</si>
  <si>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</si>
  <si>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</si>
  <si>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</si>
  <si>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</si>
  <si>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</si>
  <si>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</si>
  <si>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</si>
  <si>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</si>
  <si>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</si>
  <si>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</si>
  <si>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</si>
  <si>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</si>
  <si>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</si>
  <si>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</si>
  <si>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</si>
  <si>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</si>
  <si>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</si>
  <si>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</si>
  <si>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</si>
  <si>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</si>
  <si>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</si>
  <si>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</si>
  <si>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</si>
  <si>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</si>
  <si>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</si>
  <si>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</si>
  <si>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</si>
  <si>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</si>
  <si>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</si>
  <si>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</si>
  <si>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</si>
  <si>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</si>
  <si>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</si>
  <si>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</si>
  <si>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</si>
  <si>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</si>
  <si>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</si>
  <si>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</si>
  <si>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</si>
  <si>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</si>
  <si>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</si>
  <si>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</si>
  <si>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</si>
  <si>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</si>
  <si>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</si>
  <si>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</si>
  <si>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</si>
  <si>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</si>
  <si>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</si>
  <si>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</si>
  <si>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</si>
  <si>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</si>
  <si>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</si>
  <si>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</si>
  <si>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</si>
  <si>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</si>
  <si>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</si>
  <si>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</si>
  <si>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</si>
  <si>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</si>
  <si>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</si>
  <si>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</si>
  <si>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</si>
  <si>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</si>
  <si>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</si>
  <si>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</si>
  <si>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</si>
  <si>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</si>
  <si>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</si>
  <si>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</si>
  <si>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</si>
  <si>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</si>
  <si>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</si>
  <si>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</si>
  <si>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</si>
  <si>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</si>
  <si>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</si>
  <si>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</si>
  <si>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</si>
  <si>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</si>
  <si>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</si>
  <si>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</si>
  <si>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</si>
  <si>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</si>
  <si>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</si>
  <si>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</si>
  <si>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</si>
  <si>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</si>
  <si>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</si>
  <si>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</si>
  <si>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</si>
  <si>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</si>
  <si>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</si>
  <si>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</si>
  <si>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</si>
  <si>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</si>
  <si>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</si>
  <si>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</si>
  <si>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</si>
  <si>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</si>
  <si>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</si>
  <si>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</si>
  <si>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</si>
  <si>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</si>
  <si>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</si>
  <si>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</si>
  <si>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</si>
  <si>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</si>
  <si>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</si>
  <si>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</si>
  <si>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</si>
  <si>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</si>
  <si>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</si>
  <si>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</si>
  <si>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</si>
  <si>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</si>
  <si>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</si>
  <si>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</si>
  <si>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</si>
  <si>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</si>
  <si>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</si>
  <si>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</si>
  <si>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</si>
  <si>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</si>
  <si>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</si>
  <si>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</si>
  <si>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</si>
  <si>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</si>
  <si>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</si>
  <si>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</si>
  <si>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</si>
  <si>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</si>
  <si>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</si>
  <si>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</si>
  <si>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</si>
  <si>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</si>
  <si>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</si>
  <si>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</si>
  <si>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</si>
  <si>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</si>
  <si>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</si>
  <si>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</si>
  <si>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</si>
  <si>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</si>
  <si>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</si>
  <si>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</si>
  <si>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</si>
  <si>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</si>
  <si>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</si>
  <si>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</si>
  <si>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</si>
  <si>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</si>
  <si>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</si>
  <si>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</si>
  <si>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</si>
  <si>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</si>
  <si>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</si>
  <si>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</si>
  <si>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</si>
  <si>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</si>
  <si>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</si>
  <si>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</si>
  <si>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</si>
  <si>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</si>
  <si>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</si>
  <si>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</si>
  <si>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</si>
  <si>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</si>
  <si>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</si>
  <si>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</si>
  <si>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</si>
  <si>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</si>
  <si>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</si>
  <si>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</si>
  <si>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</si>
  <si>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</si>
  <si>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</si>
  <si>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</si>
  <si>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</si>
  <si>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</si>
  <si>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</si>
  <si>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</si>
  <si>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</si>
  <si>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</si>
  <si>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</si>
  <si>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</si>
  <si>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</si>
  <si>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</si>
  <si>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</si>
  <si>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</si>
  <si>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</si>
  <si>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</si>
  <si>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</si>
  <si>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</si>
  <si>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</si>
  <si>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</si>
  <si>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</si>
  <si>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</si>
  <si>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</si>
  <si>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</si>
  <si>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</si>
  <si>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</si>
  <si>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</si>
  <si>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</si>
  <si>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</si>
  <si>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</si>
  <si>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</si>
  <si>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</si>
  <si>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</si>
  <si>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</si>
  <si>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</si>
  <si>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</si>
  <si>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</si>
  <si>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</si>
  <si>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</si>
  <si>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</si>
  <si>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</si>
  <si>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</si>
  <si>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</si>
  <si>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</si>
  <si>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</si>
  <si>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</si>
  <si>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</si>
  <si>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</si>
  <si>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</si>
  <si>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</si>
  <si>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</si>
  <si>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</si>
  <si>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</si>
  <si>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</si>
  <si>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</si>
  <si>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</si>
  <si>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</si>
  <si>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</si>
  <si>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</si>
  <si>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</si>
  <si>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</si>
  <si>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</si>
  <si>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</si>
  <si>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</si>
  <si>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</si>
  <si>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</si>
  <si>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</si>
  <si>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</si>
  <si>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</si>
  <si>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</si>
  <si>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</si>
  <si>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</si>
  <si>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</si>
  <si>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</si>
  <si>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</si>
  <si>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</si>
  <si>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</si>
  <si>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</si>
  <si>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</si>
  <si>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</si>
  <si>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</si>
  <si>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</si>
  <si>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</si>
  <si>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</si>
  <si>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</si>
  <si>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</si>
  <si>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</si>
  <si>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</si>
  <si>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</si>
  <si>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</si>
  <si>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</si>
  <si>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</si>
  <si>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</si>
  <si>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</si>
  <si>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</si>
  <si>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</si>
  <si>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</si>
  <si>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</si>
  <si>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</si>
  <si>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</si>
  <si>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</si>
  <si>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</si>
  <si>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</si>
  <si>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</si>
  <si>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</si>
  <si>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</si>
  <si>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</si>
  <si>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</si>
  <si>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</si>
  <si>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</si>
  <si>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</si>
  <si>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</si>
  <si>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</si>
  <si>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</si>
  <si>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</si>
  <si>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</si>
  <si>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</si>
  <si>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</si>
  <si>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</si>
  <si>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</si>
  <si>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</si>
  <si>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</si>
  <si>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</si>
  <si>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</si>
  <si>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</si>
  <si>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</si>
  <si>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</si>
  <si>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</si>
  <si>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</si>
  <si>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</si>
  <si>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</si>
  <si>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</si>
  <si>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</si>
  <si>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</si>
  <si>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</si>
  <si>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</si>
  <si>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</si>
  <si>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</si>
  <si>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</si>
  <si>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</si>
  <si>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</si>
  <si>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</si>
  <si>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</si>
  <si>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</si>
  <si>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</si>
  <si>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</si>
  <si>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</si>
  <si>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</si>
  <si>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</si>
  <si>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</si>
  <si>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</si>
  <si>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</si>
  <si>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</si>
  <si>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</si>
  <si>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</si>
  <si>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</si>
  <si>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</si>
  <si>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</si>
  <si>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</si>
  <si>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</si>
  <si>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</si>
  <si>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</si>
  <si>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</si>
  <si>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</si>
  <si>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</si>
  <si>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</si>
  <si>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</si>
  <si>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</si>
  <si>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</si>
  <si>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</si>
  <si>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</si>
  <si>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</si>
  <si>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</si>
  <si>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</si>
  <si>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</si>
  <si>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</si>
  <si>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</si>
  <si>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</si>
  <si>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</si>
  <si>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</si>
  <si>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</si>
  <si>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</si>
  <si>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</si>
  <si>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</si>
  <si>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</si>
  <si>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</si>
  <si>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</si>
  <si>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</si>
  <si>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</si>
  <si>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</si>
  <si>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</si>
  <si>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</si>
  <si>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</si>
  <si>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</si>
  <si>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</si>
  <si>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</si>
  <si>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</si>
  <si>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</si>
  <si>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</si>
  <si>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</si>
  <si>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</si>
  <si>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</si>
  <si>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</si>
  <si>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</si>
  <si>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</si>
  <si>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</si>
  <si>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</si>
  <si>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</si>
  <si>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</si>
  <si>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</si>
  <si>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</si>
  <si>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</si>
  <si>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</si>
  <si>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</si>
  <si>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</si>
  <si>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</si>
  <si>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</si>
  <si>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</si>
  <si>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</si>
  <si>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</si>
  <si>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</si>
  <si>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</si>
  <si>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</si>
  <si>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</si>
  <si>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</si>
  <si>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</si>
  <si>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</si>
  <si>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</si>
  <si>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</si>
  <si>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</si>
  <si>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</si>
  <si>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</si>
  <si>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</si>
  <si>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</si>
  <si>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</si>
  <si>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</si>
  <si>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</si>
  <si>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</si>
  <si>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</si>
  <si>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</si>
  <si>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</si>
  <si>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</si>
  <si>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</si>
  <si>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</si>
  <si>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</si>
  <si>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</si>
  <si>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</si>
  <si>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</si>
  <si>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</si>
  <si>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</si>
  <si>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</si>
  <si>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</si>
  <si>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</si>
  <si>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</si>
  <si>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</si>
  <si>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</si>
  <si>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</si>
  <si>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</si>
  <si>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</si>
  <si>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</si>
  <si>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</si>
  <si>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</si>
  <si>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</si>
  <si>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</si>
  <si>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</si>
  <si>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</si>
  <si>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</si>
  <si>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</si>
  <si>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</si>
  <si>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</si>
  <si>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</si>
  <si>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</si>
  <si>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</si>
  <si>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</si>
  <si>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</si>
  <si>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</si>
  <si>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</si>
  <si>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</si>
  <si>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</si>
  <si>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</si>
  <si>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</si>
  <si>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</si>
  <si>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</si>
  <si>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</si>
  <si>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</si>
  <si>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</si>
  <si>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</si>
  <si>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</si>
  <si>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</si>
  <si>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</si>
  <si>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</si>
  <si>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</si>
  <si>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</si>
  <si>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</si>
  <si>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</si>
  <si>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</si>
  <si>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</si>
  <si>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</si>
  <si>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</si>
  <si>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</si>
  <si>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</si>
  <si>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</si>
  <si>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</si>
  <si>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</si>
  <si>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</si>
  <si>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</si>
  <si>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</si>
  <si>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</si>
  <si>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</si>
  <si>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</si>
  <si>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</si>
  <si>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</si>
  <si>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</si>
  <si>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</si>
  <si>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</si>
  <si>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</si>
  <si>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</si>
  <si>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</si>
  <si>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</si>
  <si>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</si>
  <si>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</si>
  <si>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</si>
  <si>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</si>
  <si>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</si>
  <si>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</si>
  <si>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</si>
  <si>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</si>
  <si>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</si>
  <si>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</si>
  <si>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</si>
  <si>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</si>
  <si>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</si>
  <si>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</si>
  <si>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</si>
  <si>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</si>
  <si>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</si>
  <si>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</si>
  <si>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</si>
  <si>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</si>
  <si>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</si>
  <si>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</si>
  <si>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</si>
  <si>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</si>
  <si>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</si>
  <si>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</si>
  <si>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</si>
  <si>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</si>
  <si>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</si>
  <si>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</si>
  <si>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</si>
  <si>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</si>
  <si>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</si>
  <si>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</si>
  <si>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</si>
  <si>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</si>
  <si>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</si>
  <si>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</si>
  <si>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</si>
  <si>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</si>
  <si>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</si>
  <si>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</si>
  <si>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</si>
  <si>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</si>
  <si>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</si>
  <si>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</si>
  <si>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</si>
  <si>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</si>
  <si>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</si>
  <si>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</si>
  <si>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</si>
  <si>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</si>
  <si>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</si>
  <si>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</si>
  <si>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</si>
  <si>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</si>
  <si>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</si>
  <si>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</si>
  <si>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</si>
  <si>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</si>
  <si>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</si>
  <si>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</si>
  <si>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</si>
  <si>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</si>
  <si>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</si>
  <si>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</si>
  <si>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</si>
  <si>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</si>
  <si>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</si>
  <si>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</si>
  <si>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</si>
  <si>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</si>
  <si>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</si>
  <si>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</si>
  <si>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</si>
  <si>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</si>
  <si>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</si>
  <si>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</si>
  <si>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</si>
  <si>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</si>
  <si>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</si>
  <si>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</si>
  <si>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</si>
  <si>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</si>
  <si>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</si>
  <si>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</si>
  <si>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</si>
  <si>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</si>
  <si>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</si>
  <si>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</si>
  <si>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</si>
  <si>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</si>
  <si>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</si>
  <si>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</si>
  <si>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</si>
  <si>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</si>
  <si>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</si>
  <si>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</si>
  <si>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</si>
  <si>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</si>
  <si>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</si>
  <si>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</si>
  <si>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</si>
  <si>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</si>
  <si>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</si>
  <si>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</si>
  <si>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</si>
  <si>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</si>
  <si>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</si>
  <si>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</si>
  <si>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</si>
  <si>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</si>
  <si>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</si>
  <si>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</si>
  <si>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</si>
  <si>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</si>
  <si>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</si>
  <si>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</si>
  <si>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</si>
  <si>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</si>
  <si>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</si>
  <si>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</si>
  <si>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</si>
  <si>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</si>
  <si>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</si>
  <si>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</si>
  <si>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</si>
  <si>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</si>
  <si>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</si>
  <si>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</si>
  <si>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</si>
  <si>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</si>
  <si>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</si>
  <si>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</si>
  <si>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</si>
  <si>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</si>
  <si>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</si>
  <si>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</si>
  <si>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</si>
  <si>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</si>
  <si>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</si>
  <si>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</si>
  <si>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</si>
  <si>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</si>
  <si>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</si>
  <si>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</si>
  <si>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</si>
  <si>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</si>
  <si>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</si>
  <si>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</si>
  <si>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</si>
  <si>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</si>
  <si>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</si>
  <si>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</si>
  <si>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</si>
  <si>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</si>
  <si>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</si>
  <si>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</si>
  <si>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</si>
  <si>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</si>
  <si>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</si>
  <si>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</si>
  <si>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</si>
  <si>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</si>
  <si>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</si>
  <si>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</si>
  <si>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</si>
  <si>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</si>
  <si>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</si>
  <si>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</si>
  <si>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</si>
  <si>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</si>
  <si>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</si>
  <si>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</si>
  <si>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</si>
  <si>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</si>
  <si>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</si>
  <si>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</si>
  <si>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</si>
  <si>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</si>
  <si>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</si>
  <si>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</si>
  <si>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</si>
  <si>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</si>
  <si>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</si>
  <si>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</si>
  <si>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</si>
  <si>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</si>
  <si>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</si>
  <si>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</si>
  <si>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</si>
  <si>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</si>
  <si>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</si>
  <si>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</si>
  <si>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</si>
  <si>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</si>
  <si>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</si>
  <si>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</si>
  <si>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</si>
  <si>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</si>
  <si>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</si>
  <si>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</si>
  <si>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</si>
  <si>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</si>
  <si>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</si>
  <si>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</si>
  <si>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</si>
  <si>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</si>
  <si>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</si>
  <si>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</si>
  <si>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</si>
  <si>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</si>
  <si>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</si>
  <si>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</si>
  <si>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</si>
  <si>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</si>
  <si>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</si>
  <si>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</si>
  <si>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</si>
  <si>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</si>
  <si>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</si>
  <si>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</si>
  <si>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</si>
  <si>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</si>
  <si>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</si>
  <si>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</si>
  <si>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</si>
  <si>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</si>
  <si>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</si>
  <si>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</si>
  <si>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</si>
  <si>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</si>
  <si>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</si>
  <si>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</si>
  <si>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</si>
  <si>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</si>
  <si>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</si>
  <si>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</si>
  <si>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</si>
  <si>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</si>
  <si>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</si>
  <si>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</si>
  <si>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</si>
  <si>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</si>
  <si>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</si>
  <si>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</si>
  <si>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</si>
  <si>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</si>
  <si>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</si>
  <si>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</si>
  <si>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</si>
  <si>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</si>
  <si>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</si>
  <si>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</si>
  <si>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</si>
  <si>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</si>
  <si>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</si>
  <si>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</si>
  <si>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</si>
  <si>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</si>
  <si>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</si>
  <si>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</si>
  <si>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</si>
  <si>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</si>
  <si>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</si>
  <si>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</si>
  <si>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</si>
  <si>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</si>
  <si>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</si>
  <si>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</si>
  <si>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</si>
  <si>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</si>
  <si>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</si>
  <si>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</si>
  <si>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</si>
  <si>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</si>
  <si>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</si>
  <si>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</si>
  <si>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</si>
  <si>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</si>
  <si>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</si>
  <si>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</si>
  <si>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</si>
  <si>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</si>
  <si>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</si>
  <si>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</si>
  <si>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</si>
  <si>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</si>
  <si>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</si>
  <si>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</si>
  <si>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</si>
  <si>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</si>
  <si>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</si>
  <si>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</si>
  <si>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</si>
  <si>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</si>
  <si>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</si>
  <si>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</si>
  <si>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</si>
  <si>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</si>
  <si>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</si>
  <si>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</si>
  <si>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</si>
  <si>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</si>
  <si>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</si>
  <si>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</si>
  <si>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</si>
  <si>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</si>
  <si>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</si>
  <si>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</si>
  <si>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</si>
  <si>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</si>
  <si>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</si>
  <si>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</si>
  <si>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</si>
  <si>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</si>
  <si>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</si>
  <si>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</si>
  <si>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</si>
  <si>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</si>
  <si>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</si>
  <si>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</si>
  <si>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</si>
  <si>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</si>
  <si>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</si>
  <si>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</si>
  <si>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</si>
  <si>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</si>
  <si>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</si>
  <si>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</si>
  <si>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</si>
  <si>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</si>
  <si>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</si>
  <si>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</si>
  <si>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</si>
  <si>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</si>
  <si>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</si>
  <si>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</si>
  <si>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</si>
  <si>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</si>
  <si>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</si>
  <si>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</si>
  <si>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</si>
  <si>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</si>
  <si>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</si>
  <si>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</si>
  <si>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</si>
  <si>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</si>
  <si>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</si>
  <si>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</si>
  <si>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</si>
  <si>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</si>
  <si>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</si>
  <si>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</si>
  <si>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</si>
  <si>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</si>
  <si>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</si>
  <si>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</si>
  <si>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</si>
  <si>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</si>
  <si>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</si>
  <si>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</si>
  <si>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</si>
  <si>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</si>
  <si>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</si>
  <si>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</si>
  <si>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</si>
  <si>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</si>
  <si>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</si>
  <si>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</si>
  <si>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</si>
  <si>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</si>
  <si>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</si>
  <si>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</si>
  <si>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</si>
  <si>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</si>
  <si>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</si>
  <si>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</si>
  <si>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</si>
  <si>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</si>
  <si>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</si>
  <si>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</si>
  <si>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</si>
  <si>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</si>
  <si>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</si>
  <si>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</si>
  <si>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</si>
  <si>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</si>
  <si>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</si>
  <si>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</si>
  <si>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</si>
  <si>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</si>
  <si>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</si>
  <si>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</si>
  <si>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</si>
  <si>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</si>
  <si>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</si>
  <si>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</si>
  <si>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</si>
  <si>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</si>
  <si>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</si>
  <si>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</si>
  <si>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</si>
  <si>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</si>
  <si>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</si>
  <si>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</si>
  <si>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</si>
  <si>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</si>
  <si>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</si>
  <si>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</si>
  <si>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</si>
  <si>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</si>
  <si>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</si>
  <si>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</si>
  <si>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</si>
  <si>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</si>
  <si>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</si>
  <si>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</si>
  <si>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</si>
  <si>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</si>
  <si>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</si>
  <si>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</si>
  <si>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</si>
  <si>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</si>
  <si>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</si>
  <si>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</si>
  <si>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</si>
  <si>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</si>
  <si>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</si>
  <si>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</si>
  <si>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</si>
  <si>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</si>
  <si>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</si>
  <si>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</si>
  <si>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</si>
  <si>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</si>
  <si>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</si>
  <si>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</si>
  <si>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</si>
  <si>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</si>
  <si>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</si>
  <si>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</si>
  <si>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</si>
  <si>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</si>
  <si>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</si>
  <si>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</si>
  <si>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</si>
  <si>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</si>
  <si>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</si>
  <si>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</si>
  <si>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</si>
  <si>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</si>
  <si>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</si>
  <si>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</si>
  <si>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</si>
  <si>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</si>
  <si>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</si>
  <si>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</si>
  <si>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</si>
  <si>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</si>
  <si>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</si>
  <si>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</si>
  <si>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</si>
  <si>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</si>
  <si>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</si>
  <si>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</si>
  <si>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</si>
  <si>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</si>
  <si>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</si>
  <si>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</si>
  <si>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</si>
  <si>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</si>
  <si>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</si>
  <si>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</si>
  <si>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</si>
  <si>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</si>
  <si>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</si>
  <si>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</si>
  <si>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</si>
  <si>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</si>
  <si>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</si>
  <si>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</si>
  <si>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</si>
  <si>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</si>
  <si>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</si>
  <si>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</si>
  <si>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</si>
  <si>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</si>
  <si>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</si>
  <si>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</si>
  <si>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</si>
  <si>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</si>
  <si>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</si>
  <si>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</si>
  <si>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</si>
  <si>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</si>
  <si>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</si>
  <si>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</si>
  <si>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</si>
  <si>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</si>
  <si>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</si>
  <si>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</si>
  <si>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</si>
  <si>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</si>
  <si>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</si>
  <si>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</si>
  <si>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</si>
  <si>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</si>
  <si>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</si>
  <si>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</si>
  <si>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</si>
  <si>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</si>
  <si>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</si>
  <si>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</si>
  <si>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</si>
  <si>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</si>
  <si>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</si>
  <si>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</si>
  <si>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</si>
  <si>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</si>
  <si>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</si>
  <si>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</si>
  <si>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</si>
  <si>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</si>
  <si>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</si>
  <si>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</si>
  <si>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</si>
  <si>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</si>
  <si>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</si>
  <si>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</si>
  <si>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</si>
  <si>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</si>
  <si>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</si>
  <si>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</si>
  <si>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</si>
  <si>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</si>
  <si>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</si>
  <si>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</si>
  <si>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</si>
  <si>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</si>
  <si>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</si>
  <si>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</si>
  <si>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</si>
  <si>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</si>
  <si>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</si>
  <si>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</si>
  <si>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</si>
  <si>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</si>
  <si>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</si>
  <si>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</si>
  <si>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</si>
  <si>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</si>
  <si>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</si>
  <si>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</si>
  <si>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</si>
  <si>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</si>
  <si>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</si>
  <si>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</si>
  <si>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</si>
  <si>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</si>
  <si>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</si>
  <si>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</si>
  <si>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</si>
  <si>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</si>
  <si>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</si>
  <si>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</si>
  <si>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</si>
  <si>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</si>
  <si>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</si>
  <si>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</si>
  <si>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</si>
  <si>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</si>
  <si>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</si>
  <si>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</si>
  <si>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</si>
  <si>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</si>
  <si>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</si>
  <si>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</si>
  <si>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</si>
  <si>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</si>
  <si>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</si>
  <si>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</si>
  <si>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</si>
  <si>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</si>
  <si>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</si>
  <si>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</si>
  <si>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</si>
  <si>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</si>
  <si>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</si>
  <si>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</si>
  <si>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</si>
  <si>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</si>
  <si>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</si>
  <si>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</si>
  <si>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</si>
  <si>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</si>
  <si>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</si>
  <si>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</si>
  <si>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</si>
  <si>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</si>
  <si>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</si>
  <si>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</si>
  <si>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</si>
  <si>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</si>
  <si>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</si>
  <si>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</si>
  <si>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</si>
  <si>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</si>
  <si>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</si>
  <si>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</si>
  <si>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</si>
  <si>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</si>
  <si>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</si>
  <si>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</si>
  <si>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</si>
  <si>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</si>
  <si>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</si>
  <si>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</si>
  <si>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</si>
  <si>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</si>
  <si>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</si>
  <si>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</si>
  <si>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</si>
  <si>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</si>
  <si>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</si>
  <si>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</si>
  <si>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</si>
  <si>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</si>
  <si>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</si>
  <si>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</si>
  <si>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</si>
  <si>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</si>
  <si>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</si>
  <si>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</si>
  <si>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</si>
  <si>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</si>
  <si>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</si>
  <si>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</si>
  <si>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</si>
  <si>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</si>
  <si>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</si>
  <si>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</si>
  <si>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</si>
  <si>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</si>
  <si>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</si>
  <si>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</si>
  <si>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</si>
  <si>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</si>
  <si>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</si>
  <si>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</si>
  <si>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</si>
  <si>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</si>
  <si>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</si>
  <si>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</si>
  <si>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</si>
  <si>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</si>
  <si>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</si>
  <si>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</si>
  <si>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</si>
  <si>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</si>
  <si>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</si>
  <si>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</si>
  <si>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</si>
  <si>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</si>
  <si>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</si>
  <si>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</si>
  <si>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</si>
  <si>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</si>
  <si>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</si>
  <si>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</si>
  <si>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</si>
  <si>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</si>
  <si>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</si>
  <si>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</si>
  <si>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</si>
  <si>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</si>
  <si>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</si>
  <si>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</si>
  <si>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</si>
  <si>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</si>
  <si>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</si>
  <si>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</si>
  <si>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</si>
  <si>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</si>
  <si>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</si>
  <si>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</si>
  <si>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</si>
  <si>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</si>
  <si>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</si>
  <si>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</si>
  <si>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</si>
  <si>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</si>
  <si>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</si>
  <si>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</si>
  <si>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</si>
  <si>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</si>
  <si>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</si>
  <si>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</si>
  <si>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</si>
  <si>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</si>
  <si>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</si>
  <si>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</si>
  <si>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</si>
  <si>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</si>
  <si>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</si>
  <si>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</si>
  <si>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</si>
  <si>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</si>
  <si>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</si>
  <si>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</si>
  <si>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</si>
  <si>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</si>
  <si>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</si>
  <si>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</si>
  <si>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</si>
  <si>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</si>
  <si>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</si>
  <si>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</si>
  <si>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</si>
  <si>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</si>
  <si>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</si>
  <si>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</si>
  <si>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</si>
  <si>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</si>
  <si>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</si>
  <si>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</si>
  <si>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</si>
  <si>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</si>
  <si>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</si>
  <si>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</si>
  <si>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</si>
  <si>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</si>
  <si>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</si>
  <si>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</si>
  <si>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</si>
  <si>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</si>
  <si>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</si>
  <si>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</si>
  <si>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</si>
  <si>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</si>
  <si>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</si>
  <si>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</si>
  <si>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</si>
  <si>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</si>
  <si>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</si>
  <si>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</si>
  <si>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</si>
  <si>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</si>
  <si>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</si>
  <si>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</si>
  <si>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</si>
  <si>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</si>
  <si>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</si>
  <si>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</si>
  <si>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</si>
  <si>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</si>
  <si>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</si>
  <si>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</si>
  <si>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</si>
  <si>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</si>
  <si>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</si>
  <si>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</si>
  <si>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</si>
  <si>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</si>
  <si>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</si>
  <si>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</si>
  <si>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</si>
  <si>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</si>
  <si>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</si>
  <si>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</si>
  <si>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</si>
  <si>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</si>
  <si>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</si>
  <si>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</si>
  <si>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</si>
  <si>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</si>
  <si>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</si>
  <si>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</si>
  <si>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</si>
  <si>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</si>
  <si>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</si>
  <si>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</si>
  <si>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</si>
  <si>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</si>
  <si>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</si>
  <si>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</si>
  <si>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</si>
  <si>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</si>
  <si>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</si>
  <si>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</si>
  <si>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</si>
  <si>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</si>
  <si>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</si>
  <si>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</si>
  <si>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</si>
  <si>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</si>
  <si>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</si>
  <si>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</si>
  <si>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</si>
  <si>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</si>
  <si>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</si>
  <si>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</si>
  <si>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</si>
  <si>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</si>
  <si>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</si>
  <si>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</si>
  <si>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</si>
  <si>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</si>
  <si>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</si>
  <si>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</si>
  <si>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</si>
  <si>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</si>
  <si>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</si>
  <si>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</si>
  <si>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</si>
  <si>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</si>
  <si>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</si>
  <si>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</si>
  <si>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</si>
  <si>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</si>
  <si>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</si>
  <si>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</si>
  <si>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</si>
  <si>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</si>
  <si>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</si>
  <si>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</si>
  <si>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</si>
  <si>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</si>
  <si>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</si>
  <si>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</si>
  <si>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</si>
  <si>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</si>
  <si>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</si>
  <si>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</si>
  <si>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</si>
  <si>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</si>
  <si>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</si>
  <si>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</si>
  <si>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</si>
  <si>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</si>
  <si>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</si>
  <si>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</si>
  <si>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</si>
  <si>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</si>
  <si>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</si>
  <si>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</si>
  <si>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</si>
  <si>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</si>
  <si>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</si>
  <si>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</si>
  <si>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</si>
  <si>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</si>
  <si>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</si>
  <si>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</si>
  <si>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</si>
  <si>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</si>
  <si>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</si>
  <si>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</si>
  <si>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</si>
  <si>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</si>
  <si>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</si>
  <si>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</si>
  <si>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</si>
  <si>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</si>
  <si>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</si>
  <si>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</si>
  <si>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</si>
  <si>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</si>
  <si>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</si>
  <si>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</si>
  <si>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</si>
  <si>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</si>
  <si>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</si>
  <si>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</si>
  <si>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</si>
  <si>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</si>
  <si>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</si>
  <si>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</si>
  <si>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</si>
  <si>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</si>
  <si>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</si>
  <si>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</si>
  <si>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</si>
  <si>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</si>
  <si>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</si>
  <si>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</si>
  <si>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</si>
  <si>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</si>
  <si>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</si>
  <si>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</si>
  <si>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</si>
  <si>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</si>
  <si>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</si>
  <si>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</si>
  <si>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</si>
  <si>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</si>
  <si>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</si>
  <si>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</si>
  <si>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</si>
  <si>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</si>
  <si>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</si>
  <si>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</si>
  <si>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</si>
  <si>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</si>
  <si>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</si>
  <si>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</si>
  <si>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</si>
  <si>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</si>
  <si>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</si>
  <si>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</si>
  <si>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</si>
  <si>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</si>
  <si>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</si>
  <si>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</si>
  <si>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</si>
  <si>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</si>
  <si>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</si>
  <si>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</si>
  <si>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</si>
  <si>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</si>
  <si>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</si>
  <si>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</si>
  <si>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</si>
  <si>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</si>
  <si>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</si>
  <si>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</si>
  <si>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</si>
  <si>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</si>
  <si>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</si>
  <si>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</si>
  <si>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</si>
  <si>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</si>
  <si>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</si>
  <si>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</si>
  <si>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</si>
  <si>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</si>
  <si>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</si>
  <si>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</si>
  <si>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</si>
  <si>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</si>
  <si>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</si>
  <si>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</si>
  <si>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</si>
  <si>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</si>
  <si>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</si>
  <si>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</si>
  <si>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</si>
  <si>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</si>
  <si>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</si>
  <si>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</si>
  <si>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</si>
  <si>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</si>
  <si>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</si>
  <si>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</si>
  <si>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</si>
  <si>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</si>
  <si>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</si>
  <si>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</si>
  <si>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</si>
  <si>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</si>
  <si>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</si>
  <si>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</si>
  <si>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</si>
  <si>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</si>
  <si>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</si>
  <si>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</si>
  <si>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</si>
  <si>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</si>
  <si>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</si>
  <si>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</si>
  <si>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</si>
  <si>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</si>
  <si>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</si>
  <si>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</si>
  <si>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</si>
  <si>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</si>
  <si>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</si>
  <si>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</si>
  <si>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</si>
  <si>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</si>
  <si>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</si>
  <si>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</si>
  <si>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</si>
  <si>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</si>
  <si>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</si>
  <si>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</si>
  <si>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</si>
  <si>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</si>
  <si>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</si>
  <si>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</si>
  <si>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</si>
  <si>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</si>
  <si>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</si>
  <si>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</si>
  <si>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</si>
  <si>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</si>
  <si>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</si>
  <si>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</si>
  <si>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</si>
  <si>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</si>
  <si>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</si>
  <si>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</si>
  <si>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</si>
  <si>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</si>
  <si>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</si>
  <si>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</si>
  <si>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</si>
  <si>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</si>
  <si>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</si>
  <si>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</si>
  <si>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</si>
  <si>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</si>
  <si>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</si>
  <si>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</si>
  <si>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</si>
  <si>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</si>
  <si>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</si>
  <si>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</si>
  <si>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</si>
  <si>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</si>
  <si>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</si>
  <si>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</si>
  <si>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</si>
  <si>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</si>
  <si>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</si>
  <si>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</si>
  <si>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</si>
  <si>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</si>
  <si>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</si>
  <si>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</si>
  <si>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</si>
  <si>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</si>
  <si>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</si>
  <si>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</si>
  <si>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</si>
  <si>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</si>
  <si>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</si>
  <si>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</si>
  <si>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</si>
  <si>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</si>
  <si>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</si>
  <si>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</si>
  <si>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</si>
  <si>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</si>
  <si>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</si>
  <si>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</si>
  <si>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</si>
  <si>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</si>
  <si>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</si>
  <si>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</si>
  <si>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</si>
  <si>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</si>
  <si>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</si>
  <si>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</si>
  <si>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</si>
  <si>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</si>
  <si>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</si>
  <si>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</si>
  <si>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</si>
  <si>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</si>
  <si>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</si>
  <si>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</si>
  <si>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</si>
  <si>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</si>
  <si>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</si>
  <si>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</si>
  <si>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</si>
  <si>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</si>
  <si>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</si>
  <si>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</si>
  <si>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</si>
  <si>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</si>
  <si>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</si>
  <si>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</si>
  <si>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</si>
  <si>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</si>
  <si>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</si>
  <si>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</si>
  <si>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</si>
  <si>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</si>
  <si>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</si>
  <si>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</si>
  <si>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</si>
  <si>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</si>
  <si>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</si>
  <si>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</si>
  <si>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</si>
  <si>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</si>
  <si>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</si>
  <si>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</si>
  <si>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</si>
  <si>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</si>
  <si>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</si>
  <si>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</si>
  <si>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</si>
  <si>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</si>
  <si>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</si>
  <si>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</si>
  <si>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</si>
  <si>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</si>
  <si>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</si>
  <si>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</si>
  <si>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</si>
  <si>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</si>
  <si>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</si>
  <si>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</si>
  <si>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</si>
  <si>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</si>
  <si>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</si>
  <si>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</si>
  <si>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</si>
  <si>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</si>
  <si>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</si>
  <si>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</si>
  <si>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</si>
  <si>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</si>
  <si>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</si>
  <si>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</si>
  <si>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</si>
  <si>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</si>
  <si>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</si>
  <si>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</si>
  <si>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</si>
  <si>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</si>
  <si>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</si>
  <si>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</si>
  <si>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</si>
  <si>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</si>
  <si>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</si>
  <si>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</si>
  <si>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</si>
  <si>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</si>
  <si>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</si>
  <si>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</si>
  <si>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</si>
  <si>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</si>
  <si>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</si>
  <si>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</si>
  <si>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</si>
  <si>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</si>
  <si>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</si>
  <si>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</si>
  <si>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</si>
  <si>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</si>
  <si>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</si>
  <si>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</si>
  <si>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</si>
  <si>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</si>
  <si>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</si>
  <si>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</si>
  <si>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</si>
  <si>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</si>
  <si>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</si>
  <si>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</si>
  <si>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</si>
  <si>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</si>
  <si>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</si>
  <si>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</si>
  <si>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</si>
  <si>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</si>
  <si>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</si>
  <si>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</si>
  <si>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</si>
  <si>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</si>
  <si>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</si>
  <si>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</si>
  <si>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</si>
  <si>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</si>
  <si>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</si>
  <si>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</si>
  <si>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</si>
  <si>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</si>
  <si>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</si>
  <si>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</si>
  <si>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</si>
  <si>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</si>
  <si>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</si>
  <si>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</si>
  <si>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</si>
  <si>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</si>
  <si>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</si>
  <si>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</si>
  <si>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</si>
  <si>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</si>
  <si>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</si>
  <si>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</si>
  <si>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</si>
  <si>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</si>
  <si>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</si>
  <si>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</si>
  <si>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</si>
  <si>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</si>
  <si>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</si>
  <si>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</si>
  <si>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</si>
  <si>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</si>
  <si>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</si>
  <si>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</si>
  <si>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</si>
  <si>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</si>
  <si>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</si>
  <si>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</si>
  <si>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</si>
  <si>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</si>
  <si>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</si>
  <si>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</si>
  <si>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</si>
  <si>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</si>
  <si>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</si>
  <si>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</si>
  <si>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</si>
  <si>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</si>
  <si>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</si>
  <si>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</si>
  <si>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</si>
  <si>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</si>
  <si>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</si>
  <si>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</si>
  <si>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</si>
  <si>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</si>
  <si>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</si>
  <si>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</si>
  <si>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</si>
  <si>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</si>
  <si>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</si>
  <si>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</si>
  <si>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</si>
  <si>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</si>
  <si>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</si>
  <si>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</si>
  <si>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</si>
  <si>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</si>
  <si>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</si>
  <si>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</si>
  <si>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</si>
  <si>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</si>
  <si>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</si>
  <si>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</si>
  <si>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</si>
  <si>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</si>
  <si>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</si>
  <si>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</si>
  <si>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</si>
  <si>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</si>
  <si>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</si>
  <si>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</si>
  <si>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</si>
  <si>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</si>
  <si>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</si>
  <si>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</si>
  <si>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</si>
  <si>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</si>
  <si>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</si>
  <si>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</si>
  <si>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</si>
  <si>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</si>
  <si>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</si>
  <si>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</si>
  <si>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</si>
  <si>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</si>
  <si>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</si>
  <si>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</si>
  <si>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</si>
  <si>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</si>
  <si>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</si>
  <si>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</si>
  <si>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</si>
  <si>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</si>
  <si>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</si>
  <si>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</si>
  <si>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</si>
  <si>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</si>
  <si>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</si>
  <si>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</si>
  <si>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</si>
  <si>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</si>
  <si>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</si>
  <si>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</si>
  <si>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</si>
  <si>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</si>
  <si>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</si>
  <si>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</si>
  <si>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</si>
  <si>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</si>
  <si>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</si>
  <si>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</si>
  <si>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</si>
  <si>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</si>
  <si>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</si>
  <si>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</si>
  <si>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</si>
  <si>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</si>
  <si>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</si>
  <si>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</si>
  <si>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</si>
  <si>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</si>
  <si>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</si>
  <si>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</si>
  <si>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</si>
  <si>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</si>
  <si>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</si>
  <si>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</si>
  <si>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</si>
  <si>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</si>
  <si>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</si>
  <si>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</si>
  <si>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</si>
  <si>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</si>
  <si>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</si>
  <si>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</si>
  <si>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</si>
  <si>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</si>
  <si>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</si>
  <si>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</si>
  <si>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</si>
  <si>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</si>
  <si>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</si>
  <si>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</si>
  <si>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</si>
  <si>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</si>
  <si>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</si>
  <si>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</si>
  <si>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</si>
  <si>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</si>
  <si>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</si>
  <si>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</si>
  <si>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</si>
  <si>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</si>
  <si>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</si>
  <si>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</si>
  <si>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</si>
  <si>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</si>
  <si>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</si>
  <si>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</si>
  <si>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</si>
  <si>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</si>
  <si>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</si>
  <si>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</si>
  <si>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</si>
  <si>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</si>
  <si>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</si>
  <si>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</si>
  <si>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</si>
  <si>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</si>
  <si>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</si>
  <si>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</si>
  <si>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</si>
  <si>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</si>
  <si>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</si>
  <si>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</si>
  <si>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</si>
  <si>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</si>
  <si>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</si>
  <si>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</si>
  <si>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</si>
  <si>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</si>
  <si>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</si>
  <si>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</si>
  <si>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</si>
  <si>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</si>
  <si>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</si>
  <si>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</si>
  <si>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</si>
  <si>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</si>
  <si>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</si>
  <si>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</si>
  <si>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</si>
  <si>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</si>
  <si>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</si>
  <si>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</si>
  <si>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</si>
  <si>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</si>
  <si>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</si>
  <si>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</si>
  <si>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</si>
  <si>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</si>
  <si>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</si>
  <si>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</si>
  <si>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</si>
  <si>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</si>
  <si>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</si>
  <si>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</si>
  <si>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</si>
  <si>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</si>
  <si>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</si>
  <si>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</si>
  <si>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</si>
  <si>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</si>
  <si>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</si>
  <si>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</si>
  <si>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</si>
  <si>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</si>
  <si>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</si>
  <si>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</si>
  <si>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</si>
  <si>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</si>
  <si>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</si>
  <si>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</si>
  <si>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</si>
  <si>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</si>
  <si>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</si>
  <si>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</si>
  <si>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</si>
  <si>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</si>
  <si>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</si>
  <si>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</si>
  <si>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</si>
  <si>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</si>
  <si>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</si>
  <si>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</si>
  <si>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</si>
  <si>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</si>
  <si>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</si>
  <si>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</si>
  <si>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</si>
  <si>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</si>
  <si>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</si>
  <si>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</si>
  <si>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</si>
  <si>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</si>
  <si>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</si>
  <si>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</si>
  <si>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</si>
  <si>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</si>
  <si>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</si>
  <si>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</si>
  <si>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</si>
  <si>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</si>
  <si>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</si>
  <si>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</si>
  <si>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</si>
  <si>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</si>
  <si>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</si>
  <si>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</si>
  <si>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</si>
  <si>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</si>
  <si>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</si>
  <si>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</si>
  <si>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</si>
  <si>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</si>
  <si>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</si>
  <si>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</si>
  <si>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</si>
  <si>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</si>
  <si>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</si>
  <si>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</si>
  <si>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</si>
  <si>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</si>
  <si>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</si>
  <si>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</si>
  <si>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</si>
  <si>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</si>
  <si>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</si>
  <si>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</si>
  <si>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</si>
  <si>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</si>
  <si>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</si>
  <si>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</si>
  <si>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</si>
  <si>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</si>
  <si>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</si>
  <si>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</si>
  <si>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</si>
  <si>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</si>
  <si>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</si>
  <si>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</si>
  <si>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</si>
  <si>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</si>
  <si>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</si>
  <si>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</si>
  <si>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</si>
  <si>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</si>
  <si>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</si>
  <si>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</si>
  <si>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</si>
  <si>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</si>
  <si>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</si>
  <si>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</si>
  <si>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</si>
  <si>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</si>
  <si>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</si>
  <si>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</si>
  <si>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</si>
  <si>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</si>
  <si>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</si>
  <si>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</si>
  <si>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</si>
  <si>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</si>
  <si>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</si>
  <si>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</si>
  <si>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</si>
  <si>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</si>
  <si>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</si>
  <si>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</si>
  <si>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</si>
  <si>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</si>
  <si>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</si>
  <si>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</si>
  <si>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</si>
  <si>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</si>
  <si>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</si>
  <si>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</si>
  <si>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</si>
  <si>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</si>
  <si>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</si>
  <si>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</si>
  <si>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</si>
  <si>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</si>
  <si>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</si>
  <si>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</si>
  <si>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</si>
  <si>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</si>
  <si>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</si>
  <si>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</si>
  <si>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</si>
  <si>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</si>
  <si>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</si>
  <si>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</si>
  <si>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</si>
  <si>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</si>
  <si>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</si>
  <si>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</si>
  <si>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</si>
  <si>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</si>
  <si>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</si>
  <si>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</si>
  <si>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</si>
  <si>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</si>
  <si>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</si>
  <si>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</si>
  <si>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</si>
  <si>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</si>
  <si>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</si>
  <si>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</si>
  <si>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</si>
  <si>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</si>
  <si>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</si>
  <si>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</si>
  <si>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</si>
  <si>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</si>
  <si>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</si>
  <si>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</si>
  <si>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</si>
  <si>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</si>
  <si>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</si>
  <si>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</si>
  <si>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</si>
  <si>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</si>
  <si>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</si>
  <si>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</si>
  <si>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</si>
  <si>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</si>
  <si>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</si>
  <si>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</si>
  <si>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</si>
  <si>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</si>
  <si>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</si>
  <si>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</si>
  <si>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</si>
  <si>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</si>
  <si>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</si>
  <si>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</si>
  <si>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</si>
  <si>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</si>
  <si>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</si>
  <si>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</si>
  <si>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</si>
  <si>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</si>
  <si>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</si>
  <si>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</si>
  <si>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</si>
  <si>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</si>
  <si>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</si>
  <si>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</si>
  <si>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</si>
  <si>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</si>
  <si>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</si>
  <si>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</si>
  <si>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</si>
  <si>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</si>
  <si>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</si>
  <si>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</si>
  <si>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</si>
  <si>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</si>
  <si>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</si>
  <si>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</si>
  <si>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</si>
  <si>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</si>
  <si>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</si>
  <si>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</si>
  <si>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</si>
  <si>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</si>
  <si>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</si>
  <si>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</si>
  <si>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</si>
  <si>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</si>
  <si>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</si>
  <si>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</si>
  <si>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</si>
  <si>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</si>
  <si>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</si>
  <si>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</si>
  <si>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</si>
  <si>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</si>
  <si>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</si>
  <si>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</si>
  <si>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</si>
  <si>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</si>
  <si>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</si>
  <si>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</si>
  <si>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</si>
  <si>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</si>
  <si>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</si>
  <si>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</si>
  <si>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</si>
  <si>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</si>
  <si>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</si>
  <si>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</si>
  <si>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</si>
  <si>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</si>
  <si>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</si>
  <si>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</si>
  <si>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</si>
  <si>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</si>
  <si>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</si>
  <si>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</si>
  <si>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</si>
  <si>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</si>
  <si>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</si>
  <si>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</si>
  <si>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</si>
  <si>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</si>
  <si>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</si>
  <si>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</si>
  <si>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</si>
  <si>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</si>
  <si>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</si>
  <si>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</si>
  <si>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</si>
  <si>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</si>
  <si>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</si>
  <si>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</si>
  <si>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</si>
  <si>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</si>
  <si>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</si>
  <si>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</si>
  <si>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</si>
  <si>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</si>
  <si>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</si>
  <si>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</si>
  <si>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</si>
  <si>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</si>
  <si>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</si>
  <si>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</si>
  <si>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</si>
  <si>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</si>
  <si>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</si>
  <si>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</si>
  <si>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</si>
  <si>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</si>
  <si>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</si>
  <si>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</si>
  <si>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</si>
  <si>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</si>
  <si>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</si>
  <si>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</si>
  <si>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</si>
  <si>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</si>
  <si>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</si>
  <si>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</si>
  <si>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</si>
  <si>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</si>
  <si>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</si>
  <si>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</si>
  <si>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</si>
  <si>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</si>
  <si>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</si>
  <si>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</si>
  <si>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</si>
  <si>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</si>
  <si>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</si>
  <si>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</si>
  <si>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</si>
  <si>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</si>
  <si>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</si>
  <si>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</si>
  <si>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</si>
  <si>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</si>
  <si>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</si>
  <si>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</si>
  <si>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</si>
  <si>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</si>
  <si>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</si>
  <si>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</si>
  <si>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</si>
  <si>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</si>
  <si>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</si>
  <si>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</si>
  <si>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</si>
  <si>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</si>
  <si>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</si>
  <si>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</si>
  <si>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</si>
  <si>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</si>
  <si>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</si>
  <si>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</si>
  <si>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</si>
  <si>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</si>
  <si>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</si>
  <si>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</si>
  <si>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</si>
  <si>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</si>
  <si>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</si>
  <si>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</si>
  <si>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</si>
  <si>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</si>
  <si>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</si>
  <si>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</si>
  <si>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</si>
  <si>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</si>
  <si>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</si>
  <si>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</si>
  <si>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</si>
  <si>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</si>
  <si>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</si>
  <si>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</si>
  <si>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</si>
  <si>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</si>
  <si>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</si>
  <si>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</si>
  <si>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</si>
  <si>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</si>
  <si>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</si>
  <si>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</si>
  <si>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</si>
  <si>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</si>
  <si>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</si>
  <si>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</si>
  <si>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</si>
  <si>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</si>
  <si>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</si>
  <si>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</si>
  <si>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</si>
  <si>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</si>
  <si>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</si>
  <si>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</si>
  <si>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</si>
  <si>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</si>
  <si>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</si>
  <si>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</si>
  <si>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</si>
  <si>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</si>
  <si>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</si>
  <si>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</si>
  <si>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</si>
  <si>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</si>
  <si>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</si>
  <si>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</si>
  <si>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</si>
  <si>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</si>
  <si>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</si>
  <si>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</si>
  <si>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</si>
  <si>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</si>
  <si>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</si>
  <si>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</si>
  <si>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</si>
  <si>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</si>
  <si>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</si>
  <si>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</si>
  <si>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</si>
  <si>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</si>
  <si>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</si>
  <si>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</si>
  <si>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</si>
  <si>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</si>
  <si>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</si>
  <si>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</si>
  <si>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</si>
  <si>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</si>
  <si>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</si>
  <si>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</si>
  <si>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</si>
  <si>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</si>
  <si>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</si>
  <si>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</si>
  <si>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</si>
  <si>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</si>
  <si>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</si>
  <si>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</si>
  <si>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</si>
  <si>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</si>
  <si>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</si>
  <si>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</si>
  <si>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</si>
  <si>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</si>
  <si>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</si>
  <si>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</si>
  <si>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</si>
  <si>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</si>
  <si>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</si>
  <si>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</si>
  <si>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</si>
  <si>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</si>
  <si>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</si>
  <si>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</si>
  <si>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</si>
  <si>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</si>
  <si>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</si>
  <si>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</si>
  <si>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</si>
  <si>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</si>
  <si>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</si>
  <si>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</si>
  <si>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</si>
  <si>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</si>
  <si>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</si>
  <si>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</si>
  <si>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</si>
  <si>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</si>
  <si>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</si>
  <si>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</si>
  <si>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</si>
  <si>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</si>
  <si>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</si>
  <si>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</si>
  <si>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</si>
  <si>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</si>
  <si>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</si>
  <si>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</si>
  <si>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</si>
  <si>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</si>
  <si>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</si>
  <si>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</si>
  <si>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</si>
  <si>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</si>
  <si>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</si>
  <si>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</si>
  <si>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</si>
  <si>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</si>
  <si>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</si>
  <si>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</si>
  <si>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</si>
  <si>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</si>
  <si>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</si>
  <si>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</si>
  <si>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</si>
  <si>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</si>
  <si>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</si>
  <si>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</si>
  <si>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</si>
  <si>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</si>
  <si>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</si>
  <si>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</si>
  <si>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</si>
  <si>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</si>
  <si>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</si>
  <si>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</si>
  <si>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</si>
  <si>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</si>
  <si>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</si>
  <si>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</si>
  <si>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</si>
  <si>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</si>
  <si>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</si>
  <si>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</si>
  <si>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</si>
  <si>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</si>
  <si>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</si>
  <si>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</si>
  <si>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</si>
  <si>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</si>
  <si>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</si>
  <si>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</si>
  <si>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</si>
  <si>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</si>
  <si>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</si>
  <si>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</si>
  <si>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</si>
  <si>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</si>
  <si>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</si>
  <si>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</si>
  <si>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</si>
  <si>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</si>
  <si>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</si>
  <si>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</si>
  <si>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</si>
  <si>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</si>
  <si>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</si>
  <si>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</si>
  <si>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</si>
  <si>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</si>
  <si>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</si>
  <si>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</si>
  <si>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</si>
  <si>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</si>
  <si>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</si>
  <si>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</si>
  <si>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</si>
  <si>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</si>
  <si>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</si>
  <si>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</si>
  <si>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</si>
  <si>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</si>
  <si>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</si>
  <si>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</si>
  <si>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</si>
  <si>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</si>
  <si>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</si>
  <si>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</si>
  <si>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</si>
  <si>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</si>
  <si>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</si>
  <si>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</si>
  <si>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</si>
  <si>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</si>
  <si>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</si>
  <si>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</si>
  <si>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</si>
  <si>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</si>
  <si>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</si>
  <si>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</si>
  <si>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</si>
  <si>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</si>
  <si>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</si>
  <si>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</si>
  <si>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</si>
  <si>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</si>
  <si>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</si>
  <si>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</si>
  <si>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</si>
  <si>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</si>
  <si>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</si>
  <si>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</si>
  <si>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</si>
  <si>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</si>
  <si>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</si>
  <si>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</si>
  <si>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</si>
  <si>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</si>
  <si>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</si>
  <si>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</si>
  <si>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</si>
  <si>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</si>
  <si>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</si>
  <si>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</si>
  <si>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</si>
  <si>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</si>
  <si>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</si>
  <si>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</si>
  <si>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</si>
  <si>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</si>
  <si>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</si>
  <si>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</si>
  <si>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</si>
  <si>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</si>
  <si>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</si>
  <si>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</si>
  <si>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</si>
  <si>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</si>
  <si>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</si>
  <si>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</si>
  <si>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</si>
  <si>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</si>
  <si>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</si>
  <si>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</si>
  <si>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</si>
  <si>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</si>
  <si>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</si>
  <si>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</si>
  <si>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</si>
  <si>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</si>
  <si>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</si>
  <si>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</si>
  <si>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</si>
  <si>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</si>
  <si>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</si>
  <si>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</si>
  <si>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</si>
  <si>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</si>
  <si>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</si>
  <si>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</si>
  <si>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</si>
  <si>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</si>
  <si>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</si>
  <si>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</si>
  <si>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</si>
  <si>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</si>
  <si>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</si>
  <si>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</si>
  <si>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</si>
  <si>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</si>
  <si>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</si>
  <si>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</si>
  <si>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</si>
  <si>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</si>
  <si>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</si>
  <si>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</si>
  <si>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</si>
  <si>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</si>
  <si>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</si>
  <si>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</si>
  <si>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</si>
  <si>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</si>
  <si>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</si>
  <si>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</si>
  <si>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</si>
  <si>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</si>
  <si>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</si>
  <si>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</si>
  <si>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</si>
  <si>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</si>
  <si>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</si>
  <si>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</si>
  <si>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</si>
  <si>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</si>
  <si>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</si>
  <si>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</si>
  <si>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</si>
  <si>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</si>
  <si>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</si>
  <si>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</si>
  <si>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</si>
  <si>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</si>
  <si>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</si>
  <si>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</si>
  <si>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</si>
  <si>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</si>
  <si>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</si>
  <si>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</si>
  <si>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</si>
  <si>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</si>
  <si>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</si>
  <si>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</si>
  <si>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</si>
  <si>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</si>
  <si>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</si>
  <si>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</si>
  <si>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</si>
  <si>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</si>
  <si>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</si>
  <si>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</si>
  <si>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</si>
  <si>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</si>
  <si>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</si>
  <si>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</si>
  <si>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</si>
  <si>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</si>
  <si>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</si>
  <si>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</si>
  <si>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</si>
  <si>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</si>
  <si>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</si>
  <si>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</si>
  <si>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</si>
  <si>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</si>
  <si>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</si>
  <si>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</si>
  <si>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</si>
  <si>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</si>
  <si>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</si>
  <si>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</si>
  <si>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</si>
  <si>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</si>
  <si>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</si>
  <si>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</si>
  <si>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</si>
  <si>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</si>
  <si>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</si>
  <si>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</si>
  <si>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</si>
  <si>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</si>
  <si>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</si>
  <si>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</si>
  <si>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</si>
  <si>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</si>
  <si>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</si>
  <si>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</si>
  <si>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</si>
  <si>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</si>
  <si>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</si>
  <si>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</si>
  <si>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</si>
  <si>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</si>
  <si>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</si>
  <si>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</si>
  <si>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</si>
  <si>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</si>
  <si>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</si>
  <si>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</si>
  <si>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</si>
  <si>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</si>
  <si>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</si>
  <si>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</si>
  <si>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</si>
  <si>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</si>
  <si>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</si>
  <si>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</si>
  <si>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</si>
  <si>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</si>
  <si>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</si>
  <si>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</si>
  <si>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</si>
  <si>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</si>
  <si>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</si>
  <si>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</si>
  <si>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</si>
  <si>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</si>
  <si>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</si>
  <si>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</si>
  <si>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</si>
  <si>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</si>
  <si>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</si>
  <si>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</si>
  <si>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</si>
  <si>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</si>
  <si>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</si>
  <si>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</si>
  <si>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</si>
  <si>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</si>
  <si>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</si>
  <si>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</si>
  <si>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</si>
  <si>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</si>
  <si>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</si>
  <si>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</si>
  <si>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</si>
  <si>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</si>
  <si>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</si>
  <si>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</si>
  <si>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</si>
  <si>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</si>
  <si>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</si>
  <si>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</si>
  <si>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</si>
  <si>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</si>
  <si>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</si>
  <si>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</si>
  <si>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</si>
  <si>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</si>
  <si>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</si>
  <si>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</si>
  <si>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</si>
  <si>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</si>
  <si>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</si>
  <si>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</si>
  <si>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</si>
  <si>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</si>
  <si>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</si>
  <si>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</si>
  <si>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</si>
  <si>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</si>
  <si>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</si>
  <si>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</si>
  <si>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</si>
  <si>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</si>
  <si>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</si>
  <si>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</si>
  <si>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</si>
  <si>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</si>
  <si>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</si>
  <si>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</si>
  <si>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</si>
  <si>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</si>
  <si>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</si>
  <si>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</si>
  <si>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</si>
  <si>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</si>
  <si>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</si>
  <si>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</si>
  <si>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</si>
  <si>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</si>
  <si>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</si>
  <si>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</si>
  <si>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</si>
  <si>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</si>
  <si>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</si>
  <si>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</si>
  <si>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</si>
  <si>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</si>
  <si>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</si>
  <si>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</si>
  <si>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</si>
  <si>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</si>
  <si>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</si>
  <si>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</si>
  <si>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</si>
  <si>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</si>
  <si>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</si>
  <si>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</si>
  <si>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</si>
  <si>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</si>
  <si>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</si>
  <si>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</si>
  <si>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</si>
  <si>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</si>
  <si>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</si>
  <si>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</si>
  <si>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</si>
  <si>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</si>
  <si>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</si>
  <si>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</si>
  <si>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</si>
  <si>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</si>
  <si>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</si>
  <si>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</si>
  <si>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</si>
  <si>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</si>
  <si>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</si>
  <si>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</si>
  <si>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</si>
  <si>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</si>
  <si>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</si>
  <si>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</si>
  <si>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</si>
  <si>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</si>
  <si>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</si>
  <si>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</si>
  <si>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</si>
  <si>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</si>
  <si>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</si>
  <si>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</si>
  <si>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</si>
  <si>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</si>
  <si>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</si>
  <si>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</si>
  <si>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</si>
  <si>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</si>
  <si>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</si>
  <si>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</si>
  <si>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</si>
  <si>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</si>
  <si>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</si>
  <si>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</si>
  <si>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</si>
  <si>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</si>
  <si>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</si>
  <si>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</si>
  <si>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</si>
  <si>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</si>
  <si>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</si>
  <si>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</si>
  <si>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</si>
  <si>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</si>
  <si>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</si>
  <si>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</si>
  <si>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</si>
  <si>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</si>
  <si>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</si>
  <si>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</si>
  <si>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</si>
  <si>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</si>
  <si>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</si>
  <si>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</si>
  <si>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</si>
  <si>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</si>
  <si>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</si>
  <si>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</si>
  <si>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</si>
  <si>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</si>
  <si>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</si>
  <si>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</si>
  <si>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</si>
  <si>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</si>
  <si>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</si>
  <si>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</si>
  <si>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</si>
  <si>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</si>
  <si>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</si>
  <si>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</si>
  <si>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</si>
  <si>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</si>
  <si>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</si>
  <si>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</si>
  <si>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</si>
  <si>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</si>
  <si>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</si>
  <si>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</si>
  <si>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</si>
  <si>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</si>
  <si>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</si>
  <si>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</si>
  <si>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</si>
  <si>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</si>
  <si>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</si>
  <si>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</si>
  <si>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</si>
  <si>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</si>
  <si>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</si>
  <si>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</si>
  <si>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</si>
  <si>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</si>
  <si>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</si>
  <si>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</si>
  <si>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</si>
  <si>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</si>
  <si>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</si>
  <si>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</si>
  <si>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</si>
  <si>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</si>
  <si>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</si>
  <si>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</si>
  <si>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</si>
  <si>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</si>
  <si>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</si>
  <si>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</si>
  <si>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</si>
  <si>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</si>
  <si>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</si>
  <si>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</si>
  <si>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</si>
  <si>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</si>
  <si>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</si>
  <si>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</si>
  <si>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</si>
  <si>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</si>
  <si>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</si>
  <si>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</si>
  <si>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</si>
  <si>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</si>
  <si>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</si>
  <si>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</si>
  <si>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</si>
  <si>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</si>
  <si>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</si>
  <si>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</si>
  <si>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</si>
  <si>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</si>
  <si>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</si>
  <si>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</si>
  <si>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</si>
  <si>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</si>
  <si>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</si>
  <si>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</si>
  <si>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</si>
  <si>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</si>
  <si>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</si>
  <si>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</si>
  <si>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</si>
  <si>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</si>
  <si>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</si>
  <si>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</si>
  <si>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</si>
  <si>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</si>
  <si>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</si>
  <si>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</si>
  <si>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</si>
  <si>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</si>
  <si>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</si>
  <si>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</si>
  <si>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</si>
  <si>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</si>
  <si>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</si>
  <si>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</si>
  <si>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</si>
  <si>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</si>
  <si>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</si>
  <si>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</si>
  <si>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</si>
  <si>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</si>
  <si>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</si>
  <si>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</si>
  <si>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</si>
  <si>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</si>
  <si>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</si>
  <si>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</si>
  <si>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</si>
  <si>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</si>
  <si>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</si>
  <si>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</si>
  <si>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</si>
  <si>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</si>
  <si>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</si>
  <si>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</si>
  <si>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</si>
  <si>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</si>
  <si>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</si>
  <si>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</si>
  <si>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</si>
  <si>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</si>
  <si>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</si>
  <si>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</si>
  <si>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</si>
  <si>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</si>
  <si>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</si>
  <si>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</si>
  <si>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</si>
  <si>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</si>
  <si>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</si>
  <si>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</si>
  <si>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</si>
  <si>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</si>
  <si>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</si>
  <si>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</si>
  <si>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</si>
  <si>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</si>
  <si>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</si>
  <si>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</si>
  <si>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</si>
  <si>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</si>
  <si>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</si>
  <si>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</si>
  <si>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</si>
  <si>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</si>
  <si>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</si>
  <si>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</si>
  <si>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</si>
  <si>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</si>
  <si>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</si>
  <si>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</si>
  <si>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</si>
  <si>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</si>
  <si>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</si>
  <si>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</si>
  <si>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</si>
  <si>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</si>
  <si>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</si>
  <si>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</si>
  <si>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</si>
  <si>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</si>
  <si>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</si>
  <si>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</si>
  <si>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</si>
  <si>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</si>
  <si>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</si>
  <si>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</si>
  <si>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</si>
  <si>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</si>
  <si>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</si>
  <si>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</si>
  <si>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</si>
  <si>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</si>
  <si>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</si>
  <si>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</si>
  <si>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</si>
  <si>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</si>
  <si>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</si>
  <si>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</si>
  <si>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</si>
  <si>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</si>
  <si>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</si>
  <si>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</si>
  <si>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</si>
  <si>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</si>
  <si>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</si>
  <si>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</si>
  <si>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</si>
  <si>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</si>
  <si>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</si>
  <si>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</si>
  <si>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</si>
  <si>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</si>
  <si>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</si>
  <si>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</si>
  <si>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</si>
  <si>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</si>
  <si>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</si>
  <si>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</si>
  <si>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</si>
  <si>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</si>
  <si>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</si>
  <si>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</si>
  <si>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</si>
  <si>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</si>
  <si>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</si>
  <si>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</si>
  <si>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</si>
  <si>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</si>
  <si>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</si>
  <si>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</si>
  <si>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</si>
  <si>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</si>
  <si>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</si>
  <si>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</si>
  <si>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</si>
  <si>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</si>
  <si>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</si>
  <si>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</si>
  <si>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</si>
  <si>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</si>
  <si>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</si>
  <si>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</si>
  <si>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</si>
  <si>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</si>
  <si>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</si>
  <si>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</si>
  <si>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</si>
  <si>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</si>
  <si>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</si>
  <si>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</si>
  <si>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</si>
  <si>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</si>
  <si>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</si>
  <si>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</si>
  <si>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</si>
  <si>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</si>
  <si>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</si>
  <si>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</si>
  <si>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</si>
  <si>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</si>
  <si>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</si>
  <si>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</si>
  <si>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</si>
  <si>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</si>
  <si>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</si>
  <si>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</si>
  <si>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</si>
  <si>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</si>
  <si>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</si>
  <si>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</si>
  <si>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</si>
  <si>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</si>
  <si>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</si>
  <si>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</si>
  <si>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</si>
  <si>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</si>
  <si>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</si>
  <si>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</si>
  <si>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</si>
  <si>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</si>
  <si>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</si>
  <si>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</si>
  <si>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</si>
  <si>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</si>
  <si>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</si>
  <si>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</si>
  <si>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</si>
  <si>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</si>
  <si>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</si>
  <si>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</si>
  <si>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</si>
  <si>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</si>
  <si>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</si>
  <si>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</si>
  <si>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</si>
  <si>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</si>
  <si>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</si>
  <si>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</si>
  <si>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</si>
  <si>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</si>
  <si>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</si>
  <si>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</si>
  <si>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</si>
  <si>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</si>
  <si>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</si>
  <si>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</si>
  <si>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</si>
  <si>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</si>
  <si>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</si>
  <si>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</si>
  <si>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</si>
  <si>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</si>
  <si>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</si>
  <si>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</si>
  <si>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</si>
  <si>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</si>
  <si>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</si>
  <si>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</si>
  <si>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</si>
  <si>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</si>
  <si>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</si>
  <si>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</si>
  <si>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</si>
  <si>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</si>
  <si>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</si>
  <si>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</si>
  <si>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</si>
  <si>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</si>
  <si>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</si>
  <si>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</si>
  <si>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</si>
  <si>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</si>
  <si>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</si>
  <si>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</si>
  <si>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</si>
  <si>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</si>
  <si>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</si>
  <si>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</si>
  <si>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</si>
  <si>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</si>
  <si>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</si>
  <si>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</si>
  <si>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</si>
  <si>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</si>
  <si>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</si>
  <si>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</si>
  <si>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</si>
  <si>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</si>
  <si>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</si>
  <si>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</si>
  <si>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</si>
  <si>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</si>
  <si>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</si>
  <si>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</si>
  <si>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</si>
  <si>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</si>
  <si>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</si>
  <si>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</si>
  <si>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</si>
  <si>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</si>
  <si>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</si>
  <si>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</si>
  <si>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</si>
  <si>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</si>
  <si>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</si>
  <si>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</si>
  <si>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</si>
  <si>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</si>
  <si>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</si>
  <si>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</si>
  <si>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</si>
  <si>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</si>
  <si>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</si>
  <si>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</si>
  <si>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</si>
  <si>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</si>
  <si>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</si>
  <si>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</si>
  <si>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</si>
  <si>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</si>
  <si>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</si>
  <si>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</si>
  <si>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</si>
  <si>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</si>
  <si>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</si>
  <si>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</si>
  <si>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</si>
  <si>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</si>
  <si>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</si>
  <si>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</si>
  <si>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</si>
  <si>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</si>
  <si>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</si>
  <si>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</si>
  <si>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</si>
  <si>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</si>
  <si>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</si>
  <si>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</si>
  <si>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</si>
  <si>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</si>
  <si>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</si>
  <si>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</si>
  <si>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</si>
  <si>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</si>
  <si>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</si>
  <si>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</si>
  <si>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</si>
  <si>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</si>
  <si>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</si>
  <si>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</si>
  <si>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</si>
  <si>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</si>
  <si>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</si>
  <si>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</si>
  <si>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</si>
  <si>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</si>
  <si>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</si>
  <si>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</si>
  <si>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</si>
  <si>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</si>
  <si>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</si>
  <si>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</si>
  <si>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</si>
  <si>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</si>
  <si>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</si>
  <si>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</si>
  <si>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</si>
  <si>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</si>
  <si>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</si>
  <si>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</si>
  <si>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</si>
  <si>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</si>
  <si>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</si>
  <si>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</si>
  <si>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</si>
  <si>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</si>
  <si>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</si>
  <si>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</si>
  <si>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</si>
  <si>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</si>
  <si>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</si>
  <si>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</si>
  <si>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</si>
  <si>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</si>
  <si>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</si>
  <si>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</si>
  <si>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</si>
  <si>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</si>
  <si>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</si>
  <si>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</si>
  <si>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</si>
  <si>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</si>
  <si>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</si>
  <si>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</si>
  <si>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</si>
  <si>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</si>
  <si>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</si>
  <si>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</si>
  <si>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</si>
  <si>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</si>
  <si>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</si>
  <si>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</si>
  <si>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</si>
  <si>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</si>
  <si>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</si>
  <si>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</si>
  <si>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</si>
  <si>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</si>
  <si>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</si>
  <si>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</si>
  <si>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</si>
  <si>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</si>
  <si>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</si>
  <si>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</si>
  <si>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</si>
  <si>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</si>
  <si>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</si>
  <si>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</si>
  <si>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</si>
  <si>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</si>
  <si>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</si>
  <si>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</si>
  <si>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</si>
  <si>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</si>
  <si>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</si>
  <si>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</si>
  <si>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</si>
  <si>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</si>
  <si>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</si>
  <si>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</si>
  <si>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</si>
  <si>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</si>
  <si>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</si>
  <si>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</si>
  <si>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</si>
  <si>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</si>
  <si>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</si>
  <si>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</si>
  <si>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</si>
  <si>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</si>
  <si>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</si>
  <si>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</si>
  <si>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</si>
  <si>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</si>
  <si>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</si>
  <si>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</si>
  <si>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</si>
  <si>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</si>
  <si>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</si>
  <si>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</si>
  <si>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</si>
  <si>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</si>
  <si>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</si>
  <si>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</si>
  <si>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</si>
  <si>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</si>
  <si>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</si>
  <si>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</si>
  <si>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</si>
  <si>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</si>
  <si>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</si>
  <si>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</si>
  <si>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</si>
  <si>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</si>
  <si>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</si>
  <si>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</si>
  <si>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</si>
  <si>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</si>
  <si>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</si>
  <si>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</si>
  <si>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</si>
  <si>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</si>
  <si>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</si>
  <si>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</si>
  <si>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</si>
  <si>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</si>
  <si>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</si>
  <si>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</si>
  <si>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</si>
  <si>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</si>
  <si>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</si>
  <si>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</si>
  <si>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</si>
  <si>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</si>
  <si>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</si>
  <si>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</si>
  <si>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</si>
  <si>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</si>
  <si>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</si>
  <si>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</si>
  <si>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</si>
  <si>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</si>
  <si>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</si>
  <si>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</si>
  <si>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</si>
  <si>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</si>
  <si>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</si>
  <si>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</si>
  <si>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</si>
  <si>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</si>
  <si>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</si>
  <si>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</si>
  <si>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</si>
  <si>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</si>
  <si>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</si>
  <si>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</si>
  <si>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</si>
  <si>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</si>
  <si>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</si>
  <si>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</si>
  <si>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</si>
  <si>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</si>
  <si>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</si>
  <si>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</si>
  <si>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</si>
  <si>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</si>
  <si>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</si>
  <si>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</si>
  <si>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</si>
  <si>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</si>
  <si>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</si>
  <si>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</si>
  <si>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</si>
  <si>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</si>
  <si>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</si>
  <si>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</si>
  <si>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</si>
  <si>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</si>
  <si>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</si>
  <si>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</si>
  <si>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</si>
  <si>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</si>
  <si>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</si>
  <si>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</si>
  <si>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</si>
  <si>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</si>
  <si>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</si>
  <si>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</si>
  <si>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</si>
  <si>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</si>
  <si>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</si>
  <si>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</si>
  <si>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</si>
  <si>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</si>
  <si>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</si>
  <si>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</si>
  <si>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</si>
  <si>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</si>
  <si>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</si>
  <si>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</si>
  <si>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</si>
  <si>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</si>
  <si>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</si>
  <si>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</si>
  <si>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</si>
  <si>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</si>
  <si>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</si>
  <si>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</si>
  <si>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</si>
  <si>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</si>
  <si>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</si>
  <si>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</si>
  <si>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</si>
  <si>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</si>
  <si>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</si>
  <si>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</si>
  <si>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</si>
  <si>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</si>
  <si>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</si>
  <si>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</si>
  <si>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</si>
  <si>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</si>
  <si>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</si>
  <si>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</si>
  <si>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</si>
  <si>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</si>
  <si>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</si>
  <si>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</si>
  <si>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</si>
  <si>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</si>
  <si>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</si>
  <si>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</si>
  <si>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</si>
  <si>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</si>
  <si>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</si>
  <si>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</si>
  <si>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</si>
  <si>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</si>
  <si>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</si>
  <si>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</si>
  <si>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</si>
  <si>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</si>
  <si>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</si>
  <si>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</si>
  <si>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</si>
  <si>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</si>
  <si>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</si>
  <si>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</si>
  <si>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</si>
  <si>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</si>
  <si>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</si>
  <si>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</si>
  <si>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</si>
  <si>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</si>
  <si>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</si>
  <si>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</si>
  <si>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</si>
  <si>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</si>
  <si>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</si>
  <si>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</si>
  <si>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</si>
  <si>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</si>
  <si>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</si>
  <si>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</si>
  <si>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</si>
  <si>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</si>
  <si>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</si>
  <si>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</si>
  <si>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</si>
  <si>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</si>
  <si>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</si>
  <si>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</si>
  <si>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</si>
  <si>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</si>
  <si>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</si>
  <si>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</si>
  <si>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</si>
  <si>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</si>
  <si>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</si>
  <si>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</si>
  <si>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</si>
  <si>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</si>
  <si>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</si>
  <si>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</si>
  <si>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</si>
  <si>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</si>
  <si>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</si>
  <si>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</si>
  <si>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</si>
  <si>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</si>
  <si>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</si>
  <si>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</si>
  <si>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</si>
  <si>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</si>
  <si>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</si>
  <si>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</si>
  <si>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</si>
  <si>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</si>
  <si>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</si>
  <si>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</si>
  <si>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</si>
  <si>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</si>
  <si>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</si>
  <si>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</si>
  <si>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</si>
  <si>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</si>
  <si>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</si>
  <si>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</si>
  <si>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</si>
  <si>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</si>
  <si>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</si>
  <si>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</si>
  <si>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</si>
  <si>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</si>
  <si>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</si>
  <si>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</si>
  <si>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</si>
  <si>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</si>
  <si>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</si>
  <si>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</si>
  <si>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</si>
  <si>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</si>
  <si>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</si>
  <si>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</si>
  <si>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</si>
  <si>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</si>
  <si>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</si>
  <si>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</si>
  <si>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</si>
  <si>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</si>
  <si>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</si>
  <si>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</si>
  <si>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</si>
  <si>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</si>
  <si>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</si>
  <si>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</si>
  <si>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</si>
  <si>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</si>
  <si>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</si>
  <si>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</si>
  <si>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</si>
  <si>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</si>
  <si>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</si>
  <si>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</si>
  <si>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</si>
  <si>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</si>
  <si>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</si>
  <si>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</si>
  <si>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</si>
  <si>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</si>
  <si>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</si>
  <si>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</si>
  <si>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</si>
  <si>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</si>
  <si>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</si>
  <si>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</si>
  <si>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</si>
  <si>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</si>
  <si>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</si>
  <si>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</si>
  <si>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</si>
  <si>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</si>
  <si>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</si>
  <si>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</si>
  <si>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</si>
  <si>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</si>
  <si>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</si>
  <si>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</si>
  <si>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</si>
  <si>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</si>
  <si>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</si>
  <si>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</si>
  <si>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</si>
  <si>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</si>
  <si>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</si>
  <si>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</si>
  <si>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</si>
  <si>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</si>
  <si>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</si>
  <si>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</si>
  <si>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</si>
  <si>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</si>
  <si>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</si>
  <si>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</si>
  <si>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</si>
  <si>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</si>
  <si>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</si>
  <si>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</si>
  <si>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</si>
  <si>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</si>
  <si>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</si>
  <si>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</si>
  <si>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</si>
  <si>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</si>
  <si>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</si>
  <si>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</si>
  <si>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</si>
  <si>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</si>
  <si>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</si>
  <si>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</si>
  <si>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</si>
  <si>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</si>
  <si>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</si>
  <si>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</si>
  <si>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</si>
  <si>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</si>
  <si>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</si>
  <si>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</si>
  <si>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</si>
  <si>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</si>
  <si>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</si>
  <si>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</si>
  <si>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</si>
  <si>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</si>
  <si>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</si>
  <si>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</si>
  <si>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</si>
  <si>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</si>
  <si>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</si>
  <si>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</si>
  <si>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</si>
  <si>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</si>
  <si>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</si>
  <si>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</si>
  <si>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</si>
  <si>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</si>
  <si>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</si>
  <si>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</si>
  <si>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</si>
  <si>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</si>
  <si>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</si>
  <si>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</si>
  <si>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</si>
  <si>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</si>
  <si>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</si>
  <si>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</si>
  <si>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</si>
  <si>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</si>
  <si>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</si>
  <si>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</si>
  <si>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</si>
  <si>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</si>
  <si>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</si>
  <si>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</si>
  <si>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</si>
  <si>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</si>
  <si>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</si>
  <si>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</si>
  <si>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</si>
  <si>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</si>
  <si>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</si>
  <si>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</si>
  <si>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</si>
  <si>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</si>
  <si>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</si>
  <si>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</si>
  <si>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</si>
  <si>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</si>
  <si>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</si>
  <si>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</si>
  <si>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</si>
  <si>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</si>
  <si>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</si>
  <si>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</si>
  <si>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</si>
  <si>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</si>
  <si>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</si>
  <si>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</si>
  <si>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</si>
  <si>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</si>
  <si>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</si>
  <si>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</si>
  <si>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</si>
  <si>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</si>
  <si>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</si>
  <si>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</si>
  <si>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</si>
  <si>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</si>
  <si>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</si>
  <si>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</si>
  <si>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</si>
  <si>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</si>
  <si>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</si>
  <si>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</si>
  <si>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</si>
  <si>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</si>
  <si>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</si>
  <si>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</si>
  <si>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</si>
  <si>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</si>
  <si>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</si>
  <si>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</si>
  <si>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</si>
  <si>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</si>
  <si>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</si>
  <si>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</si>
  <si>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</si>
  <si>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</si>
  <si>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</si>
  <si>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</si>
  <si>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</si>
  <si>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</si>
  <si>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</si>
  <si>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</si>
  <si>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</si>
  <si>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</si>
  <si>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</si>
  <si>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</si>
  <si>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</si>
  <si>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</si>
  <si>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</si>
  <si>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</si>
  <si>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</si>
  <si>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</si>
  <si>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</si>
  <si>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</si>
  <si>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</si>
  <si>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</si>
  <si>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</si>
  <si>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</si>
  <si>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</si>
  <si>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</si>
  <si>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</si>
  <si>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</si>
  <si>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</si>
  <si>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</si>
  <si>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</si>
  <si>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</si>
  <si>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</si>
  <si>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</si>
  <si>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</si>
  <si>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</si>
  <si>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</si>
  <si>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</si>
  <si>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</si>
  <si>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</si>
  <si>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</si>
  <si>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</si>
  <si>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</si>
  <si>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</si>
  <si>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</si>
  <si>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</si>
  <si>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</si>
  <si>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</si>
  <si>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</si>
  <si>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</si>
  <si>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</si>
  <si>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</si>
  <si>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</si>
  <si>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</si>
  <si>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</si>
  <si>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</si>
  <si>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</si>
  <si>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</si>
  <si>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</si>
  <si>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</si>
  <si>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</si>
  <si>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</si>
  <si>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</si>
  <si>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</si>
  <si>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</si>
  <si>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</si>
  <si>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</si>
  <si>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</si>
  <si>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</si>
  <si>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</si>
  <si>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</si>
  <si>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</si>
  <si>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</si>
  <si>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</si>
  <si>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</si>
  <si>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</si>
  <si>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</si>
  <si>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</si>
  <si>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</si>
  <si>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</si>
  <si>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</si>
  <si>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</si>
  <si>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</si>
  <si>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</si>
  <si>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</si>
  <si>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</si>
  <si>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</si>
  <si>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</si>
  <si>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</si>
  <si>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</si>
  <si>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</si>
  <si>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</si>
  <si>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</si>
  <si>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</si>
  <si>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</si>
  <si>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</si>
  <si>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</si>
  <si>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</si>
  <si>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</si>
  <si>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</si>
  <si>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</si>
  <si>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</si>
  <si>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</si>
  <si>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</si>
  <si>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</si>
  <si>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</si>
  <si>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</si>
  <si>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</si>
  <si>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</si>
  <si>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</si>
  <si>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</si>
  <si>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</si>
  <si>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</si>
  <si>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</si>
  <si>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</si>
  <si>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</si>
  <si>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</si>
  <si>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</si>
  <si>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</si>
  <si>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</si>
  <si>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</si>
  <si>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</si>
  <si>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</si>
  <si>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</si>
  <si>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</si>
  <si>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</si>
  <si>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</si>
  <si>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</si>
  <si>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</si>
  <si>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</si>
  <si>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</si>
  <si>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</si>
  <si>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</si>
  <si>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</si>
  <si>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</si>
  <si>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</si>
  <si>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</si>
  <si>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</si>
  <si>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</si>
  <si>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</si>
  <si>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</si>
  <si>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</si>
  <si>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</si>
  <si>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</si>
  <si>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</si>
  <si>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</si>
  <si>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</si>
  <si>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</si>
  <si>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</si>
  <si>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</si>
  <si>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</si>
  <si>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</si>
  <si>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</si>
  <si>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</si>
  <si>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</si>
  <si>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</si>
  <si>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</si>
  <si>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</si>
  <si>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</si>
  <si>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</si>
  <si>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</si>
  <si>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</si>
  <si>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</si>
  <si>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</si>
  <si>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</si>
  <si>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</si>
  <si>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</si>
  <si>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</si>
  <si>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</si>
  <si>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</si>
  <si>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</si>
  <si>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</si>
  <si>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</si>
  <si>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</si>
  <si>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</si>
  <si>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</si>
  <si>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</si>
  <si>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</si>
  <si>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</si>
  <si>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</si>
  <si>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</si>
  <si>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</si>
  <si>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</si>
  <si>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</si>
  <si>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</si>
  <si>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</si>
  <si>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</si>
  <si>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</si>
  <si>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</si>
  <si>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</si>
  <si>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</si>
  <si>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</si>
  <si>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</si>
  <si>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</si>
  <si>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</si>
  <si>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</si>
  <si>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</si>
  <si>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</si>
  <si>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</si>
  <si>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</si>
  <si>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</si>
  <si>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</si>
  <si>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</si>
  <si>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</si>
  <si>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</si>
  <si>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</si>
  <si>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</si>
  <si>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</si>
  <si>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</si>
  <si>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</si>
  <si>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</si>
  <si>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</si>
  <si>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</si>
  <si>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</si>
  <si>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</si>
  <si>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</si>
  <si>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</si>
  <si>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</si>
  <si>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</si>
  <si>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</si>
  <si>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</si>
  <si>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</si>
  <si>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</si>
  <si>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</si>
  <si>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</si>
  <si>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</si>
  <si>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</si>
  <si>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</si>
  <si>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</si>
  <si>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</si>
  <si>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</si>
  <si>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</si>
  <si>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</si>
  <si>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</si>
  <si>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</si>
  <si>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</si>
  <si>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</si>
  <si>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</si>
  <si>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</si>
  <si>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</si>
  <si>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</si>
  <si>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</si>
  <si>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</si>
  <si>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</si>
  <si>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</si>
  <si>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</si>
  <si>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</si>
  <si>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</si>
  <si>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</si>
  <si>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</si>
  <si>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</si>
  <si>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</si>
  <si>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</si>
  <si>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</si>
  <si>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</si>
  <si>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</si>
  <si>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</si>
  <si>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</si>
  <si>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</si>
  <si>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</si>
  <si>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</si>
  <si>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</si>
  <si>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</si>
  <si>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</si>
  <si>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</si>
  <si>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</si>
  <si>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</si>
  <si>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</si>
  <si>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</si>
  <si>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</si>
  <si>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</si>
  <si>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</si>
  <si>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</si>
  <si>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</si>
  <si>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</si>
  <si>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</si>
  <si>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</si>
  <si>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</si>
  <si>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</si>
  <si>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</si>
  <si>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</si>
  <si>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</si>
  <si>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</si>
  <si>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</si>
  <si>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</si>
  <si>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</si>
  <si>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</si>
  <si>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</si>
  <si>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</si>
  <si>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</si>
  <si>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</si>
  <si>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</si>
  <si>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</si>
  <si>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</si>
  <si>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</si>
  <si>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</si>
  <si>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</si>
  <si>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</si>
  <si>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</si>
  <si>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</si>
  <si>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</si>
  <si>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</si>
  <si>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</si>
  <si>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</si>
  <si>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</si>
  <si>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</si>
  <si>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</si>
  <si>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</si>
  <si>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</si>
  <si>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</si>
  <si>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</si>
  <si>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</si>
  <si>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</si>
  <si>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</si>
  <si>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</si>
  <si>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</si>
  <si>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</si>
  <si>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</si>
  <si>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</si>
  <si>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</si>
  <si>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</si>
  <si>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</si>
  <si>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</si>
  <si>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</si>
  <si>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</si>
  <si>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</si>
  <si>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</si>
  <si>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</si>
  <si>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</si>
  <si>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</si>
  <si>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</si>
  <si>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</si>
  <si>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</si>
  <si>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</si>
  <si>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</si>
  <si>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</si>
  <si>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</si>
  <si>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</si>
  <si>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</si>
  <si>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</si>
  <si>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</si>
  <si>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</si>
  <si>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</si>
  <si>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</si>
  <si>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</si>
  <si>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</si>
  <si>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</si>
  <si>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</si>
  <si>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</si>
  <si>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</si>
  <si>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</si>
  <si>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</si>
  <si>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</si>
  <si>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</si>
  <si>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</si>
  <si>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</si>
  <si>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</si>
  <si>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</si>
  <si>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</si>
  <si>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</si>
  <si>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</si>
  <si>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</si>
  <si>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</si>
  <si>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</si>
  <si>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</si>
  <si>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</si>
  <si>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</si>
  <si>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</si>
  <si>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</si>
  <si>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</si>
  <si>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</si>
  <si>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</si>
  <si>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</si>
  <si>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</si>
  <si>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</si>
  <si>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</si>
  <si>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</si>
  <si>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</si>
  <si>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</si>
  <si>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</si>
  <si>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</si>
  <si>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</si>
  <si>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</si>
  <si>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</si>
  <si>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</si>
  <si>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</si>
  <si>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</si>
  <si>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</si>
  <si>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</si>
  <si>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</si>
  <si>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</si>
  <si>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</si>
  <si>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</si>
  <si>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</si>
  <si>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</si>
  <si>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</si>
  <si>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</si>
  <si>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</si>
  <si>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</si>
  <si>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</si>
  <si>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</si>
  <si>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</si>
  <si>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</si>
  <si>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</si>
  <si>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</si>
  <si>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</si>
  <si>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</si>
  <si>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</si>
  <si>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</si>
  <si>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</si>
  <si>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</si>
  <si>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</si>
  <si>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</si>
  <si>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</si>
  <si>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</si>
  <si>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</si>
  <si>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</si>
  <si>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</si>
  <si>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</si>
  <si>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</si>
  <si>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</si>
  <si>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</si>
  <si>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</si>
  <si>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</si>
  <si>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</si>
  <si>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</si>
  <si>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</si>
  <si>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</si>
  <si>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</si>
  <si>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</si>
  <si>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</si>
  <si>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</si>
  <si>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</si>
  <si>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</si>
  <si>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</si>
  <si>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</si>
  <si>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</si>
  <si>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</si>
  <si>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</si>
  <si>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</si>
  <si>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</si>
  <si>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</si>
  <si>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</si>
  <si>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</si>
  <si>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</si>
  <si>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</si>
  <si>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</si>
  <si>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</si>
  <si>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</si>
  <si>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</si>
  <si>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</si>
  <si>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</si>
  <si>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</si>
  <si>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</si>
  <si>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</si>
  <si>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</si>
  <si>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</si>
  <si>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</si>
  <si>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</si>
  <si>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</si>
  <si>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</si>
  <si>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</si>
  <si>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</si>
  <si>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</si>
  <si>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</si>
  <si>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</si>
  <si>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</si>
  <si>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</si>
  <si>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</si>
  <si>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</si>
  <si>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</si>
  <si>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</si>
  <si>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</si>
  <si>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</si>
  <si>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</si>
  <si>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</si>
  <si>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</si>
  <si>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</si>
  <si>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</si>
  <si>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</si>
  <si>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</si>
  <si>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</si>
  <si>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</si>
  <si>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</si>
  <si>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</si>
  <si>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</si>
  <si>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</si>
  <si>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</si>
  <si>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</si>
  <si>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</si>
  <si>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</si>
  <si>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</si>
  <si>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</si>
  <si>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</si>
  <si>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</si>
  <si>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</si>
  <si>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</si>
  <si>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</si>
  <si>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</si>
  <si>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</si>
  <si>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</si>
  <si>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</si>
  <si>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</si>
  <si>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</si>
  <si>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</si>
  <si>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</si>
  <si>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</si>
  <si>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</si>
  <si>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</si>
  <si>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</si>
  <si>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</si>
  <si>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</si>
  <si>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</si>
  <si>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</si>
  <si>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</si>
  <si>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</si>
  <si>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</si>
  <si>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</si>
  <si>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</si>
  <si>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</si>
  <si>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</si>
  <si>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</si>
  <si>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</si>
  <si>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</si>
  <si>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</si>
  <si>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</si>
  <si>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</si>
  <si>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</si>
  <si>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</si>
  <si>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</si>
  <si>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</si>
  <si>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</si>
  <si>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</si>
  <si>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</si>
  <si>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</si>
  <si>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</si>
  <si>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</si>
  <si>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</si>
  <si>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</si>
  <si>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</si>
  <si>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</si>
  <si>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</si>
  <si>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</si>
  <si>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</si>
  <si>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</si>
  <si>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</si>
  <si>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</si>
  <si>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</si>
  <si>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</si>
  <si>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</si>
  <si>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</si>
  <si>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</si>
  <si>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</si>
  <si>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</si>
  <si>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</si>
  <si>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</si>
  <si>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</si>
  <si>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</si>
  <si>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</si>
  <si>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</si>
  <si>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</si>
  <si>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</si>
  <si>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</si>
  <si>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</si>
  <si>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</si>
  <si>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</si>
  <si>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</si>
  <si>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</si>
  <si>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</si>
  <si>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</si>
  <si>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</si>
  <si>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</si>
  <si>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</si>
  <si>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</si>
  <si>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</si>
  <si>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</si>
  <si>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</si>
  <si>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</si>
  <si>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</si>
  <si>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</si>
  <si>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</si>
  <si>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</si>
  <si>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</si>
  <si>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</si>
  <si>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</si>
  <si>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</si>
  <si>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</si>
  <si>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</si>
  <si>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</si>
  <si>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</si>
  <si>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</si>
  <si>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</si>
  <si>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</si>
  <si>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</si>
  <si>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</si>
  <si>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</si>
  <si>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</si>
  <si>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</si>
  <si>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</si>
  <si>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</si>
  <si>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</si>
  <si>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</si>
  <si>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</si>
  <si>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</si>
  <si>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</si>
  <si>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</si>
  <si>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</si>
  <si>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</si>
  <si>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</si>
  <si>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</si>
  <si>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</si>
  <si>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</si>
  <si>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</si>
  <si>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</si>
  <si>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</si>
  <si>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</si>
  <si>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</si>
  <si>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</si>
  <si>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</si>
  <si>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</si>
  <si>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</si>
  <si>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</si>
  <si>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</si>
  <si>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</si>
  <si>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</si>
  <si>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</si>
  <si>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</si>
  <si>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</si>
  <si>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</si>
  <si>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</si>
  <si>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</si>
  <si>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</si>
  <si>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</si>
  <si>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</si>
  <si>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</si>
  <si>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</si>
  <si>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</si>
  <si>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</si>
  <si>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</si>
  <si>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</si>
  <si>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</si>
  <si>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</si>
  <si>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</si>
  <si>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</si>
  <si>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</si>
  <si>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</si>
  <si>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</si>
  <si>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</si>
  <si>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</si>
  <si>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</si>
  <si>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</si>
  <si>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</si>
  <si>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</si>
  <si>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</si>
  <si>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</si>
  <si>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</si>
  <si>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</si>
  <si>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</si>
  <si>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</si>
  <si>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</si>
  <si>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</si>
  <si>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</si>
  <si>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</si>
  <si>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</si>
  <si>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</si>
  <si>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</si>
  <si>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</si>
  <si>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</si>
  <si>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</si>
  <si>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</si>
  <si>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</si>
  <si>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</si>
  <si>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</si>
  <si>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</si>
  <si>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</si>
  <si>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</si>
  <si>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</si>
  <si>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</si>
  <si>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</si>
  <si>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</si>
  <si>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</si>
  <si>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</si>
  <si>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</si>
  <si>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</si>
  <si>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</si>
  <si>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</si>
  <si>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</si>
  <si>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</si>
  <si>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</si>
  <si>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</si>
  <si>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</si>
  <si>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</si>
  <si>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</si>
  <si>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</si>
  <si>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</si>
  <si>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</si>
  <si>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</si>
  <si>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</si>
  <si>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</si>
  <si>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</si>
  <si>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</si>
  <si>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</si>
  <si>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</si>
  <si>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</si>
  <si>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</si>
  <si>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</si>
  <si>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</si>
  <si>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</si>
  <si>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</si>
  <si>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</si>
  <si>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</si>
  <si>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</si>
  <si>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</si>
  <si>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</si>
  <si>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</si>
  <si>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</si>
  <si>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</si>
  <si>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</si>
  <si>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</si>
  <si>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</si>
  <si>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</si>
  <si>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</si>
  <si>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</si>
  <si>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</si>
  <si>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</si>
  <si>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</si>
  <si>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</si>
  <si>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</si>
  <si>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</si>
  <si>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</si>
  <si>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</si>
  <si>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</si>
  <si>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</si>
  <si>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</si>
  <si>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</si>
  <si>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</si>
  <si>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</si>
  <si>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</si>
  <si>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</si>
  <si>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</si>
  <si>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</si>
  <si>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</si>
  <si>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</si>
  <si>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</si>
  <si>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</si>
  <si>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</si>
  <si>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</si>
  <si>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</si>
  <si>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</si>
  <si>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</si>
  <si>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</si>
  <si>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</si>
  <si>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</si>
  <si>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</si>
  <si>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</si>
  <si>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</si>
  <si>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</si>
  <si>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</si>
  <si>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</si>
  <si>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</si>
  <si>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</si>
  <si>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</si>
  <si>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</si>
  <si>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</si>
  <si>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</si>
  <si>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</si>
  <si>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</si>
  <si>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</si>
  <si>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</si>
  <si>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</si>
  <si>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</si>
  <si>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</si>
  <si>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</si>
  <si>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</si>
  <si>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</si>
  <si>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</si>
  <si>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</si>
  <si>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</si>
  <si>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</si>
  <si>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</si>
  <si>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</si>
  <si>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</si>
  <si>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</si>
  <si>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</si>
  <si>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</si>
  <si>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</si>
  <si>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</si>
  <si>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</si>
  <si>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</si>
  <si>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</si>
  <si>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</si>
  <si>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</si>
  <si>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</si>
  <si>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</si>
  <si>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</si>
  <si>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</si>
  <si>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</si>
  <si>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</si>
  <si>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</si>
  <si>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</si>
  <si>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</si>
  <si>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</si>
  <si>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</si>
  <si>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</si>
  <si>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</si>
  <si>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</si>
  <si>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</si>
  <si>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</si>
  <si>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</si>
  <si>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</si>
  <si>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</si>
  <si>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</si>
  <si>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</si>
  <si>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</si>
  <si>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</si>
  <si>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</si>
  <si>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</si>
  <si>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</si>
  <si>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</si>
  <si>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</si>
  <si>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</si>
  <si>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</si>
  <si>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</si>
  <si>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</si>
  <si>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</si>
  <si>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</si>
  <si>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</si>
  <si>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</si>
  <si>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</si>
  <si>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</si>
  <si>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</si>
  <si>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</si>
  <si>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</si>
  <si>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</si>
  <si>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</si>
  <si>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</si>
  <si>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</si>
  <si>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</si>
  <si>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</si>
  <si>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</si>
  <si>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</si>
  <si>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</si>
  <si>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</si>
  <si>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</si>
  <si>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</si>
  <si>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</si>
  <si>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</si>
  <si>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</si>
  <si>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</si>
  <si>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</si>
  <si>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</si>
  <si>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</si>
  <si>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</si>
  <si>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</si>
  <si>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</si>
  <si>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</si>
  <si>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</si>
  <si>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</si>
  <si>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</si>
  <si>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</si>
  <si>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</si>
  <si>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</si>
  <si>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</si>
  <si>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</si>
  <si>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</si>
  <si>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</si>
  <si>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</si>
  <si>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</si>
  <si>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</si>
  <si>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</si>
  <si>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</si>
  <si>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</si>
  <si>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</si>
  <si>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</si>
  <si>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</si>
  <si>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</si>
  <si>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</si>
  <si>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</si>
  <si>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</si>
  <si>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</si>
  <si>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</si>
  <si>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</si>
  <si>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</si>
  <si>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</si>
  <si>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</si>
  <si>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</si>
  <si>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</si>
  <si>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</si>
  <si>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</si>
  <si>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</si>
  <si>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</si>
  <si>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</si>
  <si>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</si>
  <si>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</si>
  <si>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</si>
  <si>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</si>
  <si>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</si>
  <si>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</si>
  <si>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</si>
  <si>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</si>
  <si>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</si>
  <si>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</si>
  <si>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</si>
  <si>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</si>
  <si>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</si>
  <si>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</si>
  <si>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</si>
  <si>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</si>
  <si>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</si>
  <si>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</si>
  <si>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</si>
  <si>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</si>
  <si>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</si>
  <si>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</si>
  <si>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</si>
  <si>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</si>
  <si>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</si>
  <si>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</si>
  <si>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</si>
  <si>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</si>
  <si>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</si>
  <si>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</si>
  <si>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</si>
  <si>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</si>
  <si>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</si>
  <si>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</si>
  <si>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</si>
  <si>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</si>
  <si>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</si>
  <si>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</si>
  <si>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</si>
  <si>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</si>
  <si>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</si>
  <si>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</si>
  <si>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</si>
  <si>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</si>
  <si>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</si>
  <si>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</si>
  <si>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</si>
  <si>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</si>
  <si>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</si>
  <si>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</si>
  <si>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</si>
  <si>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</si>
  <si>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</si>
  <si>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</si>
  <si>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</si>
  <si>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</si>
  <si>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</si>
  <si>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</si>
  <si>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</si>
  <si>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</si>
  <si>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</si>
  <si>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</si>
  <si>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</si>
  <si>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</si>
  <si>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</si>
  <si>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</si>
  <si>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</si>
  <si>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</si>
  <si>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</si>
  <si>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</si>
  <si>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</si>
  <si>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</si>
  <si>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</si>
  <si>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</si>
  <si>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</si>
  <si>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</si>
  <si>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</si>
  <si>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</si>
  <si>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</si>
  <si>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</si>
  <si>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</si>
  <si>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</si>
  <si>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</si>
  <si>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</si>
  <si>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</si>
  <si>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</si>
  <si>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</si>
  <si>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</si>
  <si>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</si>
  <si>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</si>
  <si>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</si>
  <si>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</si>
  <si>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</si>
  <si>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</si>
  <si>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</si>
  <si>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</si>
  <si>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</si>
  <si>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</si>
  <si>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</si>
  <si>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</si>
  <si>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</si>
  <si>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</si>
  <si>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</si>
  <si>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</si>
  <si>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</si>
  <si>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</si>
  <si>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</si>
  <si>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</si>
  <si>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</si>
  <si>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</si>
  <si>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</si>
  <si>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</si>
  <si>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</si>
  <si>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</si>
  <si>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</si>
  <si>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</si>
  <si>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</si>
  <si>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</si>
  <si>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</si>
  <si>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</si>
  <si>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</si>
  <si>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</si>
  <si>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</si>
  <si>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</si>
  <si>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</si>
  <si>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</si>
  <si>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</si>
  <si>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</si>
  <si>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</si>
  <si>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</si>
  <si>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</si>
  <si>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</si>
  <si>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</si>
  <si>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</si>
  <si>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</si>
  <si>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</si>
  <si>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</si>
  <si>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</si>
  <si>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</si>
  <si>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</si>
  <si>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</si>
  <si>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</si>
  <si>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</si>
  <si>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</si>
  <si>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</si>
  <si>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</si>
  <si>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</si>
  <si>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</si>
  <si>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</si>
  <si>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</si>
  <si>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</si>
  <si>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</si>
  <si>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</si>
  <si>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</si>
  <si>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</si>
  <si>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</si>
  <si>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</si>
  <si>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</si>
  <si>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</si>
  <si>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</si>
  <si>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</si>
  <si>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</si>
  <si>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</si>
  <si>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</si>
  <si>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</si>
  <si>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</si>
  <si>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</si>
  <si>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</si>
  <si>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</si>
  <si>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</si>
  <si>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</si>
  <si>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</si>
  <si>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</si>
  <si>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</si>
  <si>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</si>
  <si>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</si>
  <si>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</si>
  <si>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</si>
  <si>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</si>
  <si>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</si>
  <si>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</si>
  <si>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</si>
  <si>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</si>
  <si>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</si>
  <si>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</si>
  <si>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</si>
  <si>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</si>
  <si>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</si>
  <si>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</si>
  <si>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</si>
  <si>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</si>
  <si>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</si>
  <si>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</si>
  <si>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</si>
  <si>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</si>
  <si>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</si>
  <si>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</si>
  <si>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</si>
  <si>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</si>
  <si>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</si>
  <si>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</si>
  <si>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</si>
  <si>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</si>
  <si>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</si>
  <si>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</si>
  <si>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</si>
  <si>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</si>
  <si>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</si>
  <si>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</si>
  <si>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</si>
  <si>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</si>
  <si>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</si>
  <si>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</si>
  <si>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</si>
  <si>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</si>
  <si>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</si>
  <si>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</si>
  <si>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</si>
  <si>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</si>
  <si>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</si>
  <si>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</si>
  <si>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</si>
  <si>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</si>
  <si>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</si>
  <si>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</si>
  <si>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</si>
  <si>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</si>
  <si>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</si>
  <si>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</si>
  <si>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</si>
  <si>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</si>
  <si>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</si>
  <si>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</si>
  <si>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</si>
  <si>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</si>
  <si>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</si>
  <si>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</si>
  <si>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</si>
  <si>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</si>
  <si>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</si>
  <si>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</si>
  <si>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</si>
  <si>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</si>
  <si>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</si>
  <si>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</si>
  <si>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</si>
  <si>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</si>
  <si>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</si>
  <si>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</si>
  <si>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</si>
  <si>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</si>
  <si>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</si>
  <si>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</si>
  <si>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</si>
  <si>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</si>
  <si>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</si>
  <si>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</si>
  <si>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</si>
  <si>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</si>
  <si>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</si>
  <si>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</si>
  <si>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</si>
  <si>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</si>
  <si>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</si>
  <si>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</si>
  <si>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</si>
  <si>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</si>
  <si>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</si>
  <si>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</si>
  <si>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</si>
  <si>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</si>
  <si>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</si>
  <si>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</si>
  <si>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</si>
  <si>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</si>
  <si>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</si>
  <si>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</si>
  <si>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</si>
  <si>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</si>
  <si>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</si>
  <si>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</si>
  <si>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</si>
  <si>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</si>
  <si>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</si>
  <si>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</si>
  <si>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</si>
  <si>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</si>
  <si>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</si>
  <si>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</si>
  <si>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</si>
  <si>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</si>
  <si>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</si>
  <si>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</si>
  <si>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</si>
  <si>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</si>
  <si>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</si>
  <si>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</si>
  <si>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</si>
  <si>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</si>
  <si>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</si>
  <si>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</si>
  <si>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</si>
  <si>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</si>
  <si>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</si>
  <si>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</si>
  <si>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</si>
  <si>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</si>
  <si>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</si>
  <si>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</si>
  <si>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</si>
  <si>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</si>
  <si>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</si>
  <si>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</si>
  <si>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</si>
  <si>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</si>
  <si>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</si>
  <si>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</si>
  <si>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</si>
  <si>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</si>
  <si>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</si>
  <si>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</si>
  <si>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</si>
  <si>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</si>
  <si>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</si>
  <si>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</si>
  <si>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</si>
  <si>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</si>
  <si>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</si>
  <si>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</si>
  <si>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</si>
  <si>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</si>
  <si>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</si>
  <si>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</si>
  <si>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</si>
  <si>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</si>
  <si>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</si>
  <si>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</si>
  <si>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</si>
  <si>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</si>
  <si>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</si>
  <si>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</si>
  <si>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</si>
  <si>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</si>
  <si>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</si>
  <si>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</si>
  <si>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</si>
  <si>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</si>
  <si>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</si>
  <si>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</si>
  <si>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</si>
  <si>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</si>
  <si>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</si>
  <si>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</si>
  <si>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</si>
  <si>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</si>
  <si>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</si>
  <si>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</si>
  <si>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</si>
  <si>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</si>
  <si>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</si>
  <si>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</si>
  <si>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</si>
  <si>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</si>
  <si>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</si>
  <si>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</si>
  <si>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</si>
  <si>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</si>
  <si>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</si>
  <si>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</si>
  <si>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</si>
  <si>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</si>
  <si>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</si>
  <si>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</si>
  <si>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</si>
  <si>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</si>
  <si>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</si>
  <si>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</si>
  <si>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</si>
  <si>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</si>
  <si>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</si>
  <si>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</si>
  <si>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</si>
  <si>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</si>
  <si>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</si>
  <si>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</si>
  <si>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</si>
  <si>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</si>
  <si>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</si>
  <si>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</si>
  <si>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</si>
  <si>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</si>
  <si>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</si>
  <si>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</si>
  <si>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</si>
  <si>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</si>
  <si>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</si>
  <si>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</si>
  <si>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</si>
  <si>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</si>
  <si>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</si>
  <si>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</si>
  <si>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</si>
  <si>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</si>
  <si>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</si>
  <si>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</si>
  <si>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</si>
  <si>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</si>
  <si>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</si>
  <si>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</si>
  <si>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</si>
  <si>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</si>
  <si>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</si>
  <si>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</si>
  <si>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</si>
  <si>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</si>
  <si>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</si>
  <si>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</si>
  <si>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</si>
  <si>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</si>
  <si>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</si>
  <si>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</si>
  <si>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</si>
  <si>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</si>
  <si>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</si>
  <si>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</si>
  <si>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</si>
  <si>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</si>
  <si>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</si>
  <si>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</si>
  <si>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</si>
  <si>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</si>
  <si>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</si>
  <si>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</si>
  <si>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</si>
  <si>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</si>
  <si>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</si>
  <si>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</si>
  <si>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</si>
  <si>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</si>
  <si>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</si>
  <si>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</si>
  <si>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</si>
  <si>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</si>
  <si>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</si>
  <si>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</si>
  <si>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</si>
  <si>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</si>
  <si>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</si>
  <si>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</si>
  <si>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</si>
  <si>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</si>
  <si>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</si>
  <si>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</si>
  <si>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</si>
  <si>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</si>
  <si>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</si>
  <si>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</si>
  <si>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</si>
  <si>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</si>
  <si>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</si>
  <si>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</si>
  <si>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</si>
  <si>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</si>
  <si>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</si>
  <si>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</si>
  <si>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</si>
  <si>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</si>
  <si>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</si>
  <si>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</si>
  <si>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</si>
  <si>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</si>
  <si>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</si>
  <si>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</si>
  <si>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</si>
  <si>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</si>
  <si>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</si>
  <si>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</si>
  <si>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</si>
  <si>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</si>
  <si>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</si>
  <si>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</si>
  <si>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</si>
  <si>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</si>
  <si>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</si>
  <si>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</si>
  <si>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</si>
  <si>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</si>
  <si>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</si>
  <si>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</si>
  <si>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</si>
  <si>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</si>
  <si>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</si>
  <si>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</si>
  <si>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</si>
  <si>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</si>
  <si>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</si>
  <si>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</si>
  <si>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</si>
  <si>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</si>
  <si>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</si>
  <si>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</si>
  <si>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</si>
  <si>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</si>
  <si>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</si>
  <si>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</si>
  <si>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</si>
  <si>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</si>
  <si>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</si>
  <si>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</si>
  <si>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</si>
  <si>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</si>
  <si>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</si>
  <si>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</si>
  <si>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</si>
  <si>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</si>
  <si>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</si>
  <si>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</si>
  <si>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</si>
  <si>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</si>
  <si>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</si>
  <si>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</si>
  <si>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</si>
  <si>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</si>
  <si>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</si>
  <si>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</si>
  <si>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</si>
  <si>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</si>
  <si>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</si>
  <si>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</si>
  <si>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</si>
  <si>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</si>
  <si>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</si>
  <si>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</si>
  <si>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</si>
  <si>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</si>
  <si>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</si>
  <si>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</si>
  <si>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</si>
  <si>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</si>
  <si>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</si>
  <si>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</si>
  <si>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</si>
  <si>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</si>
  <si>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</si>
  <si>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</si>
  <si>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</si>
  <si>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</si>
  <si>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</si>
  <si>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</si>
  <si>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</si>
  <si>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</si>
  <si>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</si>
  <si>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</si>
  <si>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</si>
  <si>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</si>
  <si>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</si>
  <si>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</si>
  <si>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</si>
  <si>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</si>
  <si>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</si>
  <si>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</si>
  <si>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</si>
  <si>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</si>
  <si>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</si>
  <si>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</si>
  <si>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</si>
  <si>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</si>
  <si>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</si>
  <si>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</si>
  <si>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</si>
  <si>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</si>
  <si>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</si>
  <si>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</si>
  <si>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</si>
  <si>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</si>
  <si>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</si>
  <si>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</si>
  <si>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</si>
  <si>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</si>
  <si>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</si>
  <si>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</si>
  <si>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</si>
  <si>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</si>
  <si>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</si>
  <si>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</si>
  <si>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</si>
  <si>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</si>
  <si>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</si>
  <si>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</si>
  <si>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</si>
  <si>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</si>
  <si>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</si>
  <si>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</si>
  <si>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</si>
  <si>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</si>
  <si>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</si>
  <si>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</si>
  <si>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</si>
  <si>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</si>
  <si>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</si>
  <si>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</si>
  <si>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</si>
  <si>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</si>
  <si>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</si>
  <si>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</si>
  <si>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</si>
  <si>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</si>
  <si>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</si>
  <si>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</si>
  <si>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</si>
  <si>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</si>
  <si>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</si>
  <si>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</si>
  <si>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</si>
  <si>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</si>
  <si>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</si>
  <si>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</si>
  <si>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</si>
  <si>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</si>
  <si>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</si>
  <si>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</si>
  <si>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</si>
  <si>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</si>
  <si>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</si>
  <si>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</si>
  <si>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</si>
  <si>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</si>
  <si>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</si>
  <si>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</si>
  <si>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</si>
  <si>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</si>
  <si>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</si>
  <si>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</si>
  <si>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</si>
  <si>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</si>
  <si>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</si>
  <si>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</si>
  <si>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</si>
  <si>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</si>
  <si>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</si>
  <si>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</si>
  <si>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</si>
  <si>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</si>
  <si>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</si>
  <si>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</si>
  <si>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</si>
  <si>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</si>
  <si>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</si>
  <si>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</si>
  <si>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</si>
  <si>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</si>
  <si>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</si>
  <si>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</si>
  <si>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</si>
  <si>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</si>
  <si>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</si>
  <si>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</si>
  <si>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</si>
  <si>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</si>
  <si>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</si>
  <si>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</si>
  <si>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</si>
  <si>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</si>
  <si>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</si>
  <si>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</si>
  <si>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</si>
  <si>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</si>
  <si>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</si>
  <si>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</si>
  <si>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</si>
  <si>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</si>
  <si>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</si>
  <si>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</si>
  <si>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</si>
  <si>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</si>
  <si>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</si>
  <si>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</si>
  <si>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</si>
  <si>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</si>
  <si>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</si>
  <si>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</si>
  <si>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</si>
  <si>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</si>
  <si>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</si>
  <si>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</si>
  <si>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</si>
  <si>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</si>
  <si>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</si>
  <si>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</si>
  <si>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</si>
  <si>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</si>
  <si>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</si>
  <si>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</si>
  <si>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</si>
  <si>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</si>
  <si>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</si>
  <si>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</si>
  <si>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</si>
  <si>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</si>
  <si>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</si>
  <si>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</si>
  <si>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</si>
  <si>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</si>
  <si>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</si>
  <si>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</si>
  <si>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</si>
  <si>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</si>
  <si>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</si>
  <si>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</si>
  <si>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</si>
  <si>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</si>
  <si>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</si>
  <si>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</si>
  <si>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</si>
  <si>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</si>
  <si>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</si>
  <si>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</si>
  <si>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</si>
  <si>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</si>
  <si>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</si>
  <si>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</si>
  <si>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</si>
  <si>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</si>
  <si>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</si>
  <si>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</si>
  <si>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</si>
  <si>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</si>
  <si>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</si>
  <si>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</si>
  <si>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</si>
  <si>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</si>
  <si>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</si>
  <si>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</si>
  <si>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</si>
  <si>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</si>
  <si>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</si>
  <si>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</si>
  <si>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</si>
  <si>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</si>
  <si>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</si>
  <si>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</si>
  <si>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</si>
  <si>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</si>
  <si>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</si>
  <si>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</si>
  <si>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</si>
  <si>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</si>
  <si>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</si>
  <si>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</si>
  <si>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</si>
  <si>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</si>
  <si>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</si>
  <si>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</si>
  <si>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</si>
  <si>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</si>
  <si>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</si>
  <si>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</si>
  <si>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</si>
  <si>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</si>
  <si>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</si>
  <si>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</si>
  <si>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</si>
  <si>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</si>
  <si>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</si>
  <si>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</si>
  <si>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</si>
  <si>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</si>
  <si>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</si>
  <si>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</si>
  <si>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</si>
  <si>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</si>
  <si>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</si>
  <si>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</si>
  <si>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</si>
  <si>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</si>
  <si>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</si>
  <si>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</si>
  <si>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</si>
  <si>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</si>
  <si>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</si>
  <si>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</si>
  <si>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</si>
  <si>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</si>
  <si>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</si>
  <si>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</si>
  <si>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</si>
  <si>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</si>
  <si>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</si>
  <si>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</si>
  <si>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</si>
  <si>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</si>
  <si>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</si>
  <si>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</si>
  <si>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</si>
  <si>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</si>
  <si>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</si>
  <si>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</si>
  <si>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</si>
  <si>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</si>
  <si>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</si>
  <si>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</si>
  <si>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</si>
  <si>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</si>
  <si>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</si>
  <si>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</si>
  <si>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</si>
  <si>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</si>
  <si>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</si>
  <si>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</si>
  <si>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</si>
  <si>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</si>
  <si>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</si>
  <si>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</si>
  <si>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</si>
  <si>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</si>
  <si>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</si>
  <si>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</si>
  <si>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</si>
  <si>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</si>
  <si>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</si>
  <si>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</si>
  <si>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</si>
  <si>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</si>
  <si>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</si>
  <si>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</si>
  <si>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</si>
  <si>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</si>
  <si>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</si>
  <si>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</si>
  <si>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</si>
  <si>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</si>
  <si>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</si>
  <si>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</si>
  <si>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</si>
  <si>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</si>
  <si>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</si>
  <si>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</si>
  <si>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</si>
  <si>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</si>
  <si>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</si>
  <si>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</si>
  <si>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</si>
  <si>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</si>
  <si>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</si>
  <si>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</si>
  <si>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</si>
  <si>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</si>
  <si>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</si>
  <si>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</si>
  <si>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</si>
  <si>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</si>
  <si>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</si>
  <si>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</si>
  <si>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</si>
  <si>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</si>
  <si>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</si>
  <si>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</si>
  <si>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</si>
  <si>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</si>
  <si>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</si>
  <si>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</si>
  <si>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</si>
  <si>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</si>
  <si>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</si>
  <si>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</si>
  <si>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</si>
  <si>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</si>
  <si>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</si>
  <si>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</si>
  <si>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</si>
  <si>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</si>
  <si>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</si>
  <si>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</si>
  <si>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</si>
  <si>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</si>
  <si>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</si>
  <si>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</si>
  <si>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</si>
  <si>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</si>
  <si>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</si>
  <si>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</si>
  <si>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</si>
  <si>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</si>
  <si>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</si>
  <si>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</si>
  <si>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</si>
  <si>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</si>
  <si>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</si>
  <si>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</si>
  <si>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</si>
  <si>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</si>
  <si>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</si>
  <si>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</si>
  <si>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</si>
  <si>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</si>
  <si>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</si>
  <si>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</si>
  <si>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</si>
  <si>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</si>
  <si>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</si>
  <si>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</si>
  <si>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</si>
  <si>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</si>
  <si>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</si>
  <si>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</si>
  <si>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</si>
  <si>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</si>
  <si>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</si>
  <si>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</si>
  <si>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</si>
  <si>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</si>
  <si>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</si>
  <si>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</si>
  <si>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</si>
  <si>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</si>
  <si>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</si>
  <si>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</si>
  <si>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</si>
  <si>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</si>
  <si>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</si>
  <si>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</si>
  <si>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</si>
  <si>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</si>
  <si>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</si>
  <si>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</si>
  <si>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</si>
  <si>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</si>
  <si>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</si>
  <si>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</si>
  <si>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</si>
  <si>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</si>
  <si>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</si>
  <si>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</si>
  <si>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</si>
  <si>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</si>
  <si>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</si>
  <si>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</si>
  <si>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</si>
  <si>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</si>
  <si>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</si>
  <si>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</si>
  <si>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</si>
  <si>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</si>
  <si>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</si>
  <si>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</si>
  <si>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</si>
  <si>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</si>
  <si>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</si>
  <si>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</si>
  <si>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</si>
  <si>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</si>
  <si>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</si>
  <si>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</si>
  <si>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</si>
  <si>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</si>
  <si>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</si>
  <si>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</si>
  <si>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</si>
  <si>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</si>
  <si>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</si>
  <si>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</si>
  <si>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</si>
  <si>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</si>
  <si>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</si>
  <si>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</si>
  <si>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</si>
  <si>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</si>
  <si>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</si>
  <si>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</si>
  <si>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</si>
  <si>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</si>
  <si>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</si>
  <si>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</si>
  <si>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</si>
  <si>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</si>
  <si>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</si>
  <si>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</si>
  <si>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</si>
  <si>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</si>
  <si>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</si>
  <si>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</si>
  <si>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</si>
  <si>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</si>
  <si>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</si>
  <si>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</si>
  <si>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</si>
  <si>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</si>
  <si>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</si>
  <si>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</si>
  <si>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</si>
  <si>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</si>
  <si>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</si>
  <si>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</si>
  <si>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</si>
  <si>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</si>
  <si>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</si>
  <si>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</si>
  <si>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</si>
  <si>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</si>
  <si>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</si>
  <si>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</si>
  <si>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</si>
  <si>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</si>
  <si>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</si>
  <si>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</si>
  <si>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</si>
  <si>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</si>
  <si>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</si>
  <si>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</si>
  <si>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</si>
  <si>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</si>
  <si>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</si>
  <si>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</si>
  <si>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</si>
  <si>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</si>
  <si>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</si>
  <si>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</si>
  <si>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</si>
  <si>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</si>
  <si>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</si>
  <si>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</si>
  <si>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</si>
  <si>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</si>
  <si>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</si>
  <si>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</si>
  <si>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</si>
  <si>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</si>
  <si>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</si>
  <si>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</si>
  <si>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</si>
  <si>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</si>
  <si>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</si>
  <si>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</si>
  <si>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</si>
  <si>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</si>
  <si>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</si>
  <si>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</si>
  <si>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</si>
  <si>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</si>
  <si>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</si>
  <si>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</si>
  <si>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</si>
  <si>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</si>
  <si>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</si>
  <si>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</si>
  <si>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</si>
  <si>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</si>
  <si>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</si>
  <si>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</si>
  <si>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</si>
  <si>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</si>
  <si>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</si>
  <si>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</si>
  <si>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</si>
  <si>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</si>
  <si>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</si>
  <si>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</si>
  <si>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</si>
  <si>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</si>
  <si>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</si>
  <si>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</si>
  <si>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</si>
  <si>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</si>
  <si>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</si>
  <si>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</si>
  <si>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</si>
  <si>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</si>
  <si>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</si>
  <si>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</si>
  <si>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</si>
  <si>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</si>
  <si>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</si>
  <si>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</si>
  <si>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</si>
  <si>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</si>
  <si>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</si>
  <si>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</si>
  <si>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</si>
  <si>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</si>
  <si>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</si>
  <si>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</si>
  <si>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</si>
  <si>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</si>
  <si>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</si>
  <si>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</si>
  <si>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</si>
  <si>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</si>
  <si>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</si>
  <si>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</si>
  <si>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</si>
  <si>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</si>
  <si>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</si>
  <si>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</si>
  <si>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</si>
  <si>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</si>
  <si>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</si>
  <si>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</si>
  <si>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</si>
  <si>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</si>
  <si>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</si>
  <si>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</si>
  <si>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</si>
  <si>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</si>
  <si>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</si>
  <si>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</si>
  <si>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</si>
  <si>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</si>
  <si>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</si>
  <si>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</si>
  <si>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</si>
  <si>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</si>
  <si>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</si>
  <si>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</si>
  <si>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</si>
  <si>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</si>
  <si>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</si>
  <si>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</si>
  <si>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</si>
  <si>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</si>
  <si>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</si>
  <si>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</si>
  <si>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</si>
  <si>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</si>
  <si>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</si>
  <si>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</si>
  <si>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</si>
  <si>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</si>
  <si>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</si>
  <si>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</si>
  <si>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</si>
  <si>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</si>
  <si>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</si>
  <si>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</si>
  <si>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</si>
  <si>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</si>
  <si>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</si>
  <si>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</si>
  <si>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</si>
  <si>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</si>
  <si>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</si>
  <si>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</si>
  <si>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</si>
  <si>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</si>
  <si>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</si>
  <si>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</si>
  <si>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</si>
  <si>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</si>
  <si>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</si>
  <si>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</si>
  <si>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</si>
  <si>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</si>
  <si>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</si>
  <si>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</si>
  <si>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</si>
  <si>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</si>
  <si>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</si>
  <si>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</si>
  <si>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</si>
  <si>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</si>
  <si>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</si>
  <si>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</si>
  <si>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</si>
  <si>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</si>
  <si>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</si>
  <si>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</si>
  <si>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</si>
  <si>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</si>
  <si>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</si>
  <si>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</si>
  <si>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</si>
  <si>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</si>
  <si>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</si>
  <si>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</si>
  <si>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</si>
  <si>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</si>
  <si>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</si>
  <si>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</si>
  <si>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</si>
  <si>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</si>
  <si>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</si>
  <si>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</si>
  <si>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</si>
  <si>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</si>
  <si>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</si>
  <si>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</si>
  <si>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</si>
  <si>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</si>
  <si>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</si>
  <si>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</si>
  <si>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</si>
  <si>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</si>
  <si>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</si>
  <si>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</si>
  <si>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</si>
  <si>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</si>
  <si>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</si>
  <si>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</si>
  <si>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</si>
  <si>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</si>
  <si>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</si>
  <si>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</si>
  <si>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</si>
  <si>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</si>
  <si>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</si>
  <si>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</si>
  <si>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</si>
  <si>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</si>
  <si>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</si>
  <si>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</si>
  <si>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</si>
  <si>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</si>
  <si>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</si>
  <si>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</si>
  <si>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</si>
  <si>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</si>
  <si>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</si>
  <si>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</si>
  <si>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</si>
  <si>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</si>
  <si>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</si>
  <si>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</si>
  <si>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</si>
  <si>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</si>
  <si>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</si>
  <si>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</si>
  <si>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</si>
  <si>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</si>
  <si>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</si>
  <si>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</si>
  <si>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</si>
  <si>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</si>
  <si>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</si>
  <si>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</si>
  <si>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</si>
  <si>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</si>
  <si>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</si>
  <si>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</si>
  <si>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</si>
  <si>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</si>
  <si>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</si>
  <si>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</si>
  <si>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</si>
  <si>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</si>
  <si>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</si>
  <si>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</si>
  <si>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</si>
  <si>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</si>
  <si>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</si>
  <si>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</si>
  <si>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</si>
  <si>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</si>
  <si>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</si>
  <si>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</si>
  <si>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</si>
  <si>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</si>
  <si>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</si>
  <si>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</si>
  <si>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</si>
  <si>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</si>
  <si>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</si>
  <si>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</si>
  <si>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</si>
  <si>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</si>
  <si>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</si>
  <si>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</si>
  <si>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</si>
  <si>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</si>
  <si>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</si>
  <si>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</si>
  <si>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</si>
  <si>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</si>
  <si>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</si>
  <si>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</si>
  <si>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</si>
  <si>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</si>
  <si>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</si>
  <si>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</si>
  <si>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</si>
  <si>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</si>
  <si>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</si>
  <si>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</si>
  <si>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</si>
  <si>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</si>
  <si>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</si>
  <si>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</si>
  <si>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</si>
  <si>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</si>
  <si>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</si>
  <si>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</si>
  <si>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</si>
  <si>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</si>
  <si>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</si>
  <si>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</si>
  <si>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</si>
  <si>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</si>
  <si>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</si>
  <si>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</si>
  <si>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</si>
  <si>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</si>
  <si>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</si>
  <si>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</si>
  <si>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</si>
  <si>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</si>
  <si>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</si>
  <si>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</si>
  <si>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</si>
  <si>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</si>
  <si>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</si>
  <si>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</si>
  <si>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</si>
  <si>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</si>
  <si>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</si>
  <si>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</si>
  <si>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</si>
  <si>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</si>
  <si>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</si>
  <si>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</si>
  <si>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</si>
  <si>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</si>
  <si>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</si>
  <si>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</si>
  <si>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</si>
  <si>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</si>
  <si>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</si>
  <si>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</si>
  <si>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</si>
  <si>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</si>
  <si>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</si>
  <si>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</si>
  <si>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</si>
  <si>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</si>
  <si>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</si>
  <si>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</si>
  <si>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</si>
  <si>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</si>
  <si>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</si>
  <si>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</si>
  <si>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</si>
  <si>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</si>
  <si>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</si>
  <si>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</si>
  <si>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</si>
  <si>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</si>
  <si>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</si>
  <si>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</si>
  <si>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</si>
  <si>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</si>
  <si>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</si>
  <si>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</si>
  <si>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</si>
  <si>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</si>
  <si>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</si>
  <si>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</si>
  <si>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</si>
  <si>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</si>
  <si>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</si>
  <si>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</si>
  <si>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</si>
  <si>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</si>
  <si>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</si>
  <si>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</si>
  <si>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</si>
  <si>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</si>
  <si>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</si>
  <si>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</si>
  <si>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</si>
  <si>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</si>
  <si>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</si>
  <si>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</si>
  <si>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</si>
  <si>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</si>
  <si>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</si>
  <si>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</si>
  <si>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</si>
  <si>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</si>
  <si>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</si>
  <si>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</si>
  <si>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</si>
  <si>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</si>
  <si>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</si>
  <si>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</si>
  <si>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</si>
  <si>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</si>
  <si>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</si>
  <si>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</si>
  <si>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</si>
  <si>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</si>
  <si>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</si>
  <si>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</si>
  <si>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</si>
  <si>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</si>
  <si>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</si>
  <si>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</si>
  <si>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</si>
  <si>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</si>
  <si>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</si>
  <si>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</si>
  <si>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</si>
  <si>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</si>
  <si>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</si>
  <si>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</si>
  <si>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</si>
  <si>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</si>
  <si>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</si>
  <si>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</si>
  <si>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</si>
  <si>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</si>
  <si>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</si>
  <si>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</si>
  <si>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</si>
  <si>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</si>
  <si>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</si>
  <si>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</si>
  <si>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</si>
  <si>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</si>
  <si>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</si>
  <si>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</si>
  <si>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</si>
  <si>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</si>
  <si>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</si>
  <si>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</si>
  <si>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</si>
  <si>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</si>
  <si>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</si>
  <si>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</si>
  <si>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</si>
  <si>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</si>
  <si>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</si>
  <si>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</si>
  <si>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</si>
  <si>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</si>
  <si>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</si>
  <si>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</si>
  <si>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</si>
  <si>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</si>
  <si>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</si>
  <si>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</si>
  <si>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</si>
  <si>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</si>
  <si>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</si>
  <si>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</si>
  <si>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</si>
  <si>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</si>
  <si>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</si>
  <si>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</si>
  <si>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</si>
  <si>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</si>
  <si>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</si>
  <si>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</si>
  <si>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</si>
  <si>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</si>
  <si>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</si>
  <si>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</si>
  <si>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</si>
  <si>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</si>
  <si>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</si>
  <si>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</si>
  <si>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</si>
  <si>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</si>
  <si>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</si>
  <si>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</si>
  <si>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</si>
  <si>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</si>
  <si>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</si>
  <si>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</si>
  <si>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</si>
  <si>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</si>
  <si>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</si>
  <si>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</si>
  <si>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</si>
  <si>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</si>
  <si>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</si>
  <si>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</si>
  <si>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</si>
  <si>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</si>
  <si>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</si>
  <si>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</si>
  <si>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</si>
  <si>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</si>
  <si>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</si>
  <si>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</si>
  <si>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</si>
  <si>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</si>
  <si>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</si>
  <si>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</si>
  <si>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</si>
  <si>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</si>
  <si>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</si>
  <si>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</si>
  <si>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</si>
  <si>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</si>
  <si>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</si>
  <si>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</si>
  <si>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</si>
  <si>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</si>
  <si>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</si>
  <si>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</si>
  <si>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</si>
  <si>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</si>
  <si>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</si>
  <si>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</si>
  <si>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</si>
  <si>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</si>
  <si>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</si>
  <si>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</si>
  <si>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</si>
  <si>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</si>
  <si>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</si>
  <si>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</si>
  <si>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</si>
  <si>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</si>
  <si>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</si>
  <si>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</si>
  <si>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</si>
  <si>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</si>
  <si>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</si>
  <si>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</si>
  <si>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</si>
  <si>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</si>
  <si>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</si>
  <si>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</si>
  <si>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</si>
  <si>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</si>
  <si>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</si>
  <si>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</si>
  <si>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</si>
  <si>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</si>
  <si>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</si>
  <si>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</si>
  <si>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</si>
  <si>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</si>
  <si>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</si>
  <si>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</si>
  <si>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</si>
  <si>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</si>
  <si>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</si>
  <si>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</si>
  <si>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</si>
  <si>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</si>
  <si>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</si>
  <si>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</si>
  <si>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</si>
  <si>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</si>
  <si>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</si>
  <si>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</si>
  <si>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</si>
  <si>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</si>
  <si>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</si>
  <si>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</si>
  <si>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</si>
  <si>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</si>
  <si>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</si>
  <si>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</si>
  <si>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</si>
  <si>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</si>
  <si>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</si>
  <si>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</si>
  <si>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</si>
  <si>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</si>
  <si>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</si>
  <si>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</si>
  <si>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</si>
  <si>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</si>
  <si>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</si>
  <si>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</si>
  <si>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</si>
  <si>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</si>
  <si>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</si>
  <si>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</si>
  <si>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</si>
  <si>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</si>
  <si>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</si>
  <si>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</si>
  <si>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</si>
  <si>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</si>
  <si>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</si>
  <si>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</si>
  <si>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</si>
  <si>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</si>
  <si>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</si>
  <si>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</si>
  <si>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</si>
  <si>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</si>
  <si>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</si>
  <si>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</si>
  <si>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</si>
  <si>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</si>
  <si>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</si>
  <si>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</si>
  <si>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</si>
  <si>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</si>
  <si>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</si>
  <si>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</si>
  <si>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</si>
  <si>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</si>
  <si>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</si>
  <si>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</si>
  <si>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</si>
  <si>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</si>
  <si>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</si>
  <si>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</si>
  <si>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</si>
  <si>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</si>
  <si>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</si>
  <si>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</si>
  <si>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</si>
  <si>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</si>
  <si>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</si>
  <si>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</si>
  <si>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</si>
  <si>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</si>
  <si>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</si>
  <si>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</si>
  <si>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</si>
  <si>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</si>
  <si>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</si>
  <si>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</si>
  <si>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</si>
  <si>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</si>
  <si>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</si>
  <si>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</si>
  <si>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</si>
  <si>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</si>
  <si>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</si>
  <si>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</si>
  <si>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</si>
  <si>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</si>
  <si>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</si>
  <si>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</si>
  <si>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</si>
  <si>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</si>
  <si>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</si>
  <si>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</si>
  <si>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</si>
  <si>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</si>
  <si>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</si>
  <si>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</si>
  <si>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</si>
  <si>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</si>
  <si>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</si>
  <si>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</si>
  <si>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</si>
  <si>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</si>
  <si>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</si>
  <si>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</si>
  <si>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</si>
  <si>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</si>
  <si>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</si>
  <si>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</si>
  <si>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</si>
  <si>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</si>
  <si>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</si>
  <si>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</si>
  <si>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</si>
  <si>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</si>
  <si>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</si>
  <si>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</si>
  <si>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</si>
  <si>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</si>
  <si>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</si>
  <si>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</si>
  <si>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</si>
  <si>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</si>
  <si>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</si>
  <si>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</si>
  <si>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</si>
  <si>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</si>
  <si>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</si>
  <si>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</si>
  <si>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</si>
  <si>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</si>
  <si>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</si>
  <si>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</si>
  <si>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</si>
  <si>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</si>
  <si>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</si>
  <si>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</si>
  <si>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</si>
  <si>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</si>
  <si>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</si>
  <si>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</si>
  <si>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</si>
  <si>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</si>
  <si>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</si>
  <si>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</si>
  <si>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</si>
  <si>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</si>
  <si>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</si>
  <si>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</si>
  <si>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</si>
  <si>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</si>
  <si>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</si>
  <si>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</si>
  <si>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</si>
  <si>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</si>
  <si>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</si>
  <si>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</si>
  <si>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</si>
  <si>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</si>
  <si>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</si>
  <si>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</si>
  <si>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</si>
  <si>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</si>
  <si>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</si>
  <si>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</si>
  <si>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</si>
  <si>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</si>
  <si>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</si>
  <si>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</si>
  <si>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</si>
  <si>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</si>
  <si>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</si>
  <si>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</si>
  <si>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</si>
  <si>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</si>
  <si>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</si>
  <si>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</si>
  <si>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</si>
  <si>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</si>
  <si>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</si>
  <si>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</si>
  <si>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</si>
  <si>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</si>
  <si>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</si>
  <si>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</si>
  <si>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</si>
  <si>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</si>
  <si>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</si>
  <si>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</si>
  <si>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</si>
  <si>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</si>
  <si>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</si>
  <si>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</si>
  <si>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</si>
  <si>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</si>
  <si>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</si>
  <si>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</si>
  <si>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</si>
  <si>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</si>
  <si>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</si>
  <si>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</si>
  <si>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</si>
  <si>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</si>
  <si>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</si>
  <si>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</si>
  <si>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</si>
  <si>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</si>
  <si>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</si>
  <si>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</si>
  <si>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</si>
  <si>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</si>
  <si>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</si>
  <si>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</si>
  <si>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</si>
  <si>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</si>
  <si>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</si>
  <si>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</si>
  <si>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</si>
  <si>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</si>
  <si>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</si>
  <si>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</si>
  <si>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</si>
  <si>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</si>
  <si>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</si>
  <si>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</si>
  <si>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</si>
  <si>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</si>
  <si>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</si>
  <si>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</si>
  <si>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</si>
  <si>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</si>
  <si>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</si>
  <si>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Aug</t>
  </si>
  <si>
    <t>Sep</t>
  </si>
  <si>
    <t>Nov</t>
  </si>
  <si>
    <t>Mar</t>
  </si>
  <si>
    <t>May</t>
  </si>
  <si>
    <t>Jun</t>
  </si>
  <si>
    <t>Apr</t>
  </si>
  <si>
    <t>Jul</t>
  </si>
  <si>
    <t>Oct</t>
  </si>
  <si>
    <t>Dec</t>
  </si>
  <si>
    <t>Jan</t>
  </si>
  <si>
    <t>Feb</t>
  </si>
  <si>
    <t>Years</t>
  </si>
  <si>
    <t>Name</t>
  </si>
  <si>
    <t>Blurb</t>
  </si>
  <si>
    <t>The Hitchhiker's guide to the Family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</si>
  <si>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</si>
  <si>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</si>
  <si>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</si>
  <si>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</si>
  <si>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</si>
  <si>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</si>
  <si>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</si>
  <si>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</si>
  <si>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</si>
  <si>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Animation</t>
  </si>
  <si>
    <t>Documentary</t>
  </si>
  <si>
    <t>None</t>
  </si>
  <si>
    <t>Animation and Documentary pulled at random. One all successful, the other all failed. Interesting.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</si>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</sst>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0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vertical="center" wrapText="1"/>
    </xf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164" fontId="3" fillId="0" borderId="0" xfId="0" applyNumberFormat="1" applyFont="1" applyAlignment="1">
      <alignment wrapText="1"/>
    </xf>
    <xf numFmtId="0" fontId="3" fillId="0" borderId="0" xfId="0" applyNumberFormat="1" applyFont="1" applyAlignment="1">
      <alignment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4" xfId="0" applyBorder="1"/>
    <xf numFmtId="42" fontId="0" fillId="0" borderId="0" xfId="0" applyNumberFormat="1" applyBorder="1" applyAlignment="1">
      <alignment horizontal="left"/>
    </xf>
    <xf numFmtId="42" fontId="0" fillId="0" borderId="5" xfId="0" applyNumberFormat="1" applyBorder="1" applyAlignment="1">
      <alignment horizontal="left"/>
    </xf>
    <xf numFmtId="0" fontId="0" fillId="0" borderId="6" xfId="0" applyBorder="1"/>
    <xf numFmtId="42" fontId="0" fillId="0" borderId="7" xfId="0" applyNumberFormat="1" applyBorder="1" applyAlignment="1">
      <alignment horizontal="left"/>
    </xf>
    <xf numFmtId="42" fontId="0" fillId="0" borderId="8" xfId="0" applyNumberFormat="1" applyBorder="1" applyAlignment="1">
      <alignment horizontal="left"/>
    </xf>
  </cellXfs>
  <cellStyles count="1">
    <cellStyle name="Normal" xfId="0" builtinId="0"/>
  </cellStyles>
  <dxfs count="20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4D6A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94D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[KickstartersAnalysis(MayoModule1).xlsx]Category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94D6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9D-49E8-84EF-48A0F3C002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94D6A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9D-49E8-84EF-48A0F3C002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9D-49E8-84EF-48A0F3C002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9D-49E8-84EF-48A0F3C00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768040"/>
        <c:axId val="554768368"/>
      </c:barChart>
      <c:catAx>
        <c:axId val="55476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68368"/>
        <c:crosses val="autoZero"/>
        <c:auto val="1"/>
        <c:lblAlgn val="ctr"/>
        <c:lblOffset val="100"/>
        <c:noMultiLvlLbl val="0"/>
      </c:catAx>
      <c:valAx>
        <c:axId val="5547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6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[KickstartersAnalysis(MayoModule1).xlsx]Subcategory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94D6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94D6A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1-4A50-8CEE-BF8A700BF9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71-4A50-8CEE-BF8A700BF9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71-4A50-8CEE-BF8A700BF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043000"/>
        <c:axId val="687043328"/>
      </c:barChart>
      <c:catAx>
        <c:axId val="687043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043328"/>
        <c:crosses val="autoZero"/>
        <c:auto val="1"/>
        <c:lblAlgn val="ctr"/>
        <c:lblOffset val="100"/>
        <c:noMultiLvlLbl val="0"/>
      </c:catAx>
      <c:valAx>
        <c:axId val="68704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04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[KickstartersAnalysis(MayoModule1).xlsx]Outcomes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94D6A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0-4803-9DFE-9B1F7E2614B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94D6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10-4803-9DFE-9B1F7E2614B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10-4803-9DFE-9B1F7E2614B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10-4803-9DFE-9B1F7E261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129616"/>
        <c:axId val="552125680"/>
      </c:lineChart>
      <c:catAx>
        <c:axId val="55212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25680"/>
        <c:crosses val="autoZero"/>
        <c:auto val="1"/>
        <c:lblAlgn val="ctr"/>
        <c:lblOffset val="100"/>
        <c:noMultiLvlLbl val="0"/>
      </c:catAx>
      <c:valAx>
        <c:axId val="55212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12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B7CA535-81CD-47D6-AD3B-A014E8A5C19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43E07A0-21E2-45C7-9357-77F3977B9AB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55AF09-8A26-4B22-8AA6-7C5E7417F1EE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1</xdr:row>
      <xdr:rowOff>166686</xdr:rowOff>
    </xdr:from>
    <xdr:to>
      <xdr:col>17</xdr:col>
      <xdr:colOff>9524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8DDD1-C6D8-4103-8AC2-992EDF460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185736</xdr:rowOff>
    </xdr:from>
    <xdr:to>
      <xdr:col>21</xdr:col>
      <xdr:colOff>600075</xdr:colOff>
      <xdr:row>36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0E848-8662-4FF2-99C3-A3A60CE416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176211</xdr:rowOff>
    </xdr:from>
    <xdr:to>
      <xdr:col>18</xdr:col>
      <xdr:colOff>571500</xdr:colOff>
      <xdr:row>31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B27CE8-1E55-4FCC-9393-861B5CF25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0A454C-B4DB-4D21-8A70-61D6574CFD8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ADA744D-B945-43AE-A7EE-F4CFA1F552D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960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ayo" refreshedDate="44301.54400011574" createdVersion="6" refreshedVersion="6" minRefreshableVersion="3" recordCount="4114" xr:uid="{C2214ADC-1E91-4A48-ABB0-07102F9FE252}">
  <cacheSource type="worksheet">
    <worksheetSource ref="C1:R4115" sheet="Kickstarter"/>
  </cacheSource>
  <cacheFields count="16"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ayo" refreshedDate="44301.66014699074" createdVersion="6" refreshedVersion="6" minRefreshableVersion="3" recordCount="4114" xr:uid="{E21D1C17-7226-4BE8-BA57-7A80BA6685F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Mayo" refreshedDate="44302.634626273146" createdVersion="6" refreshedVersion="6" minRefreshableVersion="3" recordCount="4114" xr:uid="{51CADF4B-B020-49EE-B147-60CF27B8A4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FCFDF-30D1-4C4B-89AA-98C09C981CA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6"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4"/>
  </rowFields>
  <rowItems count="2"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item="20" hier="-1"/>
  </pageFields>
  <dataFields count="1">
    <dataField name="Count of outcomes" fld="3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EC5E2-CCBF-4B0C-AD5B-D66E866C42F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884C7C-9FD8-4339-8886-D231A8331F4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zoomScale="70" zoomScaleNormal="70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19.42578125" bestFit="1" customWidth="1"/>
    <col min="19" max="19" width="23.42578125" style="15" customWidth="1"/>
    <col min="20" max="20" width="22" style="15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V1" s="14"/>
      <c r="W1" s="14"/>
    </row>
    <row r="2" spans="1:23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3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3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6">
        <f t="shared" si="2"/>
        <v>42405.702349537038</v>
      </c>
      <c r="T4" s="16">
        <f t="shared" si="3"/>
        <v>42415.702349537038</v>
      </c>
    </row>
    <row r="5" spans="1:23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6">
        <f t="shared" si="2"/>
        <v>41828.515127314815</v>
      </c>
      <c r="T5" s="16">
        <f t="shared" si="3"/>
        <v>41858.515127314815</v>
      </c>
    </row>
    <row r="6" spans="1:23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6">
        <f t="shared" si="2"/>
        <v>42327.834247685183</v>
      </c>
      <c r="T6" s="16">
        <f t="shared" si="3"/>
        <v>42357.834247685183</v>
      </c>
    </row>
    <row r="7" spans="1:23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6">
        <f t="shared" si="2"/>
        <v>42563.932951388888</v>
      </c>
      <c r="T7" s="16">
        <f t="shared" si="3"/>
        <v>42580.232638888891</v>
      </c>
    </row>
    <row r="8" spans="1:23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6">
        <f t="shared" si="2"/>
        <v>41794.072337962964</v>
      </c>
      <c r="T8" s="16">
        <f t="shared" si="3"/>
        <v>41804.072337962964</v>
      </c>
    </row>
    <row r="9" spans="1:23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6">
        <f t="shared" si="2"/>
        <v>42516.047071759262</v>
      </c>
      <c r="T9" s="16">
        <f t="shared" si="3"/>
        <v>42556.047071759262</v>
      </c>
    </row>
    <row r="10" spans="1:23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6">
        <f t="shared" si="2"/>
        <v>42468.94458333333</v>
      </c>
      <c r="T10" s="16">
        <f t="shared" si="3"/>
        <v>42475.875</v>
      </c>
    </row>
    <row r="11" spans="1:23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3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6">
        <f t="shared" si="2"/>
        <v>41780.068043981482</v>
      </c>
      <c r="T12" s="16">
        <f t="shared" si="3"/>
        <v>41815.068043981482</v>
      </c>
    </row>
    <row r="13" spans="1:23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6">
        <f t="shared" si="2"/>
        <v>42572.778495370367</v>
      </c>
      <c r="T13" s="16">
        <f t="shared" si="3"/>
        <v>42604.125</v>
      </c>
    </row>
    <row r="14" spans="1:23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6">
        <f t="shared" si="2"/>
        <v>41791.713252314818</v>
      </c>
      <c r="T14" s="16">
        <f t="shared" si="3"/>
        <v>41836.125</v>
      </c>
    </row>
    <row r="15" spans="1:23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6">
        <f t="shared" si="2"/>
        <v>42508.677187499998</v>
      </c>
      <c r="T15" s="16">
        <f t="shared" si="3"/>
        <v>42544.852083333331</v>
      </c>
    </row>
    <row r="16" spans="1:23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s="11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s="11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s="11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s="11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s="11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s="11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s="11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s="11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s="11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s="11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1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1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1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1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1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1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1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1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1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1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1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1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1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1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1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1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1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1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1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1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1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1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1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1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1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1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1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1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1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1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1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1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1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1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1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1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1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1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1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1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1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1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1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1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1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1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1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1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1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1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1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1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1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1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1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s="11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s="11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1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1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1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1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1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1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1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1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1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1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1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1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1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1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1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1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1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1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1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1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1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1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1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1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1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1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1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1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1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1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1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1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1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1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1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1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1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1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1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1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1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1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1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1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1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1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1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1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1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1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1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1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1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1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1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1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s="11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s="11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1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1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1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1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1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1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1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1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1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1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1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1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1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1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1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1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1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1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1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1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1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1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1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1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1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1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1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1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1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1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1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1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1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1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1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1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1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1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1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1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1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1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1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1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1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1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1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1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1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1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1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1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1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1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1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1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s="11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s="1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1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1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1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1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1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1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1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1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1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1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1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1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1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1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1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1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1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1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1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1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1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1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1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1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1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1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1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1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1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1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1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1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1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1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1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1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1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1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1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1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1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1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1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1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1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1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1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1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1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1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1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1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1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1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1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1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s="11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s="11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1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1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1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1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1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1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1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1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1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1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1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1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1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1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1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1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1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1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1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1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1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1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1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1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1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1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1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1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1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1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1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1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1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1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1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1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1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1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1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1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1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1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1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1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1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1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1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1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1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1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1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1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1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1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1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1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s="11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s="11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1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1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1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1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1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1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1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1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1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1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1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1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1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1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1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1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1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1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1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1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1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1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1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1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1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1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1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1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1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1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1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1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1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1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1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1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1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1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1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1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1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1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1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1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1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1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1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1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1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1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1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1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1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1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1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s="11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s="11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1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1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1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1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1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1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1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1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1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1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1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1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1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1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1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1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1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1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1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1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1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1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1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1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1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1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1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1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1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1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1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1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1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1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1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1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1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1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1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1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1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1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1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1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1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1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1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1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1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1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1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1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1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1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1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1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s="11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1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1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1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1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1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1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1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1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1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1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1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1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1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1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1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1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1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1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1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1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1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1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1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1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1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1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1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1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1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1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1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1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1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1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1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1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1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1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1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1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1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1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1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1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1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1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1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1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1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1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1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1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1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1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1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1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s="11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s="1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1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1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1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1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1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1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1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1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1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1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1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1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1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1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1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1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1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1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1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1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1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1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1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1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1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1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1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1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1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1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1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1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1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1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1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1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1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1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1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1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1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1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1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1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1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1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1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1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1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1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1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1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1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1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1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1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s="11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s="11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1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1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1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1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1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1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1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1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1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1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1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1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1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1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1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1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1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1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1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1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1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1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1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1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1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1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1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1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1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1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1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1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1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1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1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1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1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1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1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1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1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1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1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1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1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1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1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1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1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1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1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1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1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1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1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1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s="11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s="11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1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1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1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1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1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1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1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1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1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1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1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1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1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1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1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1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1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1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1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1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1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1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1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1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1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1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1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1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1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1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1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1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1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1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1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1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1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1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1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1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1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1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1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1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1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1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1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1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1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1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1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1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1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1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1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s="11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s="11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1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1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1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1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1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1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1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1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1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1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1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1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1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1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1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1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1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1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1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1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1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1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1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1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1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1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1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1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1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1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1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1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1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1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1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1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1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1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1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1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1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1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1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1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1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1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1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1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1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1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1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1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1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1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1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1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s="11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s="11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1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1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1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1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1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1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1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1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1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1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1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1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1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1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1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1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1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1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1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1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1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1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1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1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1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1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1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1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1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1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1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1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1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1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1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1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1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1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1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1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1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1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1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1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1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1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1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1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1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1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1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1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1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1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1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1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s="11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s="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1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1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1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1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1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1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1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1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1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1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1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1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1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1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1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1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1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1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1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1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1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1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1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1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1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1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1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1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1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1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1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1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1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1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1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1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1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1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1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1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1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1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1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1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1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1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1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1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1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1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1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1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1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1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1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1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s="11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s="11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1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1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1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1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1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1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1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1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1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1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1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1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1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1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1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1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1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1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1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1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1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1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1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1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1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1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1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1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1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1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1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1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1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1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1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1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1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1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1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1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1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1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1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1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1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1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1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1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1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1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1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1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1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1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1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1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s="11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s="11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1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1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1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1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1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1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1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1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1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1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1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1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1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1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1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1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1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1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1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1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1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1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1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1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1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1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1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1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1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1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1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1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1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1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1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1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1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1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1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1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1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1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1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1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1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1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1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1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1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1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1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1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1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1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1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s="11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s="11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1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1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1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1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1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1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1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1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1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1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1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1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1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1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1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1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1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1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1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1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1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1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1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1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1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1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1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1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1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1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1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1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1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1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1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1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1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1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1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1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1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1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1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1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1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1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1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1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1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1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1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1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1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1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1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1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s="11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s="11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1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1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1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1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1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1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1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1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1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1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1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1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1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1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1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1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1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1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1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1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1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1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1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1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1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1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1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1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1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1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1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1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1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1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1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1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1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1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1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1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1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1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1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1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1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1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1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1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1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1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1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1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1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1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1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1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s="11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s="1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1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1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1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1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1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1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1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1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1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1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1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1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1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1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1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1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1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1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1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1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1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1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1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1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1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1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1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1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1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1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1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1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1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1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1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1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1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1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1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1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1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1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1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1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1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1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1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1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1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1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1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1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1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1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1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1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s="11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s="11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1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1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1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1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1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1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1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1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1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1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1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1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1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1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1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1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1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1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1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1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1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1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1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1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1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1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1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1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1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1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1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1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1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1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1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1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1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1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1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1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1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1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1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1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1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1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1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1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1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1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1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1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1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1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1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1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s="11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1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1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1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1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1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1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1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1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1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1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1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1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1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1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1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1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1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1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1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1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1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1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1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1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1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1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1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1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1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1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1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1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1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1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1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1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1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1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1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1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1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1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1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1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1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1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1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1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1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1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1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1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1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1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1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s="11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s="11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1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1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1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1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1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1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1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1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1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1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1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1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1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1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1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1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1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1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1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1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1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1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1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1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1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1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1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1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1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1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1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1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1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1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1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1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1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1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1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1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1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1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1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1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1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1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1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1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1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1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1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1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1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1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1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1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s="11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s="11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1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1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1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1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1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1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1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1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1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1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1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1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1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1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1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1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1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1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1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1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1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1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1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1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1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1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1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1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1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1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1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1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1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1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1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1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1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1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1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1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1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1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1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1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1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1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1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1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1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1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1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1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1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1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1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1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s="11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1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1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1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1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1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1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1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1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1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1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1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1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1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1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1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1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1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1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1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1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1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1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1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1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1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1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1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1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1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1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1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1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1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1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1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1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1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1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1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1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1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1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1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1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1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1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1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1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1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1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1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1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1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1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1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1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s="11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1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1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1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1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1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1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1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1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1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1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1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1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1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1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1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1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1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1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1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1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1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1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1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1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1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1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1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1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1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1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1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1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1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1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1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1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1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1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1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1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1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1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1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1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1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1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1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1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1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1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1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1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1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1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1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1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s="11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s="11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1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1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1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1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1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1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1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1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1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1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1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1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1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1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1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1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1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1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1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1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1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1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1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1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1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1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1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1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1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1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1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1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1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1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1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1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1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1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1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1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1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1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1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1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1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1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1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1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1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1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1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1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1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1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1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s="11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s="11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1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1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1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1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1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1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1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1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1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1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1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1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1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1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1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1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1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1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1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1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1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1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1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1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1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1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1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1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1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1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1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1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1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1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1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1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1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1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1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1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1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1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1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1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1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1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1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1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1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1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1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1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1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1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1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1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s="11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s="11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1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1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1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1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1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1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1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1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1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1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1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1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1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1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1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1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1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1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1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1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1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1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1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1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1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1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1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1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1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1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1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1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1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1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1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1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1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1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1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1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1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1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1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1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1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1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1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1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1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1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1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1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1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1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1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1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s="11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s="1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1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1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1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1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1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1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1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1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1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1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1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1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1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1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1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1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1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1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1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1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1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1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1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1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1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1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1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1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1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1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1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1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1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1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1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1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1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1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1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1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1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1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1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1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1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1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1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1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1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1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1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1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1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1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1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1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s="11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s="11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1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1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1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1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1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1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1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1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1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1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1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1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1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1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1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1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1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1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1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1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1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1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1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1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1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1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1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1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1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1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1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1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1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1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1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1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1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1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1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1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1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1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1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1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1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1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1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1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1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1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1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1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1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1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1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1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s="11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s="11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1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1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1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1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1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1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1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1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1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1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1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1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1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1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1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1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1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1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1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1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1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1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1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1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1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1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1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1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1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1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1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1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1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1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1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1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1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1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1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1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1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1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1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1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1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1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1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1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1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1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1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1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1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1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1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s="11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s="11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1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1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1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1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1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1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1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1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1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1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1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1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1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1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1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1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1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1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1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1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1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1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1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1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1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1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1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1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1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1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1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1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1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1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1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1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1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1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1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1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1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1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1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1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1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1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1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1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1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1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1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1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1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1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1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1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s="11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s="11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1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1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1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1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1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1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1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1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1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1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1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1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1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1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1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1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1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1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1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1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1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1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1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1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1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1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1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1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1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1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1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1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1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1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1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1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1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1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1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1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1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1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1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1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1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1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1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1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1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1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1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1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1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1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1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1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s="11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s="1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1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1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1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1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1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1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1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1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1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1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1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1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1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1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1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1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1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1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1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1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1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1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1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1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1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1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1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1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1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1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1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1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1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1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1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1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1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1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1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1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1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1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1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1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1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1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1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1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1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1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1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1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1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1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1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1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s="11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s="11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1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1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1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1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1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1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1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1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1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1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1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1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1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1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1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1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1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1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1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1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1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1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1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1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1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1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1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1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1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1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1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1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1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1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1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1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1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1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1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1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1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1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1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1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1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1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1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1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1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1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1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1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1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1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1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1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s="11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s="11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1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1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1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1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1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1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1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1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1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1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1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1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1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1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1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1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1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1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1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1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1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1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1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1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1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1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1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1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1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1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1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1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1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1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1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1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1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1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1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1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1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1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1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1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1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1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1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1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1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1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1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1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1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1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1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s="11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s="11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1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1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1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1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1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1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1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1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1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1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1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1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1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1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1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1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1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1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1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1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1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1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1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1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1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1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1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1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1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1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1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1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1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1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1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1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1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1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1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1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1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1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1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1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1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1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1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1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1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1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1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1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1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1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1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1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s="11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s="11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1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1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1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1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1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1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1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1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1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1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1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1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1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1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1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1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1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1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1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1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1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1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1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1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1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1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1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1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1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1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1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1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1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1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1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1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1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1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1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1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1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1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1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1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1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1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1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1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1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1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1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1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1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1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1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1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s="11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s="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1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1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1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1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1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1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1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1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1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1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1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1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1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1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1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1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1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1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1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1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1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1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1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1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1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1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1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1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1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1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1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1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1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1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1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1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1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1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1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1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1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1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1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1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1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1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1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1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1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1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1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1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1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1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1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1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s="11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s="11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1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1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1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1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1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1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1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1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1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1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1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1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1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1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1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1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1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1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1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1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1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1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1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1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1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1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1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1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1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1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1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1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1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1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1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1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1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1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1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1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1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1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1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1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1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1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1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1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1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1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1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1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1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1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1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1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s="11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s="11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1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1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1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1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1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1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1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1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1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1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1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1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1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1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1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1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1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1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1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1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1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1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1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1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1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1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1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1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1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1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1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1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1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1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1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1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1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1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1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1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1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1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1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1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1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1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1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1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1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1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1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1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1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1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1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s="11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s="11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1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1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1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1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1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1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1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1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1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1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1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1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1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1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1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1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1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1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1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1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1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1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1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1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1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1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1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1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1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1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1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1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1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1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1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1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1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1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1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1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1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1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1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1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1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1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1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1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1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1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1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1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1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1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1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1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s="11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1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1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1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1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1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1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1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1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1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1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1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1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1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1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1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1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1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1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1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1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1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1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1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1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1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1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1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1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1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1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1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1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1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1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1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1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1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1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1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1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1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1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1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1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1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1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1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1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1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1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1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1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1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1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1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1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s="11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s="1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1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1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1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1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1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1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1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1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1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1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1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1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1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1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1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1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1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1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1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1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1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1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1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1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1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1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1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1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1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1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1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1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1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1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1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1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1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1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1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1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1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1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1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1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1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1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1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1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1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1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1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1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1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1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1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1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s="11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s="11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1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1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1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1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1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1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1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1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1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1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1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1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1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1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1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1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1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1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1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1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1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1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1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1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1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1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1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1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1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1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1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1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1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1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1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1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1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1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1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1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1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1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1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1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1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1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1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1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1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1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1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1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1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1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1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1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s="11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s="11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1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1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1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1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1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1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1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1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1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1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1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1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1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1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1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1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1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1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1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1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1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1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1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1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1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1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1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1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1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1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1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1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1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1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1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1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1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1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1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1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1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1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1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1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1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1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1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1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1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1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1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1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1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1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1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s="11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s="11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1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1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1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1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1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1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1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1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1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1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1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1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1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1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1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1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1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1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1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1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1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1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1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1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1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1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1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1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1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1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1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1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1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1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1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1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1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1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1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1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1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1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1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1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1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1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1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1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1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1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1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1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1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1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1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1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s="11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s="11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1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1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1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1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1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1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1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1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1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1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1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1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1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1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1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1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1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1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1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1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1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1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1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1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1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1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1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1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1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1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1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1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1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1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1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1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1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1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1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1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1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1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1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1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1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1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1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1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1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1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1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1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1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1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1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1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s="11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s="1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1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1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1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1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1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1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1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1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1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1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1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1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1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1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1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1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1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1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1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1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1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1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1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1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1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1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1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1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1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1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1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1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1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1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1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1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1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1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1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1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1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1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1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1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1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1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1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1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1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1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1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1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1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1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1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1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s="11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s="11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1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1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1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1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1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1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1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1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1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1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1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1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1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1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1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1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1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1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1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1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1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1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1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1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1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1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1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1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1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1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1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1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1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1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1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1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1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1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1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1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1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1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1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1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1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1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1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1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1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1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1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1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1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1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1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1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s="11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s="11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1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1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1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1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1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1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1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1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1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1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1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1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1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1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1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1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1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1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1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1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1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1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1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1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1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1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1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1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1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1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1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1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1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1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1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1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1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1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1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1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1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1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1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1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1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1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1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1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1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1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1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1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1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1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1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s="11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s="11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1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1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1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1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1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1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1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1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1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1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1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1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1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1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1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1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1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1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1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1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1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1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1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1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1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1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1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1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1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1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1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1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1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1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1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1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1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1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1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1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1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1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1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1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1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1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1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1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1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1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1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1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1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1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1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1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s="11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s="11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1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1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1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1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1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1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1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1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1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1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1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1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1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1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1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1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1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1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1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1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1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1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1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1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1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1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1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1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1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1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1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1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1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1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1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1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1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1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1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1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1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1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1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1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1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1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1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1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1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1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1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1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1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1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1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1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s="11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s="1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1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1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1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1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1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1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1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1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1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1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1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1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1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1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1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1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1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1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1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1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1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1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1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1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1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1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1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1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1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1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1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1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1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1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1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1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1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1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1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1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1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1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1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1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1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1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1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1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1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1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1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1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1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1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1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1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s="11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s="11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1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1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1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1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1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1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1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1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1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1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1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1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1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1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1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1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1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1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1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1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1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1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1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1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1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1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1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1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1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1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1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1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1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1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1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1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1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1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1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1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1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1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1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1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1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1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1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1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1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1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1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1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1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1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1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1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s="11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s="11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1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1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1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1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1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1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1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1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1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1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1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1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1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1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A9CEFAB9-6972-4CAA-BBA3-843B55EAD5DC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5" operator="equal">
      <formula>"canceled"</formula>
    </cfRule>
    <cfRule type="cellIs" dxfId="18" priority="6" operator="equal">
      <formula>"failed"</formula>
    </cfRule>
    <cfRule type="cellIs" dxfId="17" priority="7" operator="equal">
      <formula>"successful"</formula>
    </cfRule>
    <cfRule type="cellIs" dxfId="16" priority="8" operator="equal">
      <formula>"live"</formula>
    </cfRule>
  </conditionalFormatting>
  <conditionalFormatting sqref="O1:O1048576 P1 R1">
    <cfRule type="colorScale" priority="3">
      <colorScale>
        <cfvo type="min"/>
        <cfvo type="num" val="90"/>
        <color rgb="FFF94D6A"/>
        <color theme="8" tint="-0.249977111117893"/>
      </colorScale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9D8EE-ACF3-4545-BBDB-7B6BF9AF2091}">
  <dimension ref="A1:W165"/>
  <sheetViews>
    <sheetView topLeftCell="A161" workbookViewId="0">
      <selection activeCell="A166" sqref="A166:XFD1048576"/>
    </sheetView>
  </sheetViews>
  <sheetFormatPr defaultRowHeight="15" x14ac:dyDescent="0.25"/>
  <cols>
    <col min="1" max="1" width="4" bestFit="1" customWidth="1"/>
    <col min="2" max="2" width="32.57031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7109375" bestFit="1" customWidth="1"/>
    <col min="19" max="19" width="23.42578125" bestFit="1" customWidth="1"/>
    <col min="20" max="20" width="22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V1" s="14"/>
      <c r="W1" s="14"/>
    </row>
    <row r="2" spans="1:23" ht="60" x14ac:dyDescent="0.25">
      <c r="A2">
        <v>240</v>
      </c>
      <c r="B2" s="3" t="s">
        <v>242</v>
      </c>
      <c r="C2" s="3" t="s">
        <v>4350</v>
      </c>
      <c r="D2" s="6">
        <v>15000</v>
      </c>
      <c r="E2" s="8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>
        <v>108</v>
      </c>
      <c r="P2">
        <v>117.85</v>
      </c>
      <c r="Q2" s="11" t="s">
        <v>8308</v>
      </c>
      <c r="R2" s="11" t="s">
        <v>8313</v>
      </c>
      <c r="S2" s="16">
        <v>41354.708460648151</v>
      </c>
      <c r="T2" s="16">
        <v>41399.708460648151</v>
      </c>
    </row>
    <row r="3" spans="1:23" ht="60" x14ac:dyDescent="0.25">
      <c r="A3">
        <v>241</v>
      </c>
      <c r="B3" s="3" t="s">
        <v>243</v>
      </c>
      <c r="C3" s="3" t="s">
        <v>4351</v>
      </c>
      <c r="D3" s="6">
        <v>36400</v>
      </c>
      <c r="E3" s="8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>
        <v>113</v>
      </c>
      <c r="P3">
        <v>109.04</v>
      </c>
      <c r="Q3" s="11" t="s">
        <v>8308</v>
      </c>
      <c r="R3" s="11" t="s">
        <v>8313</v>
      </c>
      <c r="S3" s="16">
        <v>41949.697962962964</v>
      </c>
      <c r="T3" s="16">
        <v>41994.697962962964</v>
      </c>
    </row>
    <row r="4" spans="1:23" ht="45" x14ac:dyDescent="0.25">
      <c r="A4">
        <v>242</v>
      </c>
      <c r="B4" s="3" t="s">
        <v>244</v>
      </c>
      <c r="C4" s="3" t="s">
        <v>4352</v>
      </c>
      <c r="D4" s="6">
        <v>13000</v>
      </c>
      <c r="E4" s="8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>
        <v>113</v>
      </c>
      <c r="P4">
        <v>73.02</v>
      </c>
      <c r="Q4" s="11" t="s">
        <v>8308</v>
      </c>
      <c r="R4" s="11" t="s">
        <v>8313</v>
      </c>
      <c r="S4" s="16">
        <v>40862.492939814816</v>
      </c>
      <c r="T4" s="16">
        <v>40897.492939814816</v>
      </c>
    </row>
    <row r="5" spans="1:23" ht="45" x14ac:dyDescent="0.25">
      <c r="A5">
        <v>243</v>
      </c>
      <c r="B5" s="3" t="s">
        <v>245</v>
      </c>
      <c r="C5" s="3" t="s">
        <v>4353</v>
      </c>
      <c r="D5" s="6">
        <v>25000</v>
      </c>
      <c r="E5" s="8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>
        <v>103</v>
      </c>
      <c r="P5">
        <v>78.2</v>
      </c>
      <c r="Q5" s="11" t="s">
        <v>8308</v>
      </c>
      <c r="R5" s="11" t="s">
        <v>8313</v>
      </c>
      <c r="S5" s="16">
        <v>41662.047500000001</v>
      </c>
      <c r="T5" s="16">
        <v>41692.047500000001</v>
      </c>
    </row>
    <row r="6" spans="1:23" ht="60" x14ac:dyDescent="0.25">
      <c r="A6">
        <v>244</v>
      </c>
      <c r="B6" s="4">
        <v>39756</v>
      </c>
      <c r="C6" s="3" t="s">
        <v>4354</v>
      </c>
      <c r="D6" s="6">
        <v>3500</v>
      </c>
      <c r="E6" s="8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>
        <v>114</v>
      </c>
      <c r="P6">
        <v>47.4</v>
      </c>
      <c r="Q6" s="11" t="s">
        <v>8308</v>
      </c>
      <c r="R6" s="11" t="s">
        <v>8313</v>
      </c>
      <c r="S6" s="16">
        <v>40213.323599537034</v>
      </c>
      <c r="T6" s="16">
        <v>40253.29583333333</v>
      </c>
    </row>
    <row r="7" spans="1:23" ht="60" x14ac:dyDescent="0.25">
      <c r="A7">
        <v>245</v>
      </c>
      <c r="B7" s="3" t="s">
        <v>246</v>
      </c>
      <c r="C7" s="3" t="s">
        <v>4355</v>
      </c>
      <c r="D7" s="6">
        <v>5000</v>
      </c>
      <c r="E7" s="8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>
        <v>104</v>
      </c>
      <c r="P7">
        <v>54.02</v>
      </c>
      <c r="Q7" s="11" t="s">
        <v>8308</v>
      </c>
      <c r="R7" s="11" t="s">
        <v>8313</v>
      </c>
      <c r="S7" s="16">
        <v>41107.053067129629</v>
      </c>
      <c r="T7" s="16">
        <v>41137.053067129629</v>
      </c>
    </row>
    <row r="8" spans="1:23" ht="45" x14ac:dyDescent="0.25">
      <c r="A8">
        <v>246</v>
      </c>
      <c r="B8" s="3" t="s">
        <v>247</v>
      </c>
      <c r="C8" s="3" t="s">
        <v>4356</v>
      </c>
      <c r="D8" s="6">
        <v>5000</v>
      </c>
      <c r="E8" s="8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>
        <v>305</v>
      </c>
      <c r="P8">
        <v>68.489999999999995</v>
      </c>
      <c r="Q8" s="11" t="s">
        <v>8308</v>
      </c>
      <c r="R8" s="11" t="s">
        <v>8313</v>
      </c>
      <c r="S8" s="16">
        <v>40480.363483796296</v>
      </c>
      <c r="T8" s="16">
        <v>40530.405150462961</v>
      </c>
    </row>
    <row r="9" spans="1:23" ht="60" x14ac:dyDescent="0.25">
      <c r="A9">
        <v>247</v>
      </c>
      <c r="B9" s="3" t="s">
        <v>248</v>
      </c>
      <c r="C9" s="3" t="s">
        <v>4357</v>
      </c>
      <c r="D9" s="6">
        <v>5000</v>
      </c>
      <c r="E9" s="8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>
        <v>134</v>
      </c>
      <c r="P9">
        <v>108.15</v>
      </c>
      <c r="Q9" s="11" t="s">
        <v>8308</v>
      </c>
      <c r="R9" s="11" t="s">
        <v>8313</v>
      </c>
      <c r="S9" s="16">
        <v>40430.604328703703</v>
      </c>
      <c r="T9" s="16">
        <v>40467.152083333334</v>
      </c>
    </row>
    <row r="10" spans="1:23" ht="60" x14ac:dyDescent="0.25">
      <c r="A10">
        <v>248</v>
      </c>
      <c r="B10" s="3" t="s">
        <v>249</v>
      </c>
      <c r="C10" s="3" t="s">
        <v>4358</v>
      </c>
      <c r="D10" s="6">
        <v>85000</v>
      </c>
      <c r="E10" s="8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>
        <v>101</v>
      </c>
      <c r="P10">
        <v>589.95000000000005</v>
      </c>
      <c r="Q10" s="11" t="s">
        <v>8308</v>
      </c>
      <c r="R10" s="11" t="s">
        <v>8313</v>
      </c>
      <c r="S10" s="16">
        <v>40870.774409722224</v>
      </c>
      <c r="T10" s="16">
        <v>40915.774409722224</v>
      </c>
    </row>
    <row r="11" spans="1:23" ht="60" x14ac:dyDescent="0.25">
      <c r="A11">
        <v>249</v>
      </c>
      <c r="B11" s="3" t="s">
        <v>250</v>
      </c>
      <c r="C11" s="3" t="s">
        <v>4359</v>
      </c>
      <c r="D11" s="6">
        <v>10000</v>
      </c>
      <c r="E11" s="8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v>113</v>
      </c>
      <c r="P11">
        <v>48.05</v>
      </c>
      <c r="Q11" s="11" t="s">
        <v>8308</v>
      </c>
      <c r="R11" s="11" t="s">
        <v>8313</v>
      </c>
      <c r="S11" s="16">
        <v>40332.923842592594</v>
      </c>
      <c r="T11" s="16">
        <v>40412.736111111109</v>
      </c>
    </row>
    <row r="12" spans="1:23" ht="60" x14ac:dyDescent="0.25">
      <c r="A12">
        <v>250</v>
      </c>
      <c r="B12" s="3" t="s">
        <v>251</v>
      </c>
      <c r="C12" s="3" t="s">
        <v>4360</v>
      </c>
      <c r="D12" s="6">
        <v>30000</v>
      </c>
      <c r="E12" s="8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>
        <v>106</v>
      </c>
      <c r="P12">
        <v>72.48</v>
      </c>
      <c r="Q12" s="11" t="s">
        <v>8308</v>
      </c>
      <c r="R12" s="11" t="s">
        <v>8313</v>
      </c>
      <c r="S12" s="16">
        <v>41401.565868055557</v>
      </c>
      <c r="T12" s="16">
        <v>41431.565868055557</v>
      </c>
    </row>
    <row r="13" spans="1:23" ht="45" x14ac:dyDescent="0.25">
      <c r="A13">
        <v>251</v>
      </c>
      <c r="B13" s="3" t="s">
        <v>252</v>
      </c>
      <c r="C13" s="3" t="s">
        <v>4361</v>
      </c>
      <c r="D13" s="6">
        <v>3500</v>
      </c>
      <c r="E13" s="8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>
        <v>126</v>
      </c>
      <c r="P13">
        <v>57.08</v>
      </c>
      <c r="Q13" s="11" t="s">
        <v>8308</v>
      </c>
      <c r="R13" s="11" t="s">
        <v>8313</v>
      </c>
      <c r="S13" s="16">
        <v>41013.787569444445</v>
      </c>
      <c r="T13" s="16">
        <v>41045.791666666664</v>
      </c>
    </row>
    <row r="14" spans="1:23" ht="45" x14ac:dyDescent="0.25">
      <c r="A14">
        <v>252</v>
      </c>
      <c r="B14" s="3" t="s">
        <v>253</v>
      </c>
      <c r="C14" s="3" t="s">
        <v>4362</v>
      </c>
      <c r="D14" s="6">
        <v>5000</v>
      </c>
      <c r="E14" s="8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>
        <v>185</v>
      </c>
      <c r="P14">
        <v>85.44</v>
      </c>
      <c r="Q14" s="11" t="s">
        <v>8308</v>
      </c>
      <c r="R14" s="11" t="s">
        <v>8313</v>
      </c>
      <c r="S14" s="16">
        <v>40266.662708333337</v>
      </c>
      <c r="T14" s="16">
        <v>40330.165972222225</v>
      </c>
    </row>
    <row r="15" spans="1:23" ht="60" x14ac:dyDescent="0.25">
      <c r="A15">
        <v>253</v>
      </c>
      <c r="B15" s="3" t="s">
        <v>254</v>
      </c>
      <c r="C15" s="3" t="s">
        <v>4363</v>
      </c>
      <c r="D15" s="6">
        <v>1500</v>
      </c>
      <c r="E15" s="8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>
        <v>101</v>
      </c>
      <c r="P15">
        <v>215.86</v>
      </c>
      <c r="Q15" s="11" t="s">
        <v>8308</v>
      </c>
      <c r="R15" s="11" t="s">
        <v>8313</v>
      </c>
      <c r="S15" s="16">
        <v>40924.650868055556</v>
      </c>
      <c r="T15" s="16">
        <v>40954.650868055556</v>
      </c>
    </row>
    <row r="16" spans="1:23" ht="45" x14ac:dyDescent="0.25">
      <c r="A16">
        <v>254</v>
      </c>
      <c r="B16" s="3" t="s">
        <v>255</v>
      </c>
      <c r="C16" s="3" t="s">
        <v>4364</v>
      </c>
      <c r="D16" s="6">
        <v>24000</v>
      </c>
      <c r="E16" s="8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>
        <v>117</v>
      </c>
      <c r="P16">
        <v>89.39</v>
      </c>
      <c r="Q16" s="11" t="s">
        <v>8308</v>
      </c>
      <c r="R16" s="11" t="s">
        <v>8313</v>
      </c>
      <c r="S16" s="16">
        <v>42263.952662037031</v>
      </c>
      <c r="T16" s="16">
        <v>42294.083333333328</v>
      </c>
    </row>
    <row r="17" spans="1:20" ht="30" x14ac:dyDescent="0.25">
      <c r="A17">
        <v>255</v>
      </c>
      <c r="B17" s="3" t="s">
        <v>256</v>
      </c>
      <c r="C17" s="3" t="s">
        <v>4365</v>
      </c>
      <c r="D17" s="6">
        <v>8000</v>
      </c>
      <c r="E17" s="8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>
        <v>107</v>
      </c>
      <c r="P17">
        <v>45.42</v>
      </c>
      <c r="Q17" s="11" t="s">
        <v>8308</v>
      </c>
      <c r="R17" s="11" t="s">
        <v>8313</v>
      </c>
      <c r="S17" s="16">
        <v>40588.526412037041</v>
      </c>
      <c r="T17" s="16">
        <v>40618.48474537037</v>
      </c>
    </row>
    <row r="18" spans="1:20" ht="60" x14ac:dyDescent="0.25">
      <c r="A18">
        <v>256</v>
      </c>
      <c r="B18" s="3" t="s">
        <v>257</v>
      </c>
      <c r="C18" s="3" t="s">
        <v>4366</v>
      </c>
      <c r="D18" s="6">
        <v>13000</v>
      </c>
      <c r="E18" s="8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>
        <v>139</v>
      </c>
      <c r="P18">
        <v>65.760000000000005</v>
      </c>
      <c r="Q18" s="11" t="s">
        <v>8308</v>
      </c>
      <c r="R18" s="11" t="s">
        <v>8313</v>
      </c>
      <c r="S18" s="16">
        <v>41319.769293981481</v>
      </c>
      <c r="T18" s="16">
        <v>41349.769293981481</v>
      </c>
    </row>
    <row r="19" spans="1:20" ht="60" x14ac:dyDescent="0.25">
      <c r="A19">
        <v>257</v>
      </c>
      <c r="B19" s="3" t="s">
        <v>258</v>
      </c>
      <c r="C19" s="3" t="s">
        <v>4367</v>
      </c>
      <c r="D19" s="6">
        <v>35000</v>
      </c>
      <c r="E19" s="8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>
        <v>107</v>
      </c>
      <c r="P19">
        <v>66.7</v>
      </c>
      <c r="Q19" s="11" t="s">
        <v>8308</v>
      </c>
      <c r="R19" s="11" t="s">
        <v>8313</v>
      </c>
      <c r="S19" s="16">
        <v>42479.626875000002</v>
      </c>
      <c r="T19" s="16">
        <v>42509.626875000002</v>
      </c>
    </row>
    <row r="20" spans="1:20" ht="60" x14ac:dyDescent="0.25">
      <c r="A20">
        <v>258</v>
      </c>
      <c r="B20" s="3" t="s">
        <v>259</v>
      </c>
      <c r="C20" s="3" t="s">
        <v>4368</v>
      </c>
      <c r="D20" s="6">
        <v>30000</v>
      </c>
      <c r="E20" s="8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>
        <v>191</v>
      </c>
      <c r="P20">
        <v>83.35</v>
      </c>
      <c r="Q20" s="11" t="s">
        <v>8308</v>
      </c>
      <c r="R20" s="11" t="s">
        <v>8313</v>
      </c>
      <c r="S20" s="16">
        <v>40682.051689814813</v>
      </c>
      <c r="T20" s="16">
        <v>40712.051689814813</v>
      </c>
    </row>
    <row r="21" spans="1:20" ht="60" x14ac:dyDescent="0.25">
      <c r="A21">
        <v>259</v>
      </c>
      <c r="B21" s="3" t="s">
        <v>260</v>
      </c>
      <c r="C21" s="3" t="s">
        <v>4369</v>
      </c>
      <c r="D21" s="6">
        <v>75000</v>
      </c>
      <c r="E21" s="8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>
        <v>132</v>
      </c>
      <c r="P21">
        <v>105.05</v>
      </c>
      <c r="Q21" s="11" t="s">
        <v>8308</v>
      </c>
      <c r="R21" s="11" t="s">
        <v>8313</v>
      </c>
      <c r="S21" s="16">
        <v>42072.738067129627</v>
      </c>
      <c r="T21" s="16">
        <v>42102.738067129627</v>
      </c>
    </row>
    <row r="22" spans="1:20" ht="45" x14ac:dyDescent="0.25">
      <c r="A22">
        <v>260</v>
      </c>
      <c r="B22" s="3" t="s">
        <v>261</v>
      </c>
      <c r="C22" s="3" t="s">
        <v>4370</v>
      </c>
      <c r="D22" s="6">
        <v>10000</v>
      </c>
      <c r="E22" s="8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>
        <v>120.91</v>
      </c>
      <c r="Q22" s="11" t="s">
        <v>8308</v>
      </c>
      <c r="R22" s="11" t="s">
        <v>8313</v>
      </c>
      <c r="S22" s="16">
        <v>40330.755543981482</v>
      </c>
      <c r="T22" s="16">
        <v>40376.415972222225</v>
      </c>
    </row>
    <row r="23" spans="1:20" ht="45" x14ac:dyDescent="0.25">
      <c r="A23">
        <v>261</v>
      </c>
      <c r="B23" s="3" t="s">
        <v>262</v>
      </c>
      <c r="C23" s="3" t="s">
        <v>4371</v>
      </c>
      <c r="D23" s="6">
        <v>20000</v>
      </c>
      <c r="E23" s="8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>
        <v>97.64</v>
      </c>
      <c r="Q23" s="11" t="s">
        <v>8308</v>
      </c>
      <c r="R23" s="11" t="s">
        <v>8313</v>
      </c>
      <c r="S23" s="16">
        <v>41017.885462962964</v>
      </c>
      <c r="T23" s="16">
        <v>41067.621527777781</v>
      </c>
    </row>
    <row r="24" spans="1:20" ht="30" x14ac:dyDescent="0.25">
      <c r="A24">
        <v>262</v>
      </c>
      <c r="B24" s="3" t="s">
        <v>263</v>
      </c>
      <c r="C24" s="3" t="s">
        <v>4372</v>
      </c>
      <c r="D24" s="6">
        <v>2500</v>
      </c>
      <c r="E24" s="8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>
        <v>41.38</v>
      </c>
      <c r="Q24" s="11" t="s">
        <v>8308</v>
      </c>
      <c r="R24" s="11" t="s">
        <v>8313</v>
      </c>
      <c r="S24" s="16">
        <v>40555.24800925926</v>
      </c>
      <c r="T24" s="16">
        <v>40600.24800925926</v>
      </c>
    </row>
    <row r="25" spans="1:20" ht="60" x14ac:dyDescent="0.25">
      <c r="A25">
        <v>263</v>
      </c>
      <c r="B25" s="3" t="s">
        <v>264</v>
      </c>
      <c r="C25" s="3" t="s">
        <v>4373</v>
      </c>
      <c r="D25" s="6">
        <v>25000</v>
      </c>
      <c r="E25" s="8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>
        <v>30.65</v>
      </c>
      <c r="Q25" s="11" t="s">
        <v>8308</v>
      </c>
      <c r="R25" s="11" t="s">
        <v>8313</v>
      </c>
      <c r="S25" s="16">
        <v>41149.954791666663</v>
      </c>
      <c r="T25" s="16">
        <v>41179.954791666663</v>
      </c>
    </row>
    <row r="26" spans="1:20" ht="60" x14ac:dyDescent="0.25">
      <c r="A26">
        <v>264</v>
      </c>
      <c r="B26" s="3" t="s">
        <v>265</v>
      </c>
      <c r="C26" s="3" t="s">
        <v>4374</v>
      </c>
      <c r="D26" s="6">
        <v>5000</v>
      </c>
      <c r="E26" s="8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>
        <v>64.95</v>
      </c>
      <c r="Q26" s="11" t="s">
        <v>8308</v>
      </c>
      <c r="R26" s="11" t="s">
        <v>8313</v>
      </c>
      <c r="S26" s="16">
        <v>41010.620312500003</v>
      </c>
      <c r="T26" s="16">
        <v>41040.620312500003</v>
      </c>
    </row>
    <row r="27" spans="1:20" ht="60" x14ac:dyDescent="0.25">
      <c r="A27">
        <v>265</v>
      </c>
      <c r="B27" s="3" t="s">
        <v>266</v>
      </c>
      <c r="C27" s="3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>
        <v>95.78</v>
      </c>
      <c r="Q27" s="11" t="s">
        <v>8308</v>
      </c>
      <c r="R27" s="11" t="s">
        <v>8313</v>
      </c>
      <c r="S27" s="16">
        <v>40267.245717592588</v>
      </c>
      <c r="T27" s="16">
        <v>40308.844444444447</v>
      </c>
    </row>
    <row r="28" spans="1:20" ht="60" x14ac:dyDescent="0.25">
      <c r="A28">
        <v>266</v>
      </c>
      <c r="B28" s="3" t="s">
        <v>267</v>
      </c>
      <c r="C28" s="3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>
        <v>40.42</v>
      </c>
      <c r="Q28" s="11" t="s">
        <v>8308</v>
      </c>
      <c r="R28" s="11" t="s">
        <v>8313</v>
      </c>
      <c r="S28" s="16">
        <v>40205.174849537041</v>
      </c>
      <c r="T28" s="16">
        <v>40291.160416666666</v>
      </c>
    </row>
    <row r="29" spans="1:20" ht="60" x14ac:dyDescent="0.25">
      <c r="A29">
        <v>268</v>
      </c>
      <c r="B29" s="3" t="s">
        <v>269</v>
      </c>
      <c r="C29" s="3" t="s">
        <v>4378</v>
      </c>
      <c r="D29" s="6">
        <v>5000</v>
      </c>
      <c r="E29" s="8">
        <v>5570</v>
      </c>
      <c r="F29" t="s">
        <v>8218</v>
      </c>
      <c r="G29" t="s">
        <v>8223</v>
      </c>
      <c r="H29" t="s">
        <v>8245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8267</v>
      </c>
      <c r="O29">
        <v>111</v>
      </c>
      <c r="P29">
        <v>50.18</v>
      </c>
      <c r="Q29" s="11" t="s">
        <v>8308</v>
      </c>
      <c r="R29" s="11" t="s">
        <v>8313</v>
      </c>
      <c r="S29" s="16">
        <v>40809.15252314815</v>
      </c>
      <c r="T29" s="16">
        <v>40854.194189814814</v>
      </c>
    </row>
    <row r="30" spans="1:20" ht="45" x14ac:dyDescent="0.25">
      <c r="A30">
        <v>270</v>
      </c>
      <c r="B30" s="3" t="s">
        <v>271</v>
      </c>
      <c r="C30" s="3" t="s">
        <v>4380</v>
      </c>
      <c r="D30" s="6">
        <v>2300</v>
      </c>
      <c r="E30" s="8">
        <v>3510</v>
      </c>
      <c r="F30" t="s">
        <v>8218</v>
      </c>
      <c r="G30" t="s">
        <v>8223</v>
      </c>
      <c r="H30" t="s">
        <v>8245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8267</v>
      </c>
      <c r="O30">
        <v>153</v>
      </c>
      <c r="P30">
        <v>57.54</v>
      </c>
      <c r="Q30" s="11" t="s">
        <v>8308</v>
      </c>
      <c r="R30" s="11" t="s">
        <v>8313</v>
      </c>
      <c r="S30" s="16">
        <v>40637.866550925923</v>
      </c>
      <c r="T30" s="16">
        <v>40688.166666666664</v>
      </c>
    </row>
    <row r="31" spans="1:20" ht="60" x14ac:dyDescent="0.25">
      <c r="A31">
        <v>271</v>
      </c>
      <c r="B31" s="3" t="s">
        <v>272</v>
      </c>
      <c r="C31" s="3" t="s">
        <v>4381</v>
      </c>
      <c r="D31" s="6">
        <v>30000</v>
      </c>
      <c r="E31" s="8">
        <v>31404</v>
      </c>
      <c r="F31" t="s">
        <v>8218</v>
      </c>
      <c r="G31" t="s">
        <v>8223</v>
      </c>
      <c r="H31" t="s">
        <v>8245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8267</v>
      </c>
      <c r="O31">
        <v>105</v>
      </c>
      <c r="P31">
        <v>109.42</v>
      </c>
      <c r="Q31" s="11" t="s">
        <v>8308</v>
      </c>
      <c r="R31" s="11" t="s">
        <v>8313</v>
      </c>
      <c r="S31" s="16">
        <v>41612.10024305556</v>
      </c>
      <c r="T31" s="16">
        <v>41641.333333333336</v>
      </c>
    </row>
    <row r="32" spans="1:20" ht="60" x14ac:dyDescent="0.25">
      <c r="A32">
        <v>272</v>
      </c>
      <c r="B32" s="3" t="s">
        <v>273</v>
      </c>
      <c r="C32" s="3" t="s">
        <v>4382</v>
      </c>
      <c r="D32" s="6">
        <v>3000</v>
      </c>
      <c r="E32" s="8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>
        <v>177</v>
      </c>
      <c r="P32">
        <v>81.89</v>
      </c>
      <c r="Q32" s="11" t="s">
        <v>8308</v>
      </c>
      <c r="R32" s="11" t="s">
        <v>8313</v>
      </c>
      <c r="S32" s="16">
        <v>40235.900358796294</v>
      </c>
      <c r="T32" s="16">
        <v>40296.78402777778</v>
      </c>
    </row>
    <row r="33" spans="1:20" ht="60" x14ac:dyDescent="0.25">
      <c r="A33">
        <v>273</v>
      </c>
      <c r="B33" s="3" t="s">
        <v>274</v>
      </c>
      <c r="C33" s="3" t="s">
        <v>4383</v>
      </c>
      <c r="D33" s="6">
        <v>5000</v>
      </c>
      <c r="E33" s="8">
        <v>5388.79</v>
      </c>
      <c r="F33" t="s">
        <v>8218</v>
      </c>
      <c r="G33" t="s">
        <v>8223</v>
      </c>
      <c r="H33" t="s">
        <v>8245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8267</v>
      </c>
      <c r="O33">
        <v>108</v>
      </c>
      <c r="P33">
        <v>45.67</v>
      </c>
      <c r="Q33" s="11" t="s">
        <v>8308</v>
      </c>
      <c r="R33" s="11" t="s">
        <v>8313</v>
      </c>
      <c r="S33" s="16">
        <v>40697.498449074075</v>
      </c>
      <c r="T33" s="16">
        <v>40727.498449074075</v>
      </c>
    </row>
    <row r="34" spans="1:20" ht="60" x14ac:dyDescent="0.25">
      <c r="A34">
        <v>274</v>
      </c>
      <c r="B34" s="3" t="s">
        <v>275</v>
      </c>
      <c r="C34" s="3" t="s">
        <v>4384</v>
      </c>
      <c r="D34" s="6">
        <v>4000</v>
      </c>
      <c r="E34" s="8">
        <v>6240</v>
      </c>
      <c r="F34" t="s">
        <v>8218</v>
      </c>
      <c r="G34" t="s">
        <v>8223</v>
      </c>
      <c r="H34" t="s">
        <v>8245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8267</v>
      </c>
      <c r="O34">
        <v>156</v>
      </c>
      <c r="P34">
        <v>55.22</v>
      </c>
      <c r="Q34" s="11" t="s">
        <v>8308</v>
      </c>
      <c r="R34" s="11" t="s">
        <v>8313</v>
      </c>
      <c r="S34" s="16">
        <v>40969.912372685183</v>
      </c>
      <c r="T34" s="16">
        <v>41004.290972222225</v>
      </c>
    </row>
    <row r="35" spans="1:20" ht="45" x14ac:dyDescent="0.25">
      <c r="A35">
        <v>275</v>
      </c>
      <c r="B35" s="3" t="s">
        <v>276</v>
      </c>
      <c r="C35" s="3" t="s">
        <v>4385</v>
      </c>
      <c r="D35" s="6">
        <v>20000</v>
      </c>
      <c r="E35" s="8">
        <v>21679</v>
      </c>
      <c r="F35" t="s">
        <v>8218</v>
      </c>
      <c r="G35" t="s">
        <v>8223</v>
      </c>
      <c r="H35" t="s">
        <v>8245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8267</v>
      </c>
      <c r="O35">
        <v>108</v>
      </c>
      <c r="P35">
        <v>65.3</v>
      </c>
      <c r="Q35" s="11" t="s">
        <v>8308</v>
      </c>
      <c r="R35" s="11" t="s">
        <v>8313</v>
      </c>
      <c r="S35" s="16">
        <v>41193.032013888893</v>
      </c>
      <c r="T35" s="16">
        <v>41223.073680555557</v>
      </c>
    </row>
    <row r="36" spans="1:20" ht="60" x14ac:dyDescent="0.25">
      <c r="A36">
        <v>276</v>
      </c>
      <c r="B36" s="3" t="s">
        <v>277</v>
      </c>
      <c r="C36" s="3" t="s">
        <v>4386</v>
      </c>
      <c r="D36" s="6">
        <v>4000</v>
      </c>
      <c r="E36" s="8">
        <v>5904</v>
      </c>
      <c r="F36" t="s">
        <v>8218</v>
      </c>
      <c r="G36" t="s">
        <v>8223</v>
      </c>
      <c r="H36" t="s">
        <v>8245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8267</v>
      </c>
      <c r="O36">
        <v>148</v>
      </c>
      <c r="P36">
        <v>95.23</v>
      </c>
      <c r="Q36" s="11" t="s">
        <v>8308</v>
      </c>
      <c r="R36" s="11" t="s">
        <v>8313</v>
      </c>
      <c r="S36" s="16">
        <v>40967.081874999996</v>
      </c>
      <c r="T36" s="16">
        <v>41027.040208333332</v>
      </c>
    </row>
    <row r="37" spans="1:20" ht="60" x14ac:dyDescent="0.25">
      <c r="A37">
        <v>277</v>
      </c>
      <c r="B37" s="3" t="s">
        <v>278</v>
      </c>
      <c r="C37" s="3" t="s">
        <v>4387</v>
      </c>
      <c r="D37" s="6">
        <v>65000</v>
      </c>
      <c r="E37" s="8">
        <v>71748</v>
      </c>
      <c r="F37" t="s">
        <v>8218</v>
      </c>
      <c r="G37" t="s">
        <v>8223</v>
      </c>
      <c r="H37" t="s">
        <v>8245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8267</v>
      </c>
      <c r="O37">
        <v>110</v>
      </c>
      <c r="P37">
        <v>75.44</v>
      </c>
      <c r="Q37" s="11" t="s">
        <v>8308</v>
      </c>
      <c r="R37" s="11" t="s">
        <v>8313</v>
      </c>
      <c r="S37" s="16">
        <v>42117.891423611116</v>
      </c>
      <c r="T37" s="16">
        <v>42147.891423611116</v>
      </c>
    </row>
    <row r="38" spans="1:20" ht="45" x14ac:dyDescent="0.25">
      <c r="A38">
        <v>278</v>
      </c>
      <c r="B38" s="3" t="s">
        <v>279</v>
      </c>
      <c r="C38" s="3" t="s">
        <v>4388</v>
      </c>
      <c r="D38" s="6">
        <v>27000</v>
      </c>
      <c r="E38" s="8">
        <v>40594</v>
      </c>
      <c r="F38" t="s">
        <v>8218</v>
      </c>
      <c r="G38" t="s">
        <v>8223</v>
      </c>
      <c r="H38" t="s">
        <v>8245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8267</v>
      </c>
      <c r="O38">
        <v>150</v>
      </c>
      <c r="P38">
        <v>97.82</v>
      </c>
      <c r="Q38" s="11" t="s">
        <v>8308</v>
      </c>
      <c r="R38" s="11" t="s">
        <v>8313</v>
      </c>
      <c r="S38" s="16">
        <v>41164.040960648148</v>
      </c>
      <c r="T38" s="16">
        <v>41194.040960648148</v>
      </c>
    </row>
    <row r="39" spans="1:20" ht="60" x14ac:dyDescent="0.25">
      <c r="A39">
        <v>279</v>
      </c>
      <c r="B39" s="3" t="s">
        <v>280</v>
      </c>
      <c r="C39" s="3" t="s">
        <v>4389</v>
      </c>
      <c r="D39" s="6">
        <v>17000</v>
      </c>
      <c r="E39" s="8">
        <v>26744.11</v>
      </c>
      <c r="F39" t="s">
        <v>8218</v>
      </c>
      <c r="G39" t="s">
        <v>8223</v>
      </c>
      <c r="H39" t="s">
        <v>8245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8267</v>
      </c>
      <c r="O39">
        <v>157</v>
      </c>
      <c r="P39">
        <v>87.69</v>
      </c>
      <c r="Q39" s="11" t="s">
        <v>8308</v>
      </c>
      <c r="R39" s="11" t="s">
        <v>8313</v>
      </c>
      <c r="S39" s="16">
        <v>42759.244166666671</v>
      </c>
      <c r="T39" s="16">
        <v>42793.084027777775</v>
      </c>
    </row>
    <row r="40" spans="1:20" ht="60" x14ac:dyDescent="0.25">
      <c r="A40">
        <v>280</v>
      </c>
      <c r="B40" s="3" t="s">
        <v>281</v>
      </c>
      <c r="C40" s="3" t="s">
        <v>4390</v>
      </c>
      <c r="D40" s="6">
        <v>75000</v>
      </c>
      <c r="E40" s="8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>
        <v>156</v>
      </c>
      <c r="P40">
        <v>54.75</v>
      </c>
      <c r="Q40" s="11" t="s">
        <v>8308</v>
      </c>
      <c r="R40" s="11" t="s">
        <v>8313</v>
      </c>
      <c r="S40" s="16">
        <v>41744.590682870366</v>
      </c>
      <c r="T40" s="16">
        <v>41789.590682870366</v>
      </c>
    </row>
    <row r="41" spans="1:20" ht="60" x14ac:dyDescent="0.25">
      <c r="A41">
        <v>281</v>
      </c>
      <c r="B41" s="3" t="s">
        <v>282</v>
      </c>
      <c r="C41" s="3" t="s">
        <v>4391</v>
      </c>
      <c r="D41" s="6">
        <v>5500</v>
      </c>
      <c r="E41" s="8">
        <v>6632.32</v>
      </c>
      <c r="F41" t="s">
        <v>8218</v>
      </c>
      <c r="G41" t="s">
        <v>8223</v>
      </c>
      <c r="H41" t="s">
        <v>8245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8267</v>
      </c>
      <c r="O41">
        <v>121</v>
      </c>
      <c r="P41">
        <v>83.95</v>
      </c>
      <c r="Q41" s="11" t="s">
        <v>8308</v>
      </c>
      <c r="R41" s="11" t="s">
        <v>8313</v>
      </c>
      <c r="S41" s="16">
        <v>39950.163344907407</v>
      </c>
      <c r="T41" s="16">
        <v>40035.80972222222</v>
      </c>
    </row>
    <row r="42" spans="1:20" ht="45" x14ac:dyDescent="0.25">
      <c r="A42">
        <v>282</v>
      </c>
      <c r="B42" s="3" t="s">
        <v>283</v>
      </c>
      <c r="C42" s="3" t="s">
        <v>4392</v>
      </c>
      <c r="D42" s="6">
        <v>45000</v>
      </c>
      <c r="E42" s="8">
        <v>45535</v>
      </c>
      <c r="F42" t="s">
        <v>8218</v>
      </c>
      <c r="G42" t="s">
        <v>8223</v>
      </c>
      <c r="H42" t="s">
        <v>8245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8267</v>
      </c>
      <c r="O42">
        <v>101</v>
      </c>
      <c r="P42">
        <v>254.39</v>
      </c>
      <c r="Q42" s="11" t="s">
        <v>8308</v>
      </c>
      <c r="R42" s="11" t="s">
        <v>8313</v>
      </c>
      <c r="S42" s="16">
        <v>40194.920046296298</v>
      </c>
      <c r="T42" s="16">
        <v>40231.916666666664</v>
      </c>
    </row>
    <row r="43" spans="1:20" ht="30" x14ac:dyDescent="0.25">
      <c r="A43">
        <v>283</v>
      </c>
      <c r="B43" s="3" t="s">
        <v>284</v>
      </c>
      <c r="C43" s="3" t="s">
        <v>4393</v>
      </c>
      <c r="D43" s="6">
        <v>18000</v>
      </c>
      <c r="E43" s="8">
        <v>20569.05</v>
      </c>
      <c r="F43" t="s">
        <v>8218</v>
      </c>
      <c r="G43" t="s">
        <v>8223</v>
      </c>
      <c r="H43" t="s">
        <v>8245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8267</v>
      </c>
      <c r="O43">
        <v>114</v>
      </c>
      <c r="P43">
        <v>101.83</v>
      </c>
      <c r="Q43" s="11" t="s">
        <v>8308</v>
      </c>
      <c r="R43" s="11" t="s">
        <v>8313</v>
      </c>
      <c r="S43" s="16">
        <v>40675.71</v>
      </c>
      <c r="T43" s="16">
        <v>40695.207638888889</v>
      </c>
    </row>
    <row r="44" spans="1:20" ht="60" x14ac:dyDescent="0.25">
      <c r="A44">
        <v>284</v>
      </c>
      <c r="B44" s="3" t="s">
        <v>285</v>
      </c>
      <c r="C44" s="3" t="s">
        <v>4394</v>
      </c>
      <c r="D44" s="6">
        <v>40000</v>
      </c>
      <c r="E44" s="8">
        <v>41850.46</v>
      </c>
      <c r="F44" t="s">
        <v>8218</v>
      </c>
      <c r="G44" t="s">
        <v>8223</v>
      </c>
      <c r="H44" t="s">
        <v>8245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8267</v>
      </c>
      <c r="O44">
        <v>105</v>
      </c>
      <c r="P44">
        <v>55.07</v>
      </c>
      <c r="Q44" s="11" t="s">
        <v>8308</v>
      </c>
      <c r="R44" s="11" t="s">
        <v>8313</v>
      </c>
      <c r="S44" s="16">
        <v>40904.738194444442</v>
      </c>
      <c r="T44" s="16">
        <v>40929.738194444442</v>
      </c>
    </row>
    <row r="45" spans="1:20" ht="45" x14ac:dyDescent="0.25">
      <c r="A45">
        <v>285</v>
      </c>
      <c r="B45" s="3" t="s">
        <v>286</v>
      </c>
      <c r="C45" s="3" t="s">
        <v>4395</v>
      </c>
      <c r="D45" s="6">
        <v>14000</v>
      </c>
      <c r="E45" s="8">
        <v>32035.51</v>
      </c>
      <c r="F45" t="s">
        <v>8218</v>
      </c>
      <c r="G45" t="s">
        <v>8223</v>
      </c>
      <c r="H45" t="s">
        <v>8245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8267</v>
      </c>
      <c r="O45">
        <v>229</v>
      </c>
      <c r="P45">
        <v>56.9</v>
      </c>
      <c r="Q45" s="11" t="s">
        <v>8308</v>
      </c>
      <c r="R45" s="11" t="s">
        <v>8313</v>
      </c>
      <c r="S45" s="16">
        <v>41506.756111111114</v>
      </c>
      <c r="T45" s="16">
        <v>41536.756111111114</v>
      </c>
    </row>
    <row r="46" spans="1:20" ht="60" x14ac:dyDescent="0.25">
      <c r="A46">
        <v>286</v>
      </c>
      <c r="B46" s="3" t="s">
        <v>287</v>
      </c>
      <c r="C46" s="3" t="s">
        <v>4396</v>
      </c>
      <c r="D46" s="6">
        <v>15000</v>
      </c>
      <c r="E46" s="8">
        <v>16373</v>
      </c>
      <c r="F46" t="s">
        <v>8218</v>
      </c>
      <c r="G46" t="s">
        <v>8223</v>
      </c>
      <c r="H46" t="s">
        <v>8245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8267</v>
      </c>
      <c r="O46">
        <v>109</v>
      </c>
      <c r="P46">
        <v>121.28</v>
      </c>
      <c r="Q46" s="11" t="s">
        <v>8308</v>
      </c>
      <c r="R46" s="11" t="s">
        <v>8313</v>
      </c>
      <c r="S46" s="16">
        <v>41313.816249999996</v>
      </c>
      <c r="T46" s="16">
        <v>41358.774583333332</v>
      </c>
    </row>
    <row r="47" spans="1:20" ht="30" x14ac:dyDescent="0.25">
      <c r="A47">
        <v>287</v>
      </c>
      <c r="B47" s="3" t="s">
        <v>288</v>
      </c>
      <c r="C47" s="3" t="s">
        <v>4397</v>
      </c>
      <c r="D47" s="6">
        <v>15000</v>
      </c>
      <c r="E47" s="8">
        <v>26445</v>
      </c>
      <c r="F47" t="s">
        <v>8218</v>
      </c>
      <c r="G47" t="s">
        <v>8223</v>
      </c>
      <c r="H47" t="s">
        <v>8245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8267</v>
      </c>
      <c r="O47">
        <v>176</v>
      </c>
      <c r="P47">
        <v>91.19</v>
      </c>
      <c r="Q47" s="11" t="s">
        <v>8308</v>
      </c>
      <c r="R47" s="11" t="s">
        <v>8313</v>
      </c>
      <c r="S47" s="16">
        <v>41184.277986111112</v>
      </c>
      <c r="T47" s="16">
        <v>41215.166666666664</v>
      </c>
    </row>
    <row r="48" spans="1:20" ht="60" x14ac:dyDescent="0.25">
      <c r="A48">
        <v>288</v>
      </c>
      <c r="B48" s="3" t="s">
        <v>289</v>
      </c>
      <c r="C48" s="3" t="s">
        <v>4398</v>
      </c>
      <c r="D48" s="6">
        <v>50000</v>
      </c>
      <c r="E48" s="8">
        <v>51605.31</v>
      </c>
      <c r="F48" t="s">
        <v>8218</v>
      </c>
      <c r="G48" t="s">
        <v>8223</v>
      </c>
      <c r="H48" t="s">
        <v>8245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8267</v>
      </c>
      <c r="O48">
        <v>103</v>
      </c>
      <c r="P48">
        <v>115.45</v>
      </c>
      <c r="Q48" s="11" t="s">
        <v>8308</v>
      </c>
      <c r="R48" s="11" t="s">
        <v>8313</v>
      </c>
      <c r="S48" s="16">
        <v>41051.168900462959</v>
      </c>
      <c r="T48" s="16">
        <v>41086.168900462959</v>
      </c>
    </row>
    <row r="49" spans="1:20" ht="45" x14ac:dyDescent="0.25">
      <c r="A49">
        <v>290</v>
      </c>
      <c r="B49" s="3" t="s">
        <v>291</v>
      </c>
      <c r="C49" s="3" t="s">
        <v>4400</v>
      </c>
      <c r="D49" s="6">
        <v>4500</v>
      </c>
      <c r="E49" s="8">
        <v>4800.8</v>
      </c>
      <c r="F49" t="s">
        <v>8218</v>
      </c>
      <c r="G49" t="s">
        <v>8223</v>
      </c>
      <c r="H49" t="s">
        <v>8245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8267</v>
      </c>
      <c r="O49">
        <v>107</v>
      </c>
      <c r="P49">
        <v>28.58</v>
      </c>
      <c r="Q49" s="11" t="s">
        <v>8308</v>
      </c>
      <c r="R49" s="11" t="s">
        <v>8313</v>
      </c>
      <c r="S49" s="16">
        <v>40526.36917824074</v>
      </c>
      <c r="T49" s="16">
        <v>40576.332638888889</v>
      </c>
    </row>
    <row r="50" spans="1:20" ht="45" x14ac:dyDescent="0.25">
      <c r="A50">
        <v>291</v>
      </c>
      <c r="B50" s="3" t="s">
        <v>292</v>
      </c>
      <c r="C50" s="3" t="s">
        <v>4401</v>
      </c>
      <c r="D50" s="6">
        <v>5000</v>
      </c>
      <c r="E50" s="8">
        <v>6001</v>
      </c>
      <c r="F50" t="s">
        <v>8218</v>
      </c>
      <c r="G50" t="s">
        <v>8223</v>
      </c>
      <c r="H50" t="s">
        <v>8245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8267</v>
      </c>
      <c r="O50">
        <v>120</v>
      </c>
      <c r="P50">
        <v>46.88</v>
      </c>
      <c r="Q50" s="11" t="s">
        <v>8308</v>
      </c>
      <c r="R50" s="11" t="s">
        <v>8313</v>
      </c>
      <c r="S50" s="16">
        <v>41376.769050925926</v>
      </c>
      <c r="T50" s="16">
        <v>41395.000694444447</v>
      </c>
    </row>
    <row r="51" spans="1:20" ht="60" x14ac:dyDescent="0.25">
      <c r="A51">
        <v>292</v>
      </c>
      <c r="B51" s="3" t="s">
        <v>293</v>
      </c>
      <c r="C51" s="3" t="s">
        <v>4402</v>
      </c>
      <c r="D51" s="6">
        <v>75000</v>
      </c>
      <c r="E51" s="8">
        <v>76130.2</v>
      </c>
      <c r="F51" t="s">
        <v>8218</v>
      </c>
      <c r="G51" t="s">
        <v>8223</v>
      </c>
      <c r="H51" t="s">
        <v>8245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8267</v>
      </c>
      <c r="O51">
        <v>102</v>
      </c>
      <c r="P51">
        <v>154.41999999999999</v>
      </c>
      <c r="Q51" s="11" t="s">
        <v>8308</v>
      </c>
      <c r="R51" s="11" t="s">
        <v>8313</v>
      </c>
      <c r="S51" s="16">
        <v>40812.803229166668</v>
      </c>
      <c r="T51" s="16">
        <v>40845.165972222225</v>
      </c>
    </row>
    <row r="52" spans="1:20" ht="60" x14ac:dyDescent="0.25">
      <c r="A52">
        <v>293</v>
      </c>
      <c r="B52" s="3" t="s">
        <v>294</v>
      </c>
      <c r="C52" s="3" t="s">
        <v>4403</v>
      </c>
      <c r="D52" s="6">
        <v>26000</v>
      </c>
      <c r="E52" s="8">
        <v>26360</v>
      </c>
      <c r="F52" t="s">
        <v>8218</v>
      </c>
      <c r="G52" t="s">
        <v>8223</v>
      </c>
      <c r="H52" t="s">
        <v>8245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8267</v>
      </c>
      <c r="O52">
        <v>101</v>
      </c>
      <c r="P52">
        <v>201.22</v>
      </c>
      <c r="Q52" s="11" t="s">
        <v>8308</v>
      </c>
      <c r="R52" s="11" t="s">
        <v>8313</v>
      </c>
      <c r="S52" s="16">
        <v>41719.667986111112</v>
      </c>
      <c r="T52" s="16">
        <v>41749.667986111112</v>
      </c>
    </row>
    <row r="53" spans="1:20" ht="90" x14ac:dyDescent="0.25">
      <c r="A53">
        <v>294</v>
      </c>
      <c r="B53" s="3" t="s">
        <v>295</v>
      </c>
      <c r="C53" s="3" t="s">
        <v>4404</v>
      </c>
      <c r="D53" s="6">
        <v>5000</v>
      </c>
      <c r="E53" s="8">
        <v>5000</v>
      </c>
      <c r="F53" t="s">
        <v>8218</v>
      </c>
      <c r="G53" t="s">
        <v>8223</v>
      </c>
      <c r="H53" t="s">
        <v>8245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8267</v>
      </c>
      <c r="O53">
        <v>100</v>
      </c>
      <c r="P53">
        <v>100</v>
      </c>
      <c r="Q53" s="11" t="s">
        <v>8308</v>
      </c>
      <c r="R53" s="11" t="s">
        <v>8313</v>
      </c>
      <c r="S53" s="16">
        <v>40343.084421296298</v>
      </c>
      <c r="T53" s="16">
        <v>40378.666666666664</v>
      </c>
    </row>
    <row r="54" spans="1:20" ht="60" x14ac:dyDescent="0.25">
      <c r="A54">
        <v>295</v>
      </c>
      <c r="B54" s="3" t="s">
        <v>296</v>
      </c>
      <c r="C54" s="3" t="s">
        <v>4405</v>
      </c>
      <c r="D54" s="6">
        <v>50000</v>
      </c>
      <c r="E54" s="8">
        <v>66554.559999999998</v>
      </c>
      <c r="F54" t="s">
        <v>8218</v>
      </c>
      <c r="G54" t="s">
        <v>8223</v>
      </c>
      <c r="H54" t="s">
        <v>8245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8267</v>
      </c>
      <c r="O54">
        <v>133</v>
      </c>
      <c r="P54">
        <v>100.08</v>
      </c>
      <c r="Q54" s="11" t="s">
        <v>8308</v>
      </c>
      <c r="R54" s="11" t="s">
        <v>8313</v>
      </c>
      <c r="S54" s="16">
        <v>41519.004733796297</v>
      </c>
      <c r="T54" s="16">
        <v>41579</v>
      </c>
    </row>
    <row r="55" spans="1:20" ht="45" x14ac:dyDescent="0.25">
      <c r="A55">
        <v>296</v>
      </c>
      <c r="B55" s="3" t="s">
        <v>297</v>
      </c>
      <c r="C55" s="3" t="s">
        <v>4406</v>
      </c>
      <c r="D55" s="6">
        <v>25000</v>
      </c>
      <c r="E55" s="8">
        <v>29681.55</v>
      </c>
      <c r="F55" t="s">
        <v>8218</v>
      </c>
      <c r="G55" t="s">
        <v>8223</v>
      </c>
      <c r="H55" t="s">
        <v>8245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8267</v>
      </c>
      <c r="O55">
        <v>119</v>
      </c>
      <c r="P55">
        <v>230.09</v>
      </c>
      <c r="Q55" s="11" t="s">
        <v>8308</v>
      </c>
      <c r="R55" s="11" t="s">
        <v>8313</v>
      </c>
      <c r="S55" s="16">
        <v>41134.475497685184</v>
      </c>
      <c r="T55" s="16">
        <v>41159.475497685184</v>
      </c>
    </row>
    <row r="56" spans="1:20" ht="60" x14ac:dyDescent="0.25">
      <c r="A56">
        <v>297</v>
      </c>
      <c r="B56" s="3" t="s">
        <v>298</v>
      </c>
      <c r="C56" s="3" t="s">
        <v>4407</v>
      </c>
      <c r="D56" s="6">
        <v>20000</v>
      </c>
      <c r="E56" s="8">
        <v>20128</v>
      </c>
      <c r="F56" t="s">
        <v>8218</v>
      </c>
      <c r="G56" t="s">
        <v>8223</v>
      </c>
      <c r="H56" t="s">
        <v>8245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8267</v>
      </c>
      <c r="O56">
        <v>101</v>
      </c>
      <c r="P56">
        <v>141.75</v>
      </c>
      <c r="Q56" s="11" t="s">
        <v>8308</v>
      </c>
      <c r="R56" s="11" t="s">
        <v>8313</v>
      </c>
      <c r="S56" s="16">
        <v>42089.72802083334</v>
      </c>
      <c r="T56" s="16">
        <v>42125.165972222225</v>
      </c>
    </row>
    <row r="57" spans="1:20" ht="30" x14ac:dyDescent="0.25">
      <c r="A57">
        <v>298</v>
      </c>
      <c r="B57" s="3" t="s">
        <v>299</v>
      </c>
      <c r="C57" s="3" t="s">
        <v>4408</v>
      </c>
      <c r="D57" s="6">
        <v>126000</v>
      </c>
      <c r="E57" s="8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>
        <v>109</v>
      </c>
      <c r="P57">
        <v>56.34</v>
      </c>
      <c r="Q57" s="11" t="s">
        <v>8308</v>
      </c>
      <c r="R57" s="11" t="s">
        <v>8313</v>
      </c>
      <c r="S57" s="16">
        <v>41709.463518518518</v>
      </c>
      <c r="T57" s="16">
        <v>41768.875</v>
      </c>
    </row>
    <row r="58" spans="1:20" ht="60" x14ac:dyDescent="0.25">
      <c r="A58">
        <v>299</v>
      </c>
      <c r="B58" s="3" t="s">
        <v>300</v>
      </c>
      <c r="C58" s="3" t="s">
        <v>4409</v>
      </c>
      <c r="D58" s="6">
        <v>10000</v>
      </c>
      <c r="E58" s="8">
        <v>17895.25</v>
      </c>
      <c r="F58" t="s">
        <v>8218</v>
      </c>
      <c r="G58" t="s">
        <v>8223</v>
      </c>
      <c r="H58" t="s">
        <v>8245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8267</v>
      </c>
      <c r="O58">
        <v>179</v>
      </c>
      <c r="P58">
        <v>73.34</v>
      </c>
      <c r="Q58" s="11" t="s">
        <v>8308</v>
      </c>
      <c r="R58" s="11" t="s">
        <v>8313</v>
      </c>
      <c r="S58" s="16">
        <v>40469.225231481483</v>
      </c>
      <c r="T58" s="16">
        <v>40499.266898148147</v>
      </c>
    </row>
    <row r="59" spans="1:20" ht="60" x14ac:dyDescent="0.25">
      <c r="A59">
        <v>300</v>
      </c>
      <c r="B59" s="3" t="s">
        <v>301</v>
      </c>
      <c r="C59" s="3" t="s">
        <v>4410</v>
      </c>
      <c r="D59" s="6">
        <v>25000</v>
      </c>
      <c r="E59" s="8">
        <v>25430.66</v>
      </c>
      <c r="F59" t="s">
        <v>8218</v>
      </c>
      <c r="G59" t="s">
        <v>8223</v>
      </c>
      <c r="H59" t="s">
        <v>8245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8267</v>
      </c>
      <c r="O59">
        <v>102</v>
      </c>
      <c r="P59">
        <v>85.34</v>
      </c>
      <c r="Q59" s="11" t="s">
        <v>8308</v>
      </c>
      <c r="R59" s="11" t="s">
        <v>8313</v>
      </c>
      <c r="S59" s="16">
        <v>40626.959930555553</v>
      </c>
      <c r="T59" s="16">
        <v>40657.959930555553</v>
      </c>
    </row>
    <row r="60" spans="1:20" ht="45" x14ac:dyDescent="0.25">
      <c r="A60">
        <v>301</v>
      </c>
      <c r="B60" s="3" t="s">
        <v>302</v>
      </c>
      <c r="C60" s="3" t="s">
        <v>4411</v>
      </c>
      <c r="D60" s="6">
        <v>13000</v>
      </c>
      <c r="E60" s="8">
        <v>15435.55</v>
      </c>
      <c r="F60" t="s">
        <v>8218</v>
      </c>
      <c r="G60" t="s">
        <v>8223</v>
      </c>
      <c r="H60" t="s">
        <v>8245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8267</v>
      </c>
      <c r="O60">
        <v>119</v>
      </c>
      <c r="P60">
        <v>61.5</v>
      </c>
      <c r="Q60" s="11" t="s">
        <v>8308</v>
      </c>
      <c r="R60" s="11" t="s">
        <v>8313</v>
      </c>
      <c r="S60" s="16">
        <v>41312.737673611111</v>
      </c>
      <c r="T60" s="16">
        <v>41352.696006944447</v>
      </c>
    </row>
    <row r="61" spans="1:20" ht="60" x14ac:dyDescent="0.25">
      <c r="A61">
        <v>302</v>
      </c>
      <c r="B61" s="3" t="s">
        <v>303</v>
      </c>
      <c r="C61" s="3" t="s">
        <v>4412</v>
      </c>
      <c r="D61" s="6">
        <v>10000</v>
      </c>
      <c r="E61" s="8">
        <v>10046</v>
      </c>
      <c r="F61" t="s">
        <v>8218</v>
      </c>
      <c r="G61" t="s">
        <v>8223</v>
      </c>
      <c r="H61" t="s">
        <v>8245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8267</v>
      </c>
      <c r="O61">
        <v>100</v>
      </c>
      <c r="P61">
        <v>93.02</v>
      </c>
      <c r="Q61" s="11" t="s">
        <v>8308</v>
      </c>
      <c r="R61" s="11" t="s">
        <v>8313</v>
      </c>
      <c r="S61" s="16">
        <v>40933.856921296298</v>
      </c>
      <c r="T61" s="16">
        <v>40963.856921296298</v>
      </c>
    </row>
    <row r="62" spans="1:20" ht="45" x14ac:dyDescent="0.25">
      <c r="A62">
        <v>303</v>
      </c>
      <c r="B62" s="3" t="s">
        <v>304</v>
      </c>
      <c r="C62" s="3" t="s">
        <v>4413</v>
      </c>
      <c r="D62" s="6">
        <v>3000</v>
      </c>
      <c r="E62" s="8">
        <v>4124</v>
      </c>
      <c r="F62" t="s">
        <v>8218</v>
      </c>
      <c r="G62" t="s">
        <v>8223</v>
      </c>
      <c r="H62" t="s">
        <v>8245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8267</v>
      </c>
      <c r="O62">
        <v>137</v>
      </c>
      <c r="P62">
        <v>50.29</v>
      </c>
      <c r="Q62" s="11" t="s">
        <v>8308</v>
      </c>
      <c r="R62" s="11" t="s">
        <v>8313</v>
      </c>
      <c r="S62" s="16">
        <v>41032.071134259262</v>
      </c>
      <c r="T62" s="16">
        <v>41062.071134259262</v>
      </c>
    </row>
    <row r="63" spans="1:20" ht="30" x14ac:dyDescent="0.25">
      <c r="A63">
        <v>304</v>
      </c>
      <c r="B63" s="3" t="s">
        <v>305</v>
      </c>
      <c r="C63" s="3" t="s">
        <v>4414</v>
      </c>
      <c r="D63" s="6">
        <v>3400</v>
      </c>
      <c r="E63" s="8">
        <v>7876</v>
      </c>
      <c r="F63" t="s">
        <v>8218</v>
      </c>
      <c r="G63" t="s">
        <v>8223</v>
      </c>
      <c r="H63" t="s">
        <v>8245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8267</v>
      </c>
      <c r="O63">
        <v>232</v>
      </c>
      <c r="P63">
        <v>106.43</v>
      </c>
      <c r="Q63" s="11" t="s">
        <v>8308</v>
      </c>
      <c r="R63" s="11" t="s">
        <v>8313</v>
      </c>
      <c r="S63" s="16">
        <v>41114.094872685186</v>
      </c>
      <c r="T63" s="16">
        <v>41153.083333333336</v>
      </c>
    </row>
    <row r="64" spans="1:20" ht="45" x14ac:dyDescent="0.25">
      <c r="A64">
        <v>305</v>
      </c>
      <c r="B64" s="3" t="s">
        <v>306</v>
      </c>
      <c r="C64" s="3" t="s">
        <v>4415</v>
      </c>
      <c r="D64" s="6">
        <v>7500</v>
      </c>
      <c r="E64" s="8">
        <v>9775</v>
      </c>
      <c r="F64" t="s">
        <v>8218</v>
      </c>
      <c r="G64" t="s">
        <v>8223</v>
      </c>
      <c r="H64" t="s">
        <v>8245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8267</v>
      </c>
      <c r="O64">
        <v>130</v>
      </c>
      <c r="P64">
        <v>51.72</v>
      </c>
      <c r="Q64" s="11" t="s">
        <v>8308</v>
      </c>
      <c r="R64" s="11" t="s">
        <v>8313</v>
      </c>
      <c r="S64" s="16">
        <v>40948.630196759259</v>
      </c>
      <c r="T64" s="16">
        <v>40978.630196759259</v>
      </c>
    </row>
    <row r="65" spans="1:20" ht="30" x14ac:dyDescent="0.25">
      <c r="A65">
        <v>306</v>
      </c>
      <c r="B65" s="3" t="s">
        <v>307</v>
      </c>
      <c r="C65" s="3" t="s">
        <v>4416</v>
      </c>
      <c r="D65" s="6">
        <v>1000</v>
      </c>
      <c r="E65" s="8">
        <v>2929</v>
      </c>
      <c r="F65" t="s">
        <v>8218</v>
      </c>
      <c r="G65" t="s">
        <v>8223</v>
      </c>
      <c r="H65" t="s">
        <v>8245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8267</v>
      </c>
      <c r="O65">
        <v>293</v>
      </c>
      <c r="P65">
        <v>36.61</v>
      </c>
      <c r="Q65" s="11" t="s">
        <v>8308</v>
      </c>
      <c r="R65" s="11" t="s">
        <v>8313</v>
      </c>
      <c r="S65" s="16">
        <v>41333.837187500001</v>
      </c>
      <c r="T65" s="16">
        <v>41353.795520833337</v>
      </c>
    </row>
    <row r="66" spans="1:20" x14ac:dyDescent="0.25">
      <c r="A66">
        <v>307</v>
      </c>
      <c r="B66" s="3" t="s">
        <v>308</v>
      </c>
      <c r="C66" s="3" t="s">
        <v>4417</v>
      </c>
      <c r="D66" s="6">
        <v>22000</v>
      </c>
      <c r="E66" s="8">
        <v>24490</v>
      </c>
      <c r="F66" t="s">
        <v>8218</v>
      </c>
      <c r="G66" t="s">
        <v>8223</v>
      </c>
      <c r="H66" t="s">
        <v>8245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8267</v>
      </c>
      <c r="O66">
        <v>111</v>
      </c>
      <c r="P66">
        <v>42.52</v>
      </c>
      <c r="Q66" s="11" t="s">
        <v>8308</v>
      </c>
      <c r="R66" s="11" t="s">
        <v>8313</v>
      </c>
      <c r="S66" s="16">
        <v>41282.944456018515</v>
      </c>
      <c r="T66" s="16">
        <v>41312.944456018515</v>
      </c>
    </row>
    <row r="67" spans="1:20" ht="60" x14ac:dyDescent="0.25">
      <c r="A67">
        <v>308</v>
      </c>
      <c r="B67" s="3" t="s">
        <v>309</v>
      </c>
      <c r="C67" s="3" t="s">
        <v>4418</v>
      </c>
      <c r="D67" s="6">
        <v>12000</v>
      </c>
      <c r="E67" s="8">
        <v>12668</v>
      </c>
      <c r="F67" t="s">
        <v>8218</v>
      </c>
      <c r="G67" t="s">
        <v>8223</v>
      </c>
      <c r="H67" t="s">
        <v>8245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8267</v>
      </c>
      <c r="O67">
        <v>106</v>
      </c>
      <c r="P67">
        <v>62.71</v>
      </c>
      <c r="Q67" s="11" t="s">
        <v>8308</v>
      </c>
      <c r="R67" s="11" t="s">
        <v>8313</v>
      </c>
      <c r="S67" s="16">
        <v>40567.694560185184</v>
      </c>
      <c r="T67" s="16">
        <v>40612.694560185184</v>
      </c>
    </row>
    <row r="68" spans="1:20" ht="60" x14ac:dyDescent="0.25">
      <c r="A68">
        <v>309</v>
      </c>
      <c r="B68" s="3" t="s">
        <v>310</v>
      </c>
      <c r="C68" s="3" t="s">
        <v>4419</v>
      </c>
      <c r="D68" s="6">
        <v>18000</v>
      </c>
      <c r="E68" s="8">
        <v>21410</v>
      </c>
      <c r="F68" t="s">
        <v>8218</v>
      </c>
      <c r="G68" t="s">
        <v>8223</v>
      </c>
      <c r="H68" t="s">
        <v>8245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8267</v>
      </c>
      <c r="O68">
        <v>119</v>
      </c>
      <c r="P68">
        <v>89.96</v>
      </c>
      <c r="Q68" s="11" t="s">
        <v>8308</v>
      </c>
      <c r="R68" s="11" t="s">
        <v>8313</v>
      </c>
      <c r="S68" s="16">
        <v>41134.751550925925</v>
      </c>
      <c r="T68" s="16">
        <v>41155.751550925925</v>
      </c>
    </row>
    <row r="69" spans="1:20" ht="45" x14ac:dyDescent="0.25">
      <c r="A69">
        <v>310</v>
      </c>
      <c r="B69" s="3" t="s">
        <v>311</v>
      </c>
      <c r="C69" s="3" t="s">
        <v>4420</v>
      </c>
      <c r="D69" s="6">
        <v>1000</v>
      </c>
      <c r="E69" s="8">
        <v>1041.29</v>
      </c>
      <c r="F69" t="s">
        <v>8218</v>
      </c>
      <c r="G69" t="s">
        <v>8223</v>
      </c>
      <c r="H69" t="s">
        <v>8245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8267</v>
      </c>
      <c r="O69">
        <v>104</v>
      </c>
      <c r="P69">
        <v>28.92</v>
      </c>
      <c r="Q69" s="11" t="s">
        <v>8308</v>
      </c>
      <c r="R69" s="11" t="s">
        <v>8313</v>
      </c>
      <c r="S69" s="16">
        <v>40821.183136574073</v>
      </c>
      <c r="T69" s="16">
        <v>40836.083333333336</v>
      </c>
    </row>
    <row r="70" spans="1:20" ht="45" x14ac:dyDescent="0.25">
      <c r="A70">
        <v>311</v>
      </c>
      <c r="B70" s="3" t="s">
        <v>312</v>
      </c>
      <c r="C70" s="3" t="s">
        <v>4421</v>
      </c>
      <c r="D70" s="6">
        <v>20000</v>
      </c>
      <c r="E70" s="8">
        <v>20820.330000000002</v>
      </c>
      <c r="F70" t="s">
        <v>8218</v>
      </c>
      <c r="G70" t="s">
        <v>8223</v>
      </c>
      <c r="H70" t="s">
        <v>8245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8267</v>
      </c>
      <c r="O70">
        <v>104</v>
      </c>
      <c r="P70">
        <v>138.80000000000001</v>
      </c>
      <c r="Q70" s="11" t="s">
        <v>8308</v>
      </c>
      <c r="R70" s="11" t="s">
        <v>8313</v>
      </c>
      <c r="S70" s="16">
        <v>40868.219814814816</v>
      </c>
      <c r="T70" s="16">
        <v>40909.332638888889</v>
      </c>
    </row>
    <row r="71" spans="1:20" ht="60" x14ac:dyDescent="0.25">
      <c r="A71">
        <v>312</v>
      </c>
      <c r="B71" s="3" t="s">
        <v>313</v>
      </c>
      <c r="C71" s="3" t="s">
        <v>4422</v>
      </c>
      <c r="D71" s="6">
        <v>8000</v>
      </c>
      <c r="E71" s="8">
        <v>8950</v>
      </c>
      <c r="F71" t="s">
        <v>8218</v>
      </c>
      <c r="G71" t="s">
        <v>8223</v>
      </c>
      <c r="H71" t="s">
        <v>8245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8267</v>
      </c>
      <c r="O71">
        <v>112</v>
      </c>
      <c r="P71">
        <v>61.3</v>
      </c>
      <c r="Q71" s="11" t="s">
        <v>8308</v>
      </c>
      <c r="R71" s="11" t="s">
        <v>8313</v>
      </c>
      <c r="S71" s="16">
        <v>41348.877685185187</v>
      </c>
      <c r="T71" s="16">
        <v>41378.877685185187</v>
      </c>
    </row>
    <row r="72" spans="1:20" ht="60" x14ac:dyDescent="0.25">
      <c r="A72">
        <v>313</v>
      </c>
      <c r="B72" s="3" t="s">
        <v>314</v>
      </c>
      <c r="C72" s="3" t="s">
        <v>4423</v>
      </c>
      <c r="D72" s="6">
        <v>17000</v>
      </c>
      <c r="E72" s="8">
        <v>17805</v>
      </c>
      <c r="F72" t="s">
        <v>8218</v>
      </c>
      <c r="G72" t="s">
        <v>8223</v>
      </c>
      <c r="H72" t="s">
        <v>8245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8267</v>
      </c>
      <c r="O72">
        <v>105</v>
      </c>
      <c r="P72">
        <v>80.2</v>
      </c>
      <c r="Q72" s="11" t="s">
        <v>8308</v>
      </c>
      <c r="R72" s="11" t="s">
        <v>8313</v>
      </c>
      <c r="S72" s="16">
        <v>40357.227939814817</v>
      </c>
      <c r="T72" s="16">
        <v>40401.665972222225</v>
      </c>
    </row>
    <row r="73" spans="1:20" ht="60" x14ac:dyDescent="0.25">
      <c r="A73">
        <v>314</v>
      </c>
      <c r="B73" s="3" t="s">
        <v>315</v>
      </c>
      <c r="C73" s="3" t="s">
        <v>4424</v>
      </c>
      <c r="D73" s="6">
        <v>1000</v>
      </c>
      <c r="E73" s="8">
        <v>3851.5</v>
      </c>
      <c r="F73" t="s">
        <v>8218</v>
      </c>
      <c r="G73" t="s">
        <v>8223</v>
      </c>
      <c r="H73" t="s">
        <v>8245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8267</v>
      </c>
      <c r="O73">
        <v>385</v>
      </c>
      <c r="P73">
        <v>32.1</v>
      </c>
      <c r="Q73" s="11" t="s">
        <v>8308</v>
      </c>
      <c r="R73" s="11" t="s">
        <v>8313</v>
      </c>
      <c r="S73" s="16">
        <v>41304.833194444444</v>
      </c>
      <c r="T73" s="16">
        <v>41334.833194444444</v>
      </c>
    </row>
    <row r="74" spans="1:20" ht="45" x14ac:dyDescent="0.25">
      <c r="A74">
        <v>315</v>
      </c>
      <c r="B74" s="3" t="s">
        <v>316</v>
      </c>
      <c r="C74" s="3" t="s">
        <v>4425</v>
      </c>
      <c r="D74" s="6">
        <v>25000</v>
      </c>
      <c r="E74" s="8">
        <v>25312</v>
      </c>
      <c r="F74" t="s">
        <v>8218</v>
      </c>
      <c r="G74" t="s">
        <v>8223</v>
      </c>
      <c r="H74" t="s">
        <v>8245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8267</v>
      </c>
      <c r="O74">
        <v>101</v>
      </c>
      <c r="P74">
        <v>200.89</v>
      </c>
      <c r="Q74" s="11" t="s">
        <v>8308</v>
      </c>
      <c r="R74" s="11" t="s">
        <v>8313</v>
      </c>
      <c r="S74" s="16">
        <v>41113.77238425926</v>
      </c>
      <c r="T74" s="16">
        <v>41143.77238425926</v>
      </c>
    </row>
    <row r="75" spans="1:20" ht="45" x14ac:dyDescent="0.25">
      <c r="A75">
        <v>317</v>
      </c>
      <c r="B75" s="3" t="s">
        <v>318</v>
      </c>
      <c r="C75" s="3" t="s">
        <v>4427</v>
      </c>
      <c r="D75" s="6">
        <v>30000</v>
      </c>
      <c r="E75" s="8">
        <v>30241</v>
      </c>
      <c r="F75" t="s">
        <v>8218</v>
      </c>
      <c r="G75" t="s">
        <v>8223</v>
      </c>
      <c r="H75" t="s">
        <v>8245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8267</v>
      </c>
      <c r="O75">
        <v>101</v>
      </c>
      <c r="P75">
        <v>95.7</v>
      </c>
      <c r="Q75" s="11" t="s">
        <v>8308</v>
      </c>
      <c r="R75" s="11" t="s">
        <v>8313</v>
      </c>
      <c r="S75" s="16">
        <v>41589.676886574074</v>
      </c>
      <c r="T75" s="16">
        <v>41619.676886574074</v>
      </c>
    </row>
    <row r="76" spans="1:20" ht="45" x14ac:dyDescent="0.25">
      <c r="A76">
        <v>318</v>
      </c>
      <c r="B76" s="3" t="s">
        <v>319</v>
      </c>
      <c r="C76" s="3" t="s">
        <v>4428</v>
      </c>
      <c r="D76" s="6">
        <v>5000</v>
      </c>
      <c r="E76" s="8">
        <v>14166</v>
      </c>
      <c r="F76" t="s">
        <v>8218</v>
      </c>
      <c r="G76" t="s">
        <v>8223</v>
      </c>
      <c r="H76" t="s">
        <v>8245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8267</v>
      </c>
      <c r="O76">
        <v>283</v>
      </c>
      <c r="P76">
        <v>49.88</v>
      </c>
      <c r="Q76" s="11" t="s">
        <v>8308</v>
      </c>
      <c r="R76" s="11" t="s">
        <v>8313</v>
      </c>
      <c r="S76" s="16">
        <v>41330.038784722223</v>
      </c>
      <c r="T76" s="16">
        <v>41359.997118055559</v>
      </c>
    </row>
    <row r="77" spans="1:20" ht="60" x14ac:dyDescent="0.25">
      <c r="A77">
        <v>319</v>
      </c>
      <c r="B77" s="3" t="s">
        <v>320</v>
      </c>
      <c r="C77" s="3" t="s">
        <v>4429</v>
      </c>
      <c r="D77" s="6">
        <v>5000</v>
      </c>
      <c r="E77" s="8">
        <v>5634</v>
      </c>
      <c r="F77" t="s">
        <v>8218</v>
      </c>
      <c r="G77" t="s">
        <v>8223</v>
      </c>
      <c r="H77" t="s">
        <v>8245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8267</v>
      </c>
      <c r="O77">
        <v>113</v>
      </c>
      <c r="P77">
        <v>110.47</v>
      </c>
      <c r="Q77" s="11" t="s">
        <v>8308</v>
      </c>
      <c r="R77" s="11" t="s">
        <v>8313</v>
      </c>
      <c r="S77" s="16">
        <v>40123.83829861111</v>
      </c>
      <c r="T77" s="16">
        <v>40211.332638888889</v>
      </c>
    </row>
    <row r="78" spans="1:20" ht="45" x14ac:dyDescent="0.25">
      <c r="A78">
        <v>322</v>
      </c>
      <c r="B78" s="3" t="s">
        <v>323</v>
      </c>
      <c r="C78" s="3" t="s">
        <v>4432</v>
      </c>
      <c r="D78" s="6">
        <v>25000</v>
      </c>
      <c r="E78" s="8">
        <v>26978</v>
      </c>
      <c r="F78" t="s">
        <v>8218</v>
      </c>
      <c r="G78" t="s">
        <v>8223</v>
      </c>
      <c r="H78" t="s">
        <v>8245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8267</v>
      </c>
      <c r="O78">
        <v>108</v>
      </c>
      <c r="P78">
        <v>145.04</v>
      </c>
      <c r="Q78" s="11" t="s">
        <v>8308</v>
      </c>
      <c r="R78" s="11" t="s">
        <v>8313</v>
      </c>
      <c r="S78" s="16">
        <v>42473.57</v>
      </c>
      <c r="T78" s="16">
        <v>42503.57</v>
      </c>
    </row>
    <row r="79" spans="1:20" ht="60" x14ac:dyDescent="0.25">
      <c r="A79">
        <v>323</v>
      </c>
      <c r="B79" s="3" t="s">
        <v>324</v>
      </c>
      <c r="C79" s="3" t="s">
        <v>4433</v>
      </c>
      <c r="D79" s="6">
        <v>5400</v>
      </c>
      <c r="E79" s="8">
        <v>6646</v>
      </c>
      <c r="F79" t="s">
        <v>8218</v>
      </c>
      <c r="G79" t="s">
        <v>8223</v>
      </c>
      <c r="H79" t="s">
        <v>8245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8267</v>
      </c>
      <c r="O79">
        <v>123</v>
      </c>
      <c r="P79">
        <v>114.59</v>
      </c>
      <c r="Q79" s="11" t="s">
        <v>8308</v>
      </c>
      <c r="R79" s="11" t="s">
        <v>8313</v>
      </c>
      <c r="S79" s="16">
        <v>42697.32136574074</v>
      </c>
      <c r="T79" s="16">
        <v>42725.332638888889</v>
      </c>
    </row>
    <row r="80" spans="1:20" ht="45" x14ac:dyDescent="0.25">
      <c r="A80">
        <v>324</v>
      </c>
      <c r="B80" s="3" t="s">
        <v>325</v>
      </c>
      <c r="C80" s="3" t="s">
        <v>4434</v>
      </c>
      <c r="D80" s="6">
        <v>8500</v>
      </c>
      <c r="E80" s="8">
        <v>8636</v>
      </c>
      <c r="F80" t="s">
        <v>8218</v>
      </c>
      <c r="G80" t="s">
        <v>8223</v>
      </c>
      <c r="H80" t="s">
        <v>8245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8267</v>
      </c>
      <c r="O80">
        <v>102</v>
      </c>
      <c r="P80">
        <v>105.32</v>
      </c>
      <c r="Q80" s="11" t="s">
        <v>8308</v>
      </c>
      <c r="R80" s="11" t="s">
        <v>8313</v>
      </c>
      <c r="S80" s="16">
        <v>42184.626250000001</v>
      </c>
      <c r="T80" s="16">
        <v>42217.626250000001</v>
      </c>
    </row>
    <row r="81" spans="1:20" ht="45" x14ac:dyDescent="0.25">
      <c r="A81">
        <v>325</v>
      </c>
      <c r="B81" s="3" t="s">
        <v>326</v>
      </c>
      <c r="C81" s="3" t="s">
        <v>4435</v>
      </c>
      <c r="D81" s="6">
        <v>50000</v>
      </c>
      <c r="E81" s="8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>
        <v>104</v>
      </c>
      <c r="P81">
        <v>70.92</v>
      </c>
      <c r="Q81" s="11" t="s">
        <v>8308</v>
      </c>
      <c r="R81" s="11" t="s">
        <v>8313</v>
      </c>
      <c r="S81" s="16">
        <v>42689.187881944439</v>
      </c>
      <c r="T81" s="16">
        <v>42724.187881944439</v>
      </c>
    </row>
    <row r="82" spans="1:20" ht="45" x14ac:dyDescent="0.25">
      <c r="A82">
        <v>326</v>
      </c>
      <c r="B82" s="3" t="s">
        <v>327</v>
      </c>
      <c r="C82" s="3" t="s">
        <v>4436</v>
      </c>
      <c r="D82" s="6">
        <v>150000</v>
      </c>
      <c r="E82" s="8">
        <v>169394.6</v>
      </c>
      <c r="F82" t="s">
        <v>8218</v>
      </c>
      <c r="G82" t="s">
        <v>8223</v>
      </c>
      <c r="H82" t="s">
        <v>8245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8267</v>
      </c>
      <c r="O82">
        <v>113</v>
      </c>
      <c r="P82">
        <v>147.16999999999999</v>
      </c>
      <c r="Q82" s="11" t="s">
        <v>8308</v>
      </c>
      <c r="R82" s="11" t="s">
        <v>8313</v>
      </c>
      <c r="S82" s="16">
        <v>42775.314884259264</v>
      </c>
      <c r="T82" s="16">
        <v>42808.956250000003</v>
      </c>
    </row>
    <row r="83" spans="1:20" ht="60" x14ac:dyDescent="0.25">
      <c r="A83">
        <v>327</v>
      </c>
      <c r="B83" s="3" t="s">
        <v>328</v>
      </c>
      <c r="C83" s="3" t="s">
        <v>4437</v>
      </c>
      <c r="D83" s="6">
        <v>4000</v>
      </c>
      <c r="E83" s="8">
        <v>5456</v>
      </c>
      <c r="F83" t="s">
        <v>8218</v>
      </c>
      <c r="G83" t="s">
        <v>8223</v>
      </c>
      <c r="H83" t="s">
        <v>8245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8267</v>
      </c>
      <c r="O83">
        <v>136</v>
      </c>
      <c r="P83">
        <v>160.47</v>
      </c>
      <c r="Q83" s="11" t="s">
        <v>8308</v>
      </c>
      <c r="R83" s="11" t="s">
        <v>8313</v>
      </c>
      <c r="S83" s="16">
        <v>42058.235289351855</v>
      </c>
      <c r="T83" s="16">
        <v>42085.333333333328</v>
      </c>
    </row>
    <row r="84" spans="1:20" ht="45" x14ac:dyDescent="0.25">
      <c r="A84">
        <v>328</v>
      </c>
      <c r="B84" s="3" t="s">
        <v>329</v>
      </c>
      <c r="C84" s="3" t="s">
        <v>4438</v>
      </c>
      <c r="D84" s="6">
        <v>75000</v>
      </c>
      <c r="E84" s="8">
        <v>77710.8</v>
      </c>
      <c r="F84" t="s">
        <v>8218</v>
      </c>
      <c r="G84" t="s">
        <v>8223</v>
      </c>
      <c r="H84" t="s">
        <v>8245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8267</v>
      </c>
      <c r="O84">
        <v>104</v>
      </c>
      <c r="P84">
        <v>156.05000000000001</v>
      </c>
      <c r="Q84" s="11" t="s">
        <v>8308</v>
      </c>
      <c r="R84" s="11" t="s">
        <v>8313</v>
      </c>
      <c r="S84" s="16">
        <v>42278.946620370371</v>
      </c>
      <c r="T84" s="16">
        <v>42309.166666666672</v>
      </c>
    </row>
    <row r="85" spans="1:20" ht="45" x14ac:dyDescent="0.25">
      <c r="A85">
        <v>329</v>
      </c>
      <c r="B85" s="3" t="s">
        <v>330</v>
      </c>
      <c r="C85" s="3" t="s">
        <v>4439</v>
      </c>
      <c r="D85" s="6">
        <v>10000</v>
      </c>
      <c r="E85" s="8">
        <v>10550</v>
      </c>
      <c r="F85" t="s">
        <v>8218</v>
      </c>
      <c r="G85" t="s">
        <v>8223</v>
      </c>
      <c r="H85" t="s">
        <v>8245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8267</v>
      </c>
      <c r="O85">
        <v>106</v>
      </c>
      <c r="P85">
        <v>63.17</v>
      </c>
      <c r="Q85" s="11" t="s">
        <v>8308</v>
      </c>
      <c r="R85" s="11" t="s">
        <v>8313</v>
      </c>
      <c r="S85" s="16">
        <v>42291.46674768519</v>
      </c>
      <c r="T85" s="16">
        <v>42315.166666666672</v>
      </c>
    </row>
    <row r="86" spans="1:20" ht="60" x14ac:dyDescent="0.25">
      <c r="A86">
        <v>330</v>
      </c>
      <c r="B86" s="3" t="s">
        <v>331</v>
      </c>
      <c r="C86" s="3" t="s">
        <v>4440</v>
      </c>
      <c r="D86" s="6">
        <v>35000</v>
      </c>
      <c r="E86" s="8">
        <v>35640</v>
      </c>
      <c r="F86" t="s">
        <v>8218</v>
      </c>
      <c r="G86" t="s">
        <v>8223</v>
      </c>
      <c r="H86" t="s">
        <v>8245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8267</v>
      </c>
      <c r="O86">
        <v>102</v>
      </c>
      <c r="P86">
        <v>104.82</v>
      </c>
      <c r="Q86" s="11" t="s">
        <v>8308</v>
      </c>
      <c r="R86" s="11" t="s">
        <v>8313</v>
      </c>
      <c r="S86" s="16">
        <v>41379.515775462962</v>
      </c>
      <c r="T86" s="16">
        <v>41411.165972222225</v>
      </c>
    </row>
    <row r="87" spans="1:20" ht="45" x14ac:dyDescent="0.25">
      <c r="A87">
        <v>331</v>
      </c>
      <c r="B87" s="3" t="s">
        <v>332</v>
      </c>
      <c r="C87" s="3" t="s">
        <v>4441</v>
      </c>
      <c r="D87" s="6">
        <v>40000</v>
      </c>
      <c r="E87" s="8">
        <v>42642</v>
      </c>
      <c r="F87" t="s">
        <v>8218</v>
      </c>
      <c r="G87" t="s">
        <v>8223</v>
      </c>
      <c r="H87" t="s">
        <v>8245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8267</v>
      </c>
      <c r="O87">
        <v>107</v>
      </c>
      <c r="P87">
        <v>97.36</v>
      </c>
      <c r="Q87" s="11" t="s">
        <v>8308</v>
      </c>
      <c r="R87" s="11" t="s">
        <v>8313</v>
      </c>
      <c r="S87" s="16">
        <v>42507.581412037034</v>
      </c>
      <c r="T87" s="16">
        <v>42538.581412037034</v>
      </c>
    </row>
    <row r="88" spans="1:20" ht="60" x14ac:dyDescent="0.25">
      <c r="A88">
        <v>332</v>
      </c>
      <c r="B88" s="3" t="s">
        <v>333</v>
      </c>
      <c r="C88" s="3" t="s">
        <v>4442</v>
      </c>
      <c r="D88" s="6">
        <v>100000</v>
      </c>
      <c r="E88" s="8">
        <v>113015</v>
      </c>
      <c r="F88" t="s">
        <v>8218</v>
      </c>
      <c r="G88" t="s">
        <v>8223</v>
      </c>
      <c r="H88" t="s">
        <v>8245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8267</v>
      </c>
      <c r="O88">
        <v>113</v>
      </c>
      <c r="P88">
        <v>203.63</v>
      </c>
      <c r="Q88" s="11" t="s">
        <v>8308</v>
      </c>
      <c r="R88" s="11" t="s">
        <v>8313</v>
      </c>
      <c r="S88" s="16">
        <v>42263.680289351847</v>
      </c>
      <c r="T88" s="16">
        <v>42305.333333333328</v>
      </c>
    </row>
    <row r="89" spans="1:20" ht="60" x14ac:dyDescent="0.25">
      <c r="A89">
        <v>333</v>
      </c>
      <c r="B89" s="3" t="s">
        <v>334</v>
      </c>
      <c r="C89" s="3" t="s">
        <v>4443</v>
      </c>
      <c r="D89" s="6">
        <v>40000</v>
      </c>
      <c r="E89" s="8">
        <v>50091</v>
      </c>
      <c r="F89" t="s">
        <v>8218</v>
      </c>
      <c r="G89" t="s">
        <v>8223</v>
      </c>
      <c r="H89" t="s">
        <v>8245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8267</v>
      </c>
      <c r="O89">
        <v>125</v>
      </c>
      <c r="P89">
        <v>188.31</v>
      </c>
      <c r="Q89" s="11" t="s">
        <v>8308</v>
      </c>
      <c r="R89" s="11" t="s">
        <v>8313</v>
      </c>
      <c r="S89" s="16">
        <v>42437.636469907404</v>
      </c>
      <c r="T89" s="16">
        <v>42467.59480324074</v>
      </c>
    </row>
    <row r="90" spans="1:20" ht="60" x14ac:dyDescent="0.25">
      <c r="A90">
        <v>334</v>
      </c>
      <c r="B90" s="3" t="s">
        <v>335</v>
      </c>
      <c r="C90" s="3" t="s">
        <v>4444</v>
      </c>
      <c r="D90" s="6">
        <v>10000</v>
      </c>
      <c r="E90" s="8">
        <v>10119</v>
      </c>
      <c r="F90" t="s">
        <v>8218</v>
      </c>
      <c r="G90" t="s">
        <v>8223</v>
      </c>
      <c r="H90" t="s">
        <v>8245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8267</v>
      </c>
      <c r="O90">
        <v>101</v>
      </c>
      <c r="P90">
        <v>146.65</v>
      </c>
      <c r="Q90" s="11" t="s">
        <v>8308</v>
      </c>
      <c r="R90" s="11" t="s">
        <v>8313</v>
      </c>
      <c r="S90" s="16">
        <v>42101.682372685187</v>
      </c>
      <c r="T90" s="16">
        <v>42139.791666666672</v>
      </c>
    </row>
    <row r="91" spans="1:20" ht="60" x14ac:dyDescent="0.25">
      <c r="A91">
        <v>335</v>
      </c>
      <c r="B91" s="3" t="s">
        <v>336</v>
      </c>
      <c r="C91" s="3" t="s">
        <v>4445</v>
      </c>
      <c r="D91" s="6">
        <v>8500</v>
      </c>
      <c r="E91" s="8">
        <v>8735</v>
      </c>
      <c r="F91" t="s">
        <v>8218</v>
      </c>
      <c r="G91" t="s">
        <v>8223</v>
      </c>
      <c r="H91" t="s">
        <v>8245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8267</v>
      </c>
      <c r="O91">
        <v>103</v>
      </c>
      <c r="P91">
        <v>109.19</v>
      </c>
      <c r="Q91" s="11" t="s">
        <v>8308</v>
      </c>
      <c r="R91" s="11" t="s">
        <v>8313</v>
      </c>
      <c r="S91" s="16">
        <v>42101.737442129626</v>
      </c>
      <c r="T91" s="16">
        <v>42132.916666666672</v>
      </c>
    </row>
    <row r="92" spans="1:20" ht="45" x14ac:dyDescent="0.25">
      <c r="A92">
        <v>336</v>
      </c>
      <c r="B92" s="3" t="s">
        <v>337</v>
      </c>
      <c r="C92" s="3" t="s">
        <v>4446</v>
      </c>
      <c r="D92" s="6">
        <v>25000</v>
      </c>
      <c r="E92" s="8">
        <v>29209.78</v>
      </c>
      <c r="F92" t="s">
        <v>8218</v>
      </c>
      <c r="G92" t="s">
        <v>8223</v>
      </c>
      <c r="H92" t="s">
        <v>8245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8267</v>
      </c>
      <c r="O92">
        <v>117</v>
      </c>
      <c r="P92">
        <v>59.25</v>
      </c>
      <c r="Q92" s="11" t="s">
        <v>8308</v>
      </c>
      <c r="R92" s="11" t="s">
        <v>8313</v>
      </c>
      <c r="S92" s="16">
        <v>42291.596273148149</v>
      </c>
      <c r="T92" s="16">
        <v>42321.637939814813</v>
      </c>
    </row>
    <row r="93" spans="1:20" ht="60" x14ac:dyDescent="0.25">
      <c r="A93">
        <v>337</v>
      </c>
      <c r="B93" s="3" t="s">
        <v>338</v>
      </c>
      <c r="C93" s="3" t="s">
        <v>4447</v>
      </c>
      <c r="D93" s="6">
        <v>3000</v>
      </c>
      <c r="E93" s="8">
        <v>3035.05</v>
      </c>
      <c r="F93" t="s">
        <v>8218</v>
      </c>
      <c r="G93" t="s">
        <v>8223</v>
      </c>
      <c r="H93" t="s">
        <v>8245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8267</v>
      </c>
      <c r="O93">
        <v>101</v>
      </c>
      <c r="P93">
        <v>97.9</v>
      </c>
      <c r="Q93" s="11" t="s">
        <v>8308</v>
      </c>
      <c r="R93" s="11" t="s">
        <v>8313</v>
      </c>
      <c r="S93" s="16">
        <v>42047.128564814819</v>
      </c>
      <c r="T93" s="16">
        <v>42077.086898148147</v>
      </c>
    </row>
    <row r="94" spans="1:20" ht="60" x14ac:dyDescent="0.25">
      <c r="A94">
        <v>338</v>
      </c>
      <c r="B94" s="3" t="s">
        <v>339</v>
      </c>
      <c r="C94" s="3" t="s">
        <v>4448</v>
      </c>
      <c r="D94" s="6">
        <v>15000</v>
      </c>
      <c r="E94" s="8">
        <v>16520.04</v>
      </c>
      <c r="F94" t="s">
        <v>8218</v>
      </c>
      <c r="G94" t="s">
        <v>8223</v>
      </c>
      <c r="H94" t="s">
        <v>8245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8267</v>
      </c>
      <c r="O94">
        <v>110</v>
      </c>
      <c r="P94">
        <v>70</v>
      </c>
      <c r="Q94" s="11" t="s">
        <v>8308</v>
      </c>
      <c r="R94" s="11" t="s">
        <v>8313</v>
      </c>
      <c r="S94" s="16">
        <v>42559.755671296298</v>
      </c>
      <c r="T94" s="16">
        <v>42616.041666666672</v>
      </c>
    </row>
    <row r="95" spans="1:20" ht="45" x14ac:dyDescent="0.25">
      <c r="A95">
        <v>339</v>
      </c>
      <c r="B95" s="3" t="s">
        <v>340</v>
      </c>
      <c r="C95" s="3" t="s">
        <v>4449</v>
      </c>
      <c r="D95" s="6">
        <v>6000</v>
      </c>
      <c r="E95" s="8">
        <v>6485</v>
      </c>
      <c r="F95" t="s">
        <v>8218</v>
      </c>
      <c r="G95" t="s">
        <v>8223</v>
      </c>
      <c r="H95" t="s">
        <v>8245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8267</v>
      </c>
      <c r="O95">
        <v>108</v>
      </c>
      <c r="P95">
        <v>72.87</v>
      </c>
      <c r="Q95" s="11" t="s">
        <v>8308</v>
      </c>
      <c r="R95" s="11" t="s">
        <v>8313</v>
      </c>
      <c r="S95" s="16">
        <v>42093.760046296295</v>
      </c>
      <c r="T95" s="16">
        <v>42123.760046296295</v>
      </c>
    </row>
    <row r="96" spans="1:20" ht="45" x14ac:dyDescent="0.25">
      <c r="A96">
        <v>340</v>
      </c>
      <c r="B96" s="3" t="s">
        <v>341</v>
      </c>
      <c r="C96" s="3" t="s">
        <v>4450</v>
      </c>
      <c r="D96" s="6">
        <v>35000</v>
      </c>
      <c r="E96" s="8">
        <v>43758</v>
      </c>
      <c r="F96" t="s">
        <v>8218</v>
      </c>
      <c r="G96" t="s">
        <v>8223</v>
      </c>
      <c r="H96" t="s">
        <v>8245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8267</v>
      </c>
      <c r="O96">
        <v>125</v>
      </c>
      <c r="P96">
        <v>146.35</v>
      </c>
      <c r="Q96" s="11" t="s">
        <v>8308</v>
      </c>
      <c r="R96" s="11" t="s">
        <v>8313</v>
      </c>
      <c r="S96" s="16">
        <v>42772.669062500005</v>
      </c>
      <c r="T96" s="16">
        <v>42802.875</v>
      </c>
    </row>
    <row r="97" spans="1:20" ht="60" x14ac:dyDescent="0.25">
      <c r="A97">
        <v>341</v>
      </c>
      <c r="B97" s="3" t="s">
        <v>342</v>
      </c>
      <c r="C97" s="3" t="s">
        <v>4451</v>
      </c>
      <c r="D97" s="6">
        <v>3500</v>
      </c>
      <c r="E97" s="8">
        <v>3735</v>
      </c>
      <c r="F97" t="s">
        <v>8218</v>
      </c>
      <c r="G97" t="s">
        <v>8223</v>
      </c>
      <c r="H97" t="s">
        <v>8245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8267</v>
      </c>
      <c r="O97">
        <v>107</v>
      </c>
      <c r="P97">
        <v>67.91</v>
      </c>
      <c r="Q97" s="11" t="s">
        <v>8308</v>
      </c>
      <c r="R97" s="11" t="s">
        <v>8313</v>
      </c>
      <c r="S97" s="16">
        <v>41894.879606481481</v>
      </c>
      <c r="T97" s="16">
        <v>41913.165972222225</v>
      </c>
    </row>
    <row r="98" spans="1:20" ht="30" x14ac:dyDescent="0.25">
      <c r="A98">
        <v>342</v>
      </c>
      <c r="B98" s="3" t="s">
        <v>343</v>
      </c>
      <c r="C98" s="3" t="s">
        <v>4452</v>
      </c>
      <c r="D98" s="6">
        <v>55000</v>
      </c>
      <c r="E98" s="8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8267</v>
      </c>
      <c r="O98">
        <v>100</v>
      </c>
      <c r="P98">
        <v>169.85</v>
      </c>
      <c r="Q98" s="11" t="s">
        <v>8308</v>
      </c>
      <c r="R98" s="11" t="s">
        <v>8313</v>
      </c>
      <c r="S98" s="16">
        <v>42459.780844907407</v>
      </c>
      <c r="T98" s="16">
        <v>42489.780844907407</v>
      </c>
    </row>
    <row r="99" spans="1:20" ht="60" x14ac:dyDescent="0.25">
      <c r="A99">
        <v>343</v>
      </c>
      <c r="B99" s="3" t="s">
        <v>344</v>
      </c>
      <c r="C99" s="3" t="s">
        <v>4453</v>
      </c>
      <c r="D99" s="6">
        <v>30000</v>
      </c>
      <c r="E99" s="8">
        <v>30608.59</v>
      </c>
      <c r="F99" t="s">
        <v>8218</v>
      </c>
      <c r="G99" t="s">
        <v>8223</v>
      </c>
      <c r="H99" t="s">
        <v>8245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8267</v>
      </c>
      <c r="O99">
        <v>102</v>
      </c>
      <c r="P99">
        <v>58.41</v>
      </c>
      <c r="Q99" s="11" t="s">
        <v>8308</v>
      </c>
      <c r="R99" s="11" t="s">
        <v>8313</v>
      </c>
      <c r="S99" s="16">
        <v>41926.73778935185</v>
      </c>
      <c r="T99" s="16">
        <v>41957.125</v>
      </c>
    </row>
    <row r="100" spans="1:20" ht="60" x14ac:dyDescent="0.25">
      <c r="A100">
        <v>344</v>
      </c>
      <c r="B100" s="3" t="s">
        <v>345</v>
      </c>
      <c r="C100" s="3" t="s">
        <v>4454</v>
      </c>
      <c r="D100" s="6">
        <v>33500</v>
      </c>
      <c r="E100" s="8">
        <v>34198</v>
      </c>
      <c r="F100" t="s">
        <v>8218</v>
      </c>
      <c r="G100" t="s">
        <v>8223</v>
      </c>
      <c r="H100" t="s">
        <v>8245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8267</v>
      </c>
      <c r="O100">
        <v>102</v>
      </c>
      <c r="P100">
        <v>119.99</v>
      </c>
      <c r="Q100" s="11" t="s">
        <v>8308</v>
      </c>
      <c r="R100" s="11" t="s">
        <v>8313</v>
      </c>
      <c r="S100" s="16">
        <v>42111.970995370371</v>
      </c>
      <c r="T100" s="16">
        <v>42156.097222222219</v>
      </c>
    </row>
    <row r="101" spans="1:20" ht="45" x14ac:dyDescent="0.25">
      <c r="A101">
        <v>345</v>
      </c>
      <c r="B101" s="3" t="s">
        <v>346</v>
      </c>
      <c r="C101" s="3" t="s">
        <v>4455</v>
      </c>
      <c r="D101" s="6">
        <v>14500</v>
      </c>
      <c r="E101" s="8">
        <v>17875</v>
      </c>
      <c r="F101" t="s">
        <v>8218</v>
      </c>
      <c r="G101" t="s">
        <v>8223</v>
      </c>
      <c r="H101" t="s">
        <v>8245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8267</v>
      </c>
      <c r="O101">
        <v>123</v>
      </c>
      <c r="P101">
        <v>99.86</v>
      </c>
      <c r="Q101" s="11" t="s">
        <v>8308</v>
      </c>
      <c r="R101" s="11" t="s">
        <v>8313</v>
      </c>
      <c r="S101" s="16">
        <v>42114.944328703699</v>
      </c>
      <c r="T101" s="16">
        <v>42144.944328703699</v>
      </c>
    </row>
    <row r="102" spans="1:20" ht="60" x14ac:dyDescent="0.25">
      <c r="A102">
        <v>346</v>
      </c>
      <c r="B102" s="3" t="s">
        <v>347</v>
      </c>
      <c r="C102" s="3" t="s">
        <v>4456</v>
      </c>
      <c r="D102" s="6">
        <v>10000</v>
      </c>
      <c r="E102" s="8">
        <v>17028.88</v>
      </c>
      <c r="F102" t="s">
        <v>8218</v>
      </c>
      <c r="G102" t="s">
        <v>8223</v>
      </c>
      <c r="H102" t="s">
        <v>8245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8267</v>
      </c>
      <c r="O102">
        <v>170</v>
      </c>
      <c r="P102">
        <v>90.58</v>
      </c>
      <c r="Q102" s="11" t="s">
        <v>8308</v>
      </c>
      <c r="R102" s="11" t="s">
        <v>8313</v>
      </c>
      <c r="S102" s="16">
        <v>42261.500243055561</v>
      </c>
      <c r="T102" s="16">
        <v>42291.500243055561</v>
      </c>
    </row>
    <row r="103" spans="1:20" ht="60" x14ac:dyDescent="0.25">
      <c r="A103">
        <v>347</v>
      </c>
      <c r="B103" s="3" t="s">
        <v>348</v>
      </c>
      <c r="C103" s="3" t="s">
        <v>4457</v>
      </c>
      <c r="D103" s="6">
        <v>40000</v>
      </c>
      <c r="E103" s="8">
        <v>44636.2</v>
      </c>
      <c r="F103" t="s">
        <v>8218</v>
      </c>
      <c r="G103" t="s">
        <v>8223</v>
      </c>
      <c r="H103" t="s">
        <v>8245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8267</v>
      </c>
      <c r="O103">
        <v>112</v>
      </c>
      <c r="P103">
        <v>117.77</v>
      </c>
      <c r="Q103" s="11" t="s">
        <v>8308</v>
      </c>
      <c r="R103" s="11" t="s">
        <v>8313</v>
      </c>
      <c r="S103" s="16">
        <v>42292.495474537034</v>
      </c>
      <c r="T103" s="16">
        <v>42322.537141203706</v>
      </c>
    </row>
    <row r="104" spans="1:20" ht="60" x14ac:dyDescent="0.25">
      <c r="A104">
        <v>348</v>
      </c>
      <c r="B104" s="3" t="s">
        <v>349</v>
      </c>
      <c r="C104" s="3" t="s">
        <v>4458</v>
      </c>
      <c r="D104" s="6">
        <v>10000</v>
      </c>
      <c r="E104" s="8">
        <v>10300</v>
      </c>
      <c r="F104" t="s">
        <v>8218</v>
      </c>
      <c r="G104" t="s">
        <v>8223</v>
      </c>
      <c r="H104" t="s">
        <v>8245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8267</v>
      </c>
      <c r="O104">
        <v>103</v>
      </c>
      <c r="P104">
        <v>86.55</v>
      </c>
      <c r="Q104" s="11" t="s">
        <v>8308</v>
      </c>
      <c r="R104" s="11" t="s">
        <v>8313</v>
      </c>
      <c r="S104" s="16">
        <v>42207.58699074074</v>
      </c>
      <c r="T104" s="16">
        <v>42237.58699074074</v>
      </c>
    </row>
    <row r="105" spans="1:20" ht="45" x14ac:dyDescent="0.25">
      <c r="A105">
        <v>349</v>
      </c>
      <c r="B105" s="3" t="s">
        <v>350</v>
      </c>
      <c r="C105" s="3" t="s">
        <v>4459</v>
      </c>
      <c r="D105" s="6">
        <v>11260</v>
      </c>
      <c r="E105" s="8">
        <v>12007.18</v>
      </c>
      <c r="F105" t="s">
        <v>8218</v>
      </c>
      <c r="G105" t="s">
        <v>8223</v>
      </c>
      <c r="H105" t="s">
        <v>8245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8267</v>
      </c>
      <c r="O105">
        <v>107</v>
      </c>
      <c r="P105">
        <v>71.900000000000006</v>
      </c>
      <c r="Q105" s="11" t="s">
        <v>8308</v>
      </c>
      <c r="R105" s="11" t="s">
        <v>8313</v>
      </c>
      <c r="S105" s="16">
        <v>42760.498935185184</v>
      </c>
      <c r="T105" s="16">
        <v>42790.498935185184</v>
      </c>
    </row>
    <row r="106" spans="1:20" ht="45" x14ac:dyDescent="0.25">
      <c r="A106">
        <v>350</v>
      </c>
      <c r="B106" s="3" t="s">
        <v>351</v>
      </c>
      <c r="C106" s="3" t="s">
        <v>4460</v>
      </c>
      <c r="D106" s="6">
        <v>25000</v>
      </c>
      <c r="E106" s="8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8267</v>
      </c>
      <c r="O106">
        <v>115</v>
      </c>
      <c r="P106">
        <v>129.82</v>
      </c>
      <c r="Q106" s="11" t="s">
        <v>8308</v>
      </c>
      <c r="R106" s="11" t="s">
        <v>8313</v>
      </c>
      <c r="S106" s="16">
        <v>42586.066076388888</v>
      </c>
      <c r="T106" s="16">
        <v>42624.165972222225</v>
      </c>
    </row>
    <row r="107" spans="1:20" ht="60" x14ac:dyDescent="0.25">
      <c r="A107">
        <v>352</v>
      </c>
      <c r="B107" s="3" t="s">
        <v>353</v>
      </c>
      <c r="C107" s="3" t="s">
        <v>4462</v>
      </c>
      <c r="D107" s="6">
        <v>10000</v>
      </c>
      <c r="E107" s="8">
        <v>11656</v>
      </c>
      <c r="F107" t="s">
        <v>8218</v>
      </c>
      <c r="G107" t="s">
        <v>8223</v>
      </c>
      <c r="H107" t="s">
        <v>8245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8267</v>
      </c>
      <c r="O107">
        <v>117</v>
      </c>
      <c r="P107">
        <v>40.76</v>
      </c>
      <c r="Q107" s="11" t="s">
        <v>8308</v>
      </c>
      <c r="R107" s="11" t="s">
        <v>8313</v>
      </c>
      <c r="S107" s="16">
        <v>41890.167453703703</v>
      </c>
      <c r="T107" s="16">
        <v>41920.167453703703</v>
      </c>
    </row>
    <row r="108" spans="1:20" ht="60" x14ac:dyDescent="0.25">
      <c r="A108">
        <v>353</v>
      </c>
      <c r="B108" s="3" t="s">
        <v>354</v>
      </c>
      <c r="C108" s="3" t="s">
        <v>4463</v>
      </c>
      <c r="D108" s="6">
        <v>58425</v>
      </c>
      <c r="E108" s="8">
        <v>63460.18</v>
      </c>
      <c r="F108" t="s">
        <v>8218</v>
      </c>
      <c r="G108" t="s">
        <v>8223</v>
      </c>
      <c r="H108" t="s">
        <v>8245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8267</v>
      </c>
      <c r="O108">
        <v>109</v>
      </c>
      <c r="P108">
        <v>103.52</v>
      </c>
      <c r="Q108" s="11" t="s">
        <v>8308</v>
      </c>
      <c r="R108" s="11" t="s">
        <v>8313</v>
      </c>
      <c r="S108" s="16">
        <v>42297.791886574079</v>
      </c>
      <c r="T108" s="16">
        <v>42327.833553240736</v>
      </c>
    </row>
    <row r="109" spans="1:20" ht="60" x14ac:dyDescent="0.25">
      <c r="A109">
        <v>354</v>
      </c>
      <c r="B109" s="3" t="s">
        <v>355</v>
      </c>
      <c r="C109" s="3" t="s">
        <v>4464</v>
      </c>
      <c r="D109" s="6">
        <v>3500</v>
      </c>
      <c r="E109" s="8">
        <v>3638</v>
      </c>
      <c r="F109" t="s">
        <v>8218</v>
      </c>
      <c r="G109" t="s">
        <v>8223</v>
      </c>
      <c r="H109" t="s">
        <v>8245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8267</v>
      </c>
      <c r="O109">
        <v>104</v>
      </c>
      <c r="P109">
        <v>125.45</v>
      </c>
      <c r="Q109" s="11" t="s">
        <v>8308</v>
      </c>
      <c r="R109" s="11" t="s">
        <v>8313</v>
      </c>
      <c r="S109" s="16">
        <v>42438.827789351853</v>
      </c>
      <c r="T109" s="16">
        <v>42468.786122685182</v>
      </c>
    </row>
    <row r="110" spans="1:20" ht="45" x14ac:dyDescent="0.25">
      <c r="A110">
        <v>355</v>
      </c>
      <c r="B110" s="3" t="s">
        <v>356</v>
      </c>
      <c r="C110" s="3" t="s">
        <v>4465</v>
      </c>
      <c r="D110" s="6">
        <v>35000</v>
      </c>
      <c r="E110" s="8">
        <v>40690</v>
      </c>
      <c r="F110" t="s">
        <v>8218</v>
      </c>
      <c r="G110" t="s">
        <v>8223</v>
      </c>
      <c r="H110" t="s">
        <v>8245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8267</v>
      </c>
      <c r="O110">
        <v>116</v>
      </c>
      <c r="P110">
        <v>246.61</v>
      </c>
      <c r="Q110" s="11" t="s">
        <v>8308</v>
      </c>
      <c r="R110" s="11" t="s">
        <v>8313</v>
      </c>
      <c r="S110" s="16">
        <v>41943.293912037036</v>
      </c>
      <c r="T110" s="16">
        <v>41974.3355787037</v>
      </c>
    </row>
    <row r="111" spans="1:20" ht="45" x14ac:dyDescent="0.25">
      <c r="A111">
        <v>356</v>
      </c>
      <c r="B111" s="3" t="s">
        <v>357</v>
      </c>
      <c r="C111" s="3" t="s">
        <v>4466</v>
      </c>
      <c r="D111" s="6">
        <v>7500</v>
      </c>
      <c r="E111" s="8">
        <v>7701.93</v>
      </c>
      <c r="F111" t="s">
        <v>8218</v>
      </c>
      <c r="G111" t="s">
        <v>8223</v>
      </c>
      <c r="H111" t="s">
        <v>8245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8267</v>
      </c>
      <c r="O111">
        <v>103</v>
      </c>
      <c r="P111">
        <v>79.400000000000006</v>
      </c>
      <c r="Q111" s="11" t="s">
        <v>8308</v>
      </c>
      <c r="R111" s="11" t="s">
        <v>8313</v>
      </c>
      <c r="S111" s="16">
        <v>42415.803159722222</v>
      </c>
      <c r="T111" s="16">
        <v>42445.761493055557</v>
      </c>
    </row>
    <row r="112" spans="1:20" ht="60" x14ac:dyDescent="0.25">
      <c r="A112">
        <v>357</v>
      </c>
      <c r="B112" s="3" t="s">
        <v>358</v>
      </c>
      <c r="C112" s="3" t="s">
        <v>4467</v>
      </c>
      <c r="D112" s="6">
        <v>15000</v>
      </c>
      <c r="E112" s="8">
        <v>26100</v>
      </c>
      <c r="F112" t="s">
        <v>8218</v>
      </c>
      <c r="G112" t="s">
        <v>8223</v>
      </c>
      <c r="H112" t="s">
        <v>8245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8267</v>
      </c>
      <c r="O112">
        <v>174</v>
      </c>
      <c r="P112">
        <v>86.14</v>
      </c>
      <c r="Q112" s="11" t="s">
        <v>8308</v>
      </c>
      <c r="R112" s="11" t="s">
        <v>8313</v>
      </c>
      <c r="S112" s="16">
        <v>42078.222187499996</v>
      </c>
      <c r="T112" s="16">
        <v>42118.222187499996</v>
      </c>
    </row>
    <row r="113" spans="1:20" ht="45" x14ac:dyDescent="0.25">
      <c r="A113">
        <v>358</v>
      </c>
      <c r="B113" s="3" t="s">
        <v>359</v>
      </c>
      <c r="C113" s="3" t="s">
        <v>4468</v>
      </c>
      <c r="D113" s="6">
        <v>50000</v>
      </c>
      <c r="E113" s="8">
        <v>51544</v>
      </c>
      <c r="F113" t="s">
        <v>8218</v>
      </c>
      <c r="G113" t="s">
        <v>8223</v>
      </c>
      <c r="H113" t="s">
        <v>8245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8267</v>
      </c>
      <c r="O113">
        <v>103</v>
      </c>
      <c r="P113">
        <v>193.05</v>
      </c>
      <c r="Q113" s="11" t="s">
        <v>8308</v>
      </c>
      <c r="R113" s="11" t="s">
        <v>8313</v>
      </c>
      <c r="S113" s="16">
        <v>42507.860196759255</v>
      </c>
      <c r="T113" s="16">
        <v>42536.625</v>
      </c>
    </row>
    <row r="114" spans="1:20" ht="45" x14ac:dyDescent="0.25">
      <c r="A114">
        <v>359</v>
      </c>
      <c r="B114" s="3" t="s">
        <v>360</v>
      </c>
      <c r="C114" s="3" t="s">
        <v>4469</v>
      </c>
      <c r="D114" s="6">
        <v>24200</v>
      </c>
      <c r="E114" s="8">
        <v>25375</v>
      </c>
      <c r="F114" t="s">
        <v>8218</v>
      </c>
      <c r="G114" t="s">
        <v>8223</v>
      </c>
      <c r="H114" t="s">
        <v>8245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8267</v>
      </c>
      <c r="O114">
        <v>105</v>
      </c>
      <c r="P114">
        <v>84.02</v>
      </c>
      <c r="Q114" s="11" t="s">
        <v>8308</v>
      </c>
      <c r="R114" s="11" t="s">
        <v>8313</v>
      </c>
      <c r="S114" s="16">
        <v>41935.070486111108</v>
      </c>
      <c r="T114" s="16">
        <v>41957.216666666667</v>
      </c>
    </row>
    <row r="115" spans="1:20" ht="60" x14ac:dyDescent="0.25">
      <c r="A115">
        <v>360</v>
      </c>
      <c r="B115" s="3" t="s">
        <v>361</v>
      </c>
      <c r="C115" s="3" t="s">
        <v>4470</v>
      </c>
      <c r="D115" s="6">
        <v>12000</v>
      </c>
      <c r="E115" s="8">
        <v>12165</v>
      </c>
      <c r="F115" t="s">
        <v>8218</v>
      </c>
      <c r="G115" t="s">
        <v>8223</v>
      </c>
      <c r="H115" t="s">
        <v>8245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8267</v>
      </c>
      <c r="O115">
        <v>101</v>
      </c>
      <c r="P115">
        <v>139.83000000000001</v>
      </c>
      <c r="Q115" s="11" t="s">
        <v>8308</v>
      </c>
      <c r="R115" s="11" t="s">
        <v>8313</v>
      </c>
      <c r="S115" s="16">
        <v>42163.897916666669</v>
      </c>
      <c r="T115" s="16">
        <v>42208.132638888885</v>
      </c>
    </row>
    <row r="116" spans="1:20" ht="60" x14ac:dyDescent="0.25">
      <c r="A116">
        <v>361</v>
      </c>
      <c r="B116" s="3" t="s">
        <v>362</v>
      </c>
      <c r="C116" s="3" t="s">
        <v>4471</v>
      </c>
      <c r="D116" s="6">
        <v>35000</v>
      </c>
      <c r="E116" s="8">
        <v>38876.949999999997</v>
      </c>
      <c r="F116" t="s">
        <v>8218</v>
      </c>
      <c r="G116" t="s">
        <v>8223</v>
      </c>
      <c r="H116" t="s">
        <v>8245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8267</v>
      </c>
      <c r="O116">
        <v>111</v>
      </c>
      <c r="P116">
        <v>109.82</v>
      </c>
      <c r="Q116" s="11" t="s">
        <v>8308</v>
      </c>
      <c r="R116" s="11" t="s">
        <v>8313</v>
      </c>
      <c r="S116" s="16">
        <v>41936.001226851848</v>
      </c>
      <c r="T116" s="16">
        <v>41966.042893518519</v>
      </c>
    </row>
    <row r="117" spans="1:20" ht="60" x14ac:dyDescent="0.25">
      <c r="A117">
        <v>362</v>
      </c>
      <c r="B117" s="3" t="s">
        <v>363</v>
      </c>
      <c r="C117" s="3" t="s">
        <v>4472</v>
      </c>
      <c r="D117" s="6">
        <v>9665</v>
      </c>
      <c r="E117" s="8">
        <v>12000</v>
      </c>
      <c r="F117" t="s">
        <v>8218</v>
      </c>
      <c r="G117" t="s">
        <v>8223</v>
      </c>
      <c r="H117" t="s">
        <v>8245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8267</v>
      </c>
      <c r="O117">
        <v>124</v>
      </c>
      <c r="P117">
        <v>139.53</v>
      </c>
      <c r="Q117" s="11" t="s">
        <v>8308</v>
      </c>
      <c r="R117" s="11" t="s">
        <v>8313</v>
      </c>
      <c r="S117" s="16">
        <v>41837.210543981484</v>
      </c>
      <c r="T117" s="16">
        <v>41859</v>
      </c>
    </row>
    <row r="118" spans="1:20" ht="60" x14ac:dyDescent="0.25">
      <c r="A118">
        <v>363</v>
      </c>
      <c r="B118" s="3" t="s">
        <v>364</v>
      </c>
      <c r="C118" s="3" t="s">
        <v>4473</v>
      </c>
      <c r="D118" s="6">
        <v>8925</v>
      </c>
      <c r="E118" s="8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8267</v>
      </c>
      <c r="O118">
        <v>101</v>
      </c>
      <c r="P118">
        <v>347.85</v>
      </c>
      <c r="Q118" s="11" t="s">
        <v>8308</v>
      </c>
      <c r="R118" s="11" t="s">
        <v>8313</v>
      </c>
      <c r="S118" s="16">
        <v>40255.744629629626</v>
      </c>
      <c r="T118" s="16">
        <v>40300.806944444441</v>
      </c>
    </row>
    <row r="119" spans="1:20" ht="60" x14ac:dyDescent="0.25">
      <c r="A119">
        <v>364</v>
      </c>
      <c r="B119" s="3" t="s">
        <v>365</v>
      </c>
      <c r="C119" s="3" t="s">
        <v>4474</v>
      </c>
      <c r="D119" s="6">
        <v>7000</v>
      </c>
      <c r="E119" s="8">
        <v>7711.3</v>
      </c>
      <c r="F119" t="s">
        <v>8218</v>
      </c>
      <c r="G119" t="s">
        <v>8223</v>
      </c>
      <c r="H119" t="s">
        <v>8245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8267</v>
      </c>
      <c r="O119">
        <v>110</v>
      </c>
      <c r="P119">
        <v>68.239999999999995</v>
      </c>
      <c r="Q119" s="11" t="s">
        <v>8308</v>
      </c>
      <c r="R119" s="11" t="s">
        <v>8313</v>
      </c>
      <c r="S119" s="16">
        <v>41780.859629629631</v>
      </c>
      <c r="T119" s="16">
        <v>41811.165972222225</v>
      </c>
    </row>
    <row r="120" spans="1:20" ht="45" x14ac:dyDescent="0.25">
      <c r="A120">
        <v>366</v>
      </c>
      <c r="B120" s="3" t="s">
        <v>367</v>
      </c>
      <c r="C120" s="3" t="s">
        <v>4476</v>
      </c>
      <c r="D120" s="6">
        <v>38000</v>
      </c>
      <c r="E120" s="8">
        <v>38500</v>
      </c>
      <c r="F120" t="s">
        <v>8218</v>
      </c>
      <c r="G120" t="s">
        <v>8223</v>
      </c>
      <c r="H120" t="s">
        <v>8245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8267</v>
      </c>
      <c r="O120">
        <v>101</v>
      </c>
      <c r="P120">
        <v>287.31</v>
      </c>
      <c r="Q120" s="11" t="s">
        <v>8308</v>
      </c>
      <c r="R120" s="11" t="s">
        <v>8313</v>
      </c>
      <c r="S120" s="16">
        <v>41019.793032407404</v>
      </c>
      <c r="T120" s="16">
        <v>41049.793032407404</v>
      </c>
    </row>
    <row r="121" spans="1:20" ht="60" x14ac:dyDescent="0.25">
      <c r="A121">
        <v>367</v>
      </c>
      <c r="B121" s="3" t="s">
        <v>368</v>
      </c>
      <c r="C121" s="3" t="s">
        <v>4477</v>
      </c>
      <c r="D121" s="6">
        <v>10000</v>
      </c>
      <c r="E121" s="8">
        <v>10335.01</v>
      </c>
      <c r="F121" t="s">
        <v>8218</v>
      </c>
      <c r="G121" t="s">
        <v>8223</v>
      </c>
      <c r="H121" t="s">
        <v>8245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8267</v>
      </c>
      <c r="O121">
        <v>103</v>
      </c>
      <c r="P121">
        <v>86.85</v>
      </c>
      <c r="Q121" s="11" t="s">
        <v>8308</v>
      </c>
      <c r="R121" s="11" t="s">
        <v>8313</v>
      </c>
      <c r="S121" s="16">
        <v>41355.577291666668</v>
      </c>
      <c r="T121" s="16">
        <v>41395.207638888889</v>
      </c>
    </row>
    <row r="122" spans="1:20" ht="60" x14ac:dyDescent="0.25">
      <c r="A122">
        <v>368</v>
      </c>
      <c r="B122" s="3" t="s">
        <v>369</v>
      </c>
      <c r="C122" s="3" t="s">
        <v>4478</v>
      </c>
      <c r="D122" s="6">
        <v>12500</v>
      </c>
      <c r="E122" s="8">
        <v>13014</v>
      </c>
      <c r="F122" t="s">
        <v>8218</v>
      </c>
      <c r="G122" t="s">
        <v>8223</v>
      </c>
      <c r="H122" t="s">
        <v>8245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8267</v>
      </c>
      <c r="O122">
        <v>104</v>
      </c>
      <c r="P122">
        <v>81.849999999999994</v>
      </c>
      <c r="Q122" s="11" t="s">
        <v>8308</v>
      </c>
      <c r="R122" s="11" t="s">
        <v>8313</v>
      </c>
      <c r="S122" s="16">
        <v>42043.605578703704</v>
      </c>
      <c r="T122" s="16">
        <v>42078.563912037032</v>
      </c>
    </row>
    <row r="123" spans="1:20" ht="60" x14ac:dyDescent="0.25">
      <c r="A123">
        <v>369</v>
      </c>
      <c r="B123" s="3" t="s">
        <v>370</v>
      </c>
      <c r="C123" s="3" t="s">
        <v>4479</v>
      </c>
      <c r="D123" s="6">
        <v>6500</v>
      </c>
      <c r="E123" s="8">
        <v>7160.12</v>
      </c>
      <c r="F123" t="s">
        <v>8218</v>
      </c>
      <c r="G123" t="s">
        <v>8223</v>
      </c>
      <c r="H123" t="s">
        <v>8245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8267</v>
      </c>
      <c r="O123">
        <v>110</v>
      </c>
      <c r="P123">
        <v>42.87</v>
      </c>
      <c r="Q123" s="11" t="s">
        <v>8308</v>
      </c>
      <c r="R123" s="11" t="s">
        <v>8313</v>
      </c>
      <c r="S123" s="16">
        <v>40893.551724537036</v>
      </c>
      <c r="T123" s="16">
        <v>40923.551724537036</v>
      </c>
    </row>
    <row r="124" spans="1:20" ht="60" x14ac:dyDescent="0.25">
      <c r="A124">
        <v>370</v>
      </c>
      <c r="B124" s="3" t="s">
        <v>371</v>
      </c>
      <c r="C124" s="3" t="s">
        <v>4480</v>
      </c>
      <c r="D124" s="6">
        <v>25000</v>
      </c>
      <c r="E124" s="8">
        <v>30505</v>
      </c>
      <c r="F124" t="s">
        <v>8218</v>
      </c>
      <c r="G124" t="s">
        <v>8223</v>
      </c>
      <c r="H124" t="s">
        <v>8245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8267</v>
      </c>
      <c r="O124">
        <v>122</v>
      </c>
      <c r="P124">
        <v>709.42</v>
      </c>
      <c r="Q124" s="11" t="s">
        <v>8308</v>
      </c>
      <c r="R124" s="11" t="s">
        <v>8313</v>
      </c>
      <c r="S124" s="16">
        <v>42711.795138888891</v>
      </c>
      <c r="T124" s="16">
        <v>42741.795138888891</v>
      </c>
    </row>
    <row r="125" spans="1:20" ht="60" x14ac:dyDescent="0.25">
      <c r="A125">
        <v>371</v>
      </c>
      <c r="B125" s="3" t="s">
        <v>372</v>
      </c>
      <c r="C125" s="3" t="s">
        <v>4481</v>
      </c>
      <c r="D125" s="6">
        <v>150000</v>
      </c>
      <c r="E125" s="8">
        <v>171253</v>
      </c>
      <c r="F125" t="s">
        <v>8218</v>
      </c>
      <c r="G125" t="s">
        <v>8223</v>
      </c>
      <c r="H125" t="s">
        <v>8245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8267</v>
      </c>
      <c r="O125">
        <v>114</v>
      </c>
      <c r="P125">
        <v>161.26</v>
      </c>
      <c r="Q125" s="11" t="s">
        <v>8308</v>
      </c>
      <c r="R125" s="11" t="s">
        <v>8313</v>
      </c>
      <c r="S125" s="16">
        <v>41261.767812500002</v>
      </c>
      <c r="T125" s="16">
        <v>41306.767812500002</v>
      </c>
    </row>
    <row r="126" spans="1:20" ht="45" x14ac:dyDescent="0.25">
      <c r="A126">
        <v>373</v>
      </c>
      <c r="B126" s="3" t="s">
        <v>374</v>
      </c>
      <c r="C126" s="3" t="s">
        <v>4483</v>
      </c>
      <c r="D126" s="6">
        <v>7500</v>
      </c>
      <c r="E126" s="8">
        <v>8000</v>
      </c>
      <c r="F126" t="s">
        <v>8218</v>
      </c>
      <c r="G126" t="s">
        <v>8223</v>
      </c>
      <c r="H126" t="s">
        <v>8245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8267</v>
      </c>
      <c r="O126">
        <v>107</v>
      </c>
      <c r="P126">
        <v>89.89</v>
      </c>
      <c r="Q126" s="11" t="s">
        <v>8308</v>
      </c>
      <c r="R126" s="11" t="s">
        <v>8313</v>
      </c>
      <c r="S126" s="16">
        <v>41078.91201388889</v>
      </c>
      <c r="T126" s="16">
        <v>41108.91201388889</v>
      </c>
    </row>
    <row r="127" spans="1:20" ht="60" x14ac:dyDescent="0.25">
      <c r="A127">
        <v>374</v>
      </c>
      <c r="B127" s="3" t="s">
        <v>375</v>
      </c>
      <c r="C127" s="3" t="s">
        <v>4484</v>
      </c>
      <c r="D127" s="6">
        <v>6000</v>
      </c>
      <c r="E127" s="8">
        <v>7839</v>
      </c>
      <c r="F127" t="s">
        <v>8218</v>
      </c>
      <c r="G127" t="s">
        <v>8223</v>
      </c>
      <c r="H127" t="s">
        <v>8245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8267</v>
      </c>
      <c r="O127">
        <v>131</v>
      </c>
      <c r="P127">
        <v>45.05</v>
      </c>
      <c r="Q127" s="11" t="s">
        <v>8308</v>
      </c>
      <c r="R127" s="11" t="s">
        <v>8313</v>
      </c>
      <c r="S127" s="16">
        <v>40757.889247685183</v>
      </c>
      <c r="T127" s="16">
        <v>40802.889247685183</v>
      </c>
    </row>
    <row r="128" spans="1:20" ht="60" x14ac:dyDescent="0.25">
      <c r="A128">
        <v>375</v>
      </c>
      <c r="B128" s="3" t="s">
        <v>376</v>
      </c>
      <c r="C128" s="3" t="s">
        <v>4485</v>
      </c>
      <c r="D128" s="6">
        <v>500</v>
      </c>
      <c r="E128" s="8">
        <v>600</v>
      </c>
      <c r="F128" t="s">
        <v>8218</v>
      </c>
      <c r="G128" t="s">
        <v>8223</v>
      </c>
      <c r="H128" t="s">
        <v>8245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8267</v>
      </c>
      <c r="O128">
        <v>120</v>
      </c>
      <c r="P128">
        <v>42.86</v>
      </c>
      <c r="Q128" s="11" t="s">
        <v>8308</v>
      </c>
      <c r="R128" s="11" t="s">
        <v>8313</v>
      </c>
      <c r="S128" s="16">
        <v>41657.985081018516</v>
      </c>
      <c r="T128" s="16">
        <v>41699.720833333333</v>
      </c>
    </row>
    <row r="129" spans="1:20" ht="45" x14ac:dyDescent="0.25">
      <c r="A129">
        <v>377</v>
      </c>
      <c r="B129" s="3" t="s">
        <v>378</v>
      </c>
      <c r="C129" s="3" t="s">
        <v>4487</v>
      </c>
      <c r="D129" s="6">
        <v>12000</v>
      </c>
      <c r="E129" s="8">
        <v>13728</v>
      </c>
      <c r="F129" t="s">
        <v>8218</v>
      </c>
      <c r="G129" t="s">
        <v>8223</v>
      </c>
      <c r="H129" t="s">
        <v>8245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8267</v>
      </c>
      <c r="O129">
        <v>114</v>
      </c>
      <c r="P129">
        <v>103.22</v>
      </c>
      <c r="Q129" s="11" t="s">
        <v>8308</v>
      </c>
      <c r="R129" s="11" t="s">
        <v>8313</v>
      </c>
      <c r="S129" s="16">
        <v>42292.250787037032</v>
      </c>
      <c r="T129" s="16">
        <v>42322.292361111111</v>
      </c>
    </row>
    <row r="130" spans="1:20" ht="60" x14ac:dyDescent="0.25">
      <c r="A130">
        <v>379</v>
      </c>
      <c r="B130" s="3" t="s">
        <v>380</v>
      </c>
      <c r="C130" s="3" t="s">
        <v>4489</v>
      </c>
      <c r="D130" s="6">
        <v>15000</v>
      </c>
      <c r="E130" s="8">
        <v>17412</v>
      </c>
      <c r="F130" t="s">
        <v>8218</v>
      </c>
      <c r="G130" t="s">
        <v>8223</v>
      </c>
      <c r="H130" t="s">
        <v>8245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8267</v>
      </c>
      <c r="O130">
        <v>116</v>
      </c>
      <c r="P130">
        <v>116.86</v>
      </c>
      <c r="Q130" s="11" t="s">
        <v>8308</v>
      </c>
      <c r="R130" s="11" t="s">
        <v>8313</v>
      </c>
      <c r="S130" s="16">
        <v>40987.688333333332</v>
      </c>
      <c r="T130" s="16">
        <v>41032.688333333332</v>
      </c>
    </row>
    <row r="131" spans="1:20" ht="60" x14ac:dyDescent="0.25">
      <c r="A131">
        <v>380</v>
      </c>
      <c r="B131" s="3" t="s">
        <v>381</v>
      </c>
      <c r="C131" s="3" t="s">
        <v>4490</v>
      </c>
      <c r="D131" s="6">
        <v>4000</v>
      </c>
      <c r="E131" s="8">
        <v>5660</v>
      </c>
      <c r="F131" t="s">
        <v>8218</v>
      </c>
      <c r="G131" t="s">
        <v>8223</v>
      </c>
      <c r="H131" t="s">
        <v>8245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8267</v>
      </c>
      <c r="O131">
        <v>142</v>
      </c>
      <c r="P131">
        <v>115.51</v>
      </c>
      <c r="Q131" s="11" t="s">
        <v>8308</v>
      </c>
      <c r="R131" s="11" t="s">
        <v>8313</v>
      </c>
      <c r="S131" s="16">
        <v>42367.719814814816</v>
      </c>
      <c r="T131" s="16">
        <v>42392.719814814816</v>
      </c>
    </row>
    <row r="132" spans="1:20" ht="45" x14ac:dyDescent="0.25">
      <c r="A132">
        <v>381</v>
      </c>
      <c r="B132" s="3" t="s">
        <v>382</v>
      </c>
      <c r="C132" s="3" t="s">
        <v>4491</v>
      </c>
      <c r="D132" s="6">
        <v>25000</v>
      </c>
      <c r="E132" s="8">
        <v>26182.5</v>
      </c>
      <c r="F132" t="s">
        <v>8218</v>
      </c>
      <c r="G132" t="s">
        <v>8223</v>
      </c>
      <c r="H132" t="s">
        <v>8245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8267</v>
      </c>
      <c r="O132">
        <v>105</v>
      </c>
      <c r="P132">
        <v>104.31</v>
      </c>
      <c r="Q132" s="11" t="s">
        <v>8308</v>
      </c>
      <c r="R132" s="11" t="s">
        <v>8313</v>
      </c>
      <c r="S132" s="16">
        <v>41085.698113425926</v>
      </c>
      <c r="T132" s="16">
        <v>41120.208333333336</v>
      </c>
    </row>
    <row r="133" spans="1:20" ht="60" x14ac:dyDescent="0.25">
      <c r="A133">
        <v>382</v>
      </c>
      <c r="B133" s="3" t="s">
        <v>383</v>
      </c>
      <c r="C133" s="3" t="s">
        <v>4492</v>
      </c>
      <c r="D133" s="6">
        <v>600</v>
      </c>
      <c r="E133" s="8">
        <v>1535</v>
      </c>
      <c r="F133" t="s">
        <v>8218</v>
      </c>
      <c r="G133" t="s">
        <v>8223</v>
      </c>
      <c r="H133" t="s">
        <v>8245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8267</v>
      </c>
      <c r="O133">
        <v>256</v>
      </c>
      <c r="P133">
        <v>69.77</v>
      </c>
      <c r="Q133" s="11" t="s">
        <v>8308</v>
      </c>
      <c r="R133" s="11" t="s">
        <v>8313</v>
      </c>
      <c r="S133" s="16">
        <v>41144.709490740745</v>
      </c>
      <c r="T133" s="16">
        <v>41158.709490740745</v>
      </c>
    </row>
    <row r="134" spans="1:20" ht="60" x14ac:dyDescent="0.25">
      <c r="A134">
        <v>383</v>
      </c>
      <c r="B134" s="3" t="s">
        <v>384</v>
      </c>
      <c r="C134" s="3" t="s">
        <v>4493</v>
      </c>
      <c r="D134" s="6">
        <v>999</v>
      </c>
      <c r="E134" s="8">
        <v>2065</v>
      </c>
      <c r="F134" t="s">
        <v>8218</v>
      </c>
      <c r="G134" t="s">
        <v>8223</v>
      </c>
      <c r="H134" t="s">
        <v>8245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8267</v>
      </c>
      <c r="O134">
        <v>207</v>
      </c>
      <c r="P134">
        <v>43.02</v>
      </c>
      <c r="Q134" s="11" t="s">
        <v>8308</v>
      </c>
      <c r="R134" s="11" t="s">
        <v>8313</v>
      </c>
      <c r="S134" s="16">
        <v>41755.117581018516</v>
      </c>
      <c r="T134" s="16">
        <v>41778.117581018516</v>
      </c>
    </row>
    <row r="135" spans="1:20" ht="60" x14ac:dyDescent="0.25">
      <c r="A135">
        <v>384</v>
      </c>
      <c r="B135" s="3" t="s">
        <v>385</v>
      </c>
      <c r="C135" s="3" t="s">
        <v>4494</v>
      </c>
      <c r="D135" s="6">
        <v>20000</v>
      </c>
      <c r="E135" s="8">
        <v>22421</v>
      </c>
      <c r="F135" t="s">
        <v>8218</v>
      </c>
      <c r="G135" t="s">
        <v>8223</v>
      </c>
      <c r="H135" t="s">
        <v>8245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8267</v>
      </c>
      <c r="O135">
        <v>112</v>
      </c>
      <c r="P135">
        <v>58.54</v>
      </c>
      <c r="Q135" s="11" t="s">
        <v>8308</v>
      </c>
      <c r="R135" s="11" t="s">
        <v>8313</v>
      </c>
      <c r="S135" s="16">
        <v>41980.781793981485</v>
      </c>
      <c r="T135" s="16">
        <v>42010.781793981485</v>
      </c>
    </row>
    <row r="136" spans="1:20" ht="60" x14ac:dyDescent="0.25">
      <c r="A136">
        <v>385</v>
      </c>
      <c r="B136" s="3" t="s">
        <v>386</v>
      </c>
      <c r="C136" s="3" t="s">
        <v>4495</v>
      </c>
      <c r="D136" s="6">
        <v>25000</v>
      </c>
      <c r="E136" s="8">
        <v>26495.5</v>
      </c>
      <c r="F136" t="s">
        <v>8218</v>
      </c>
      <c r="G136" t="s">
        <v>8223</v>
      </c>
      <c r="H136" t="s">
        <v>8245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8267</v>
      </c>
      <c r="O136">
        <v>106</v>
      </c>
      <c r="P136">
        <v>111.8</v>
      </c>
      <c r="Q136" s="11" t="s">
        <v>8308</v>
      </c>
      <c r="R136" s="11" t="s">
        <v>8313</v>
      </c>
      <c r="S136" s="16">
        <v>41934.584502314814</v>
      </c>
      <c r="T136" s="16">
        <v>41964.626168981486</v>
      </c>
    </row>
    <row r="137" spans="1:20" ht="60" x14ac:dyDescent="0.25">
      <c r="A137">
        <v>386</v>
      </c>
      <c r="B137" s="3" t="s">
        <v>387</v>
      </c>
      <c r="C137" s="3" t="s">
        <v>4496</v>
      </c>
      <c r="D137" s="6">
        <v>600</v>
      </c>
      <c r="E137" s="8">
        <v>601</v>
      </c>
      <c r="F137" t="s">
        <v>8218</v>
      </c>
      <c r="G137" t="s">
        <v>8223</v>
      </c>
      <c r="H137" t="s">
        <v>8245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8267</v>
      </c>
      <c r="O137">
        <v>100</v>
      </c>
      <c r="P137">
        <v>46.23</v>
      </c>
      <c r="Q137" s="11" t="s">
        <v>8308</v>
      </c>
      <c r="R137" s="11" t="s">
        <v>8313</v>
      </c>
      <c r="S137" s="16">
        <v>42211.951284722221</v>
      </c>
      <c r="T137" s="16">
        <v>42226.951284722221</v>
      </c>
    </row>
    <row r="138" spans="1:20" ht="60" x14ac:dyDescent="0.25">
      <c r="A138">
        <v>387</v>
      </c>
      <c r="B138" s="3" t="s">
        <v>388</v>
      </c>
      <c r="C138" s="3" t="s">
        <v>4497</v>
      </c>
      <c r="D138" s="6">
        <v>38000</v>
      </c>
      <c r="E138" s="8">
        <v>81316</v>
      </c>
      <c r="F138" t="s">
        <v>8218</v>
      </c>
      <c r="G138" t="s">
        <v>8223</v>
      </c>
      <c r="H138" t="s">
        <v>8245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8267</v>
      </c>
      <c r="O138">
        <v>214</v>
      </c>
      <c r="P138">
        <v>144.69</v>
      </c>
      <c r="Q138" s="11" t="s">
        <v>8308</v>
      </c>
      <c r="R138" s="11" t="s">
        <v>8313</v>
      </c>
      <c r="S138" s="16">
        <v>42200.67659722222</v>
      </c>
      <c r="T138" s="16">
        <v>42231.25</v>
      </c>
    </row>
    <row r="139" spans="1:20" ht="45" x14ac:dyDescent="0.25">
      <c r="A139">
        <v>388</v>
      </c>
      <c r="B139" s="3" t="s">
        <v>389</v>
      </c>
      <c r="C139" s="3" t="s">
        <v>4498</v>
      </c>
      <c r="D139" s="6">
        <v>5000</v>
      </c>
      <c r="E139" s="8">
        <v>6308</v>
      </c>
      <c r="F139" t="s">
        <v>8218</v>
      </c>
      <c r="G139" t="s">
        <v>8223</v>
      </c>
      <c r="H139" t="s">
        <v>8245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8267</v>
      </c>
      <c r="O139">
        <v>126</v>
      </c>
      <c r="P139">
        <v>88.85</v>
      </c>
      <c r="Q139" s="11" t="s">
        <v>8308</v>
      </c>
      <c r="R139" s="11" t="s">
        <v>8313</v>
      </c>
      <c r="S139" s="16">
        <v>42549.076157407413</v>
      </c>
      <c r="T139" s="16">
        <v>42579.076157407413</v>
      </c>
    </row>
    <row r="140" spans="1:20" ht="60" x14ac:dyDescent="0.25">
      <c r="A140">
        <v>389</v>
      </c>
      <c r="B140" s="3" t="s">
        <v>390</v>
      </c>
      <c r="C140" s="3" t="s">
        <v>4499</v>
      </c>
      <c r="D140" s="6">
        <v>68000</v>
      </c>
      <c r="E140" s="8">
        <v>123444.12</v>
      </c>
      <c r="F140" t="s">
        <v>8218</v>
      </c>
      <c r="G140" t="s">
        <v>8223</v>
      </c>
      <c r="H140" t="s">
        <v>8245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8267</v>
      </c>
      <c r="O140">
        <v>182</v>
      </c>
      <c r="P140">
        <v>81.75</v>
      </c>
      <c r="Q140" s="11" t="s">
        <v>8308</v>
      </c>
      <c r="R140" s="11" t="s">
        <v>8313</v>
      </c>
      <c r="S140" s="16">
        <v>41674.063078703701</v>
      </c>
      <c r="T140" s="16">
        <v>41705.957638888889</v>
      </c>
    </row>
    <row r="141" spans="1:20" ht="45" x14ac:dyDescent="0.25">
      <c r="A141">
        <v>390</v>
      </c>
      <c r="B141" s="3" t="s">
        <v>391</v>
      </c>
      <c r="C141" s="3" t="s">
        <v>4500</v>
      </c>
      <c r="D141" s="6">
        <v>1000</v>
      </c>
      <c r="E141" s="8">
        <v>1000</v>
      </c>
      <c r="F141" t="s">
        <v>8218</v>
      </c>
      <c r="G141" t="s">
        <v>8223</v>
      </c>
      <c r="H141" t="s">
        <v>8245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8267</v>
      </c>
      <c r="O141">
        <v>100</v>
      </c>
      <c r="P141">
        <v>71.430000000000007</v>
      </c>
      <c r="Q141" s="11" t="s">
        <v>8308</v>
      </c>
      <c r="R141" s="11" t="s">
        <v>8313</v>
      </c>
      <c r="S141" s="16">
        <v>42112.036712962959</v>
      </c>
      <c r="T141" s="16">
        <v>42132.036712962959</v>
      </c>
    </row>
    <row r="142" spans="1:20" ht="45" x14ac:dyDescent="0.25">
      <c r="A142">
        <v>391</v>
      </c>
      <c r="B142" s="3" t="s">
        <v>392</v>
      </c>
      <c r="C142" s="3" t="s">
        <v>4501</v>
      </c>
      <c r="D142" s="6">
        <v>20000</v>
      </c>
      <c r="E142" s="8">
        <v>20122</v>
      </c>
      <c r="F142" t="s">
        <v>8218</v>
      </c>
      <c r="G142" t="s">
        <v>8223</v>
      </c>
      <c r="H142" t="s">
        <v>8245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8267</v>
      </c>
      <c r="O142">
        <v>101</v>
      </c>
      <c r="P142">
        <v>104.26</v>
      </c>
      <c r="Q142" s="11" t="s">
        <v>8308</v>
      </c>
      <c r="R142" s="11" t="s">
        <v>8313</v>
      </c>
      <c r="S142" s="16">
        <v>40865.042256944449</v>
      </c>
      <c r="T142" s="16">
        <v>40895.040972222225</v>
      </c>
    </row>
    <row r="143" spans="1:20" ht="60" x14ac:dyDescent="0.25">
      <c r="A143">
        <v>392</v>
      </c>
      <c r="B143" s="3" t="s">
        <v>393</v>
      </c>
      <c r="C143" s="3" t="s">
        <v>4502</v>
      </c>
      <c r="D143" s="6">
        <v>18500</v>
      </c>
      <c r="E143" s="8">
        <v>18667</v>
      </c>
      <c r="F143" t="s">
        <v>8218</v>
      </c>
      <c r="G143" t="s">
        <v>8223</v>
      </c>
      <c r="H143" t="s">
        <v>8245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8267</v>
      </c>
      <c r="O143">
        <v>101</v>
      </c>
      <c r="P143">
        <v>90.62</v>
      </c>
      <c r="Q143" s="11" t="s">
        <v>8308</v>
      </c>
      <c r="R143" s="11" t="s">
        <v>8313</v>
      </c>
      <c r="S143" s="16">
        <v>40763.717256944445</v>
      </c>
      <c r="T143" s="16">
        <v>40794.125</v>
      </c>
    </row>
    <row r="144" spans="1:20" ht="45" x14ac:dyDescent="0.25">
      <c r="A144">
        <v>393</v>
      </c>
      <c r="B144" s="3" t="s">
        <v>394</v>
      </c>
      <c r="C144" s="3" t="s">
        <v>4503</v>
      </c>
      <c r="D144" s="6">
        <v>50000</v>
      </c>
      <c r="E144" s="8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>
        <v>110</v>
      </c>
      <c r="P144">
        <v>157.33000000000001</v>
      </c>
      <c r="Q144" s="11" t="s">
        <v>8308</v>
      </c>
      <c r="R144" s="11" t="s">
        <v>8313</v>
      </c>
      <c r="S144" s="16">
        <v>41526.708935185183</v>
      </c>
      <c r="T144" s="16">
        <v>41557.708935185183</v>
      </c>
    </row>
    <row r="145" spans="1:20" ht="45" x14ac:dyDescent="0.25">
      <c r="A145">
        <v>395</v>
      </c>
      <c r="B145" s="3" t="s">
        <v>396</v>
      </c>
      <c r="C145" s="3" t="s">
        <v>4505</v>
      </c>
      <c r="D145" s="6">
        <v>10000</v>
      </c>
      <c r="E145" s="8">
        <v>10804.45</v>
      </c>
      <c r="F145" t="s">
        <v>8218</v>
      </c>
      <c r="G145" t="s">
        <v>8223</v>
      </c>
      <c r="H145" t="s">
        <v>8245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8267</v>
      </c>
      <c r="O145">
        <v>108</v>
      </c>
      <c r="P145">
        <v>58.72</v>
      </c>
      <c r="Q145" s="11" t="s">
        <v>8308</v>
      </c>
      <c r="R145" s="11" t="s">
        <v>8313</v>
      </c>
      <c r="S145" s="16">
        <v>40990.909259259257</v>
      </c>
      <c r="T145" s="16">
        <v>41026.897222222222</v>
      </c>
    </row>
    <row r="146" spans="1:20" ht="45" x14ac:dyDescent="0.25">
      <c r="A146">
        <v>396</v>
      </c>
      <c r="B146" s="3" t="s">
        <v>397</v>
      </c>
      <c r="C146" s="3" t="s">
        <v>4506</v>
      </c>
      <c r="D146" s="6">
        <v>15000</v>
      </c>
      <c r="E146" s="8">
        <v>16000</v>
      </c>
      <c r="F146" t="s">
        <v>8218</v>
      </c>
      <c r="G146" t="s">
        <v>8223</v>
      </c>
      <c r="H146" t="s">
        <v>8245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8267</v>
      </c>
      <c r="O146">
        <v>107</v>
      </c>
      <c r="P146">
        <v>81.63</v>
      </c>
      <c r="Q146" s="11" t="s">
        <v>8308</v>
      </c>
      <c r="R146" s="11" t="s">
        <v>8313</v>
      </c>
      <c r="S146" s="16">
        <v>41082.564884259256</v>
      </c>
      <c r="T146" s="16">
        <v>41097.564884259256</v>
      </c>
    </row>
    <row r="147" spans="1:20" ht="60" x14ac:dyDescent="0.25">
      <c r="A147">
        <v>397</v>
      </c>
      <c r="B147" s="3" t="s">
        <v>398</v>
      </c>
      <c r="C147" s="3" t="s">
        <v>4507</v>
      </c>
      <c r="D147" s="6">
        <v>12444</v>
      </c>
      <c r="E147" s="8">
        <v>12929.35</v>
      </c>
      <c r="F147" t="s">
        <v>8218</v>
      </c>
      <c r="G147" t="s">
        <v>8223</v>
      </c>
      <c r="H147" t="s">
        <v>8245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8267</v>
      </c>
      <c r="O147">
        <v>104</v>
      </c>
      <c r="P147">
        <v>56.46</v>
      </c>
      <c r="Q147" s="11" t="s">
        <v>8308</v>
      </c>
      <c r="R147" s="11" t="s">
        <v>8313</v>
      </c>
      <c r="S147" s="16">
        <v>40379.776435185187</v>
      </c>
      <c r="T147" s="16">
        <v>40422.155555555553</v>
      </c>
    </row>
    <row r="148" spans="1:20" ht="45" x14ac:dyDescent="0.25">
      <c r="A148">
        <v>398</v>
      </c>
      <c r="B148" s="3" t="s">
        <v>399</v>
      </c>
      <c r="C148" s="3" t="s">
        <v>4508</v>
      </c>
      <c r="D148" s="6">
        <v>7500</v>
      </c>
      <c r="E148" s="8">
        <v>9387</v>
      </c>
      <c r="F148" t="s">
        <v>8218</v>
      </c>
      <c r="G148" t="s">
        <v>8223</v>
      </c>
      <c r="H148" t="s">
        <v>8245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8267</v>
      </c>
      <c r="O148">
        <v>125</v>
      </c>
      <c r="P148">
        <v>140.1</v>
      </c>
      <c r="Q148" s="11" t="s">
        <v>8308</v>
      </c>
      <c r="R148" s="11" t="s">
        <v>8313</v>
      </c>
      <c r="S148" s="16">
        <v>42078.793124999997</v>
      </c>
      <c r="T148" s="16">
        <v>42123.793124999997</v>
      </c>
    </row>
    <row r="149" spans="1:20" ht="45" x14ac:dyDescent="0.25">
      <c r="A149">
        <v>400</v>
      </c>
      <c r="B149" s="3" t="s">
        <v>401</v>
      </c>
      <c r="C149" s="3" t="s">
        <v>4510</v>
      </c>
      <c r="D149" s="6">
        <v>10000</v>
      </c>
      <c r="E149" s="8">
        <v>11230.25</v>
      </c>
      <c r="F149" t="s">
        <v>8218</v>
      </c>
      <c r="G149" t="s">
        <v>8223</v>
      </c>
      <c r="H149" t="s">
        <v>8245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8267</v>
      </c>
      <c r="O149">
        <v>112</v>
      </c>
      <c r="P149">
        <v>181.13</v>
      </c>
      <c r="Q149" s="11" t="s">
        <v>8308</v>
      </c>
      <c r="R149" s="11" t="s">
        <v>8313</v>
      </c>
      <c r="S149" s="16">
        <v>41745.635960648149</v>
      </c>
      <c r="T149" s="16">
        <v>41776.145833333336</v>
      </c>
    </row>
    <row r="150" spans="1:20" ht="60" x14ac:dyDescent="0.25">
      <c r="A150">
        <v>401</v>
      </c>
      <c r="B150" s="3" t="s">
        <v>402</v>
      </c>
      <c r="C150" s="3" t="s">
        <v>4511</v>
      </c>
      <c r="D150" s="6">
        <v>50000</v>
      </c>
      <c r="E150" s="8">
        <v>51906</v>
      </c>
      <c r="F150" t="s">
        <v>8218</v>
      </c>
      <c r="G150" t="s">
        <v>8223</v>
      </c>
      <c r="H150" t="s">
        <v>8245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8267</v>
      </c>
      <c r="O150">
        <v>104</v>
      </c>
      <c r="P150">
        <v>711.04</v>
      </c>
      <c r="Q150" s="11" t="s">
        <v>8308</v>
      </c>
      <c r="R150" s="11" t="s">
        <v>8313</v>
      </c>
      <c r="S150" s="16">
        <v>40732.842245370368</v>
      </c>
      <c r="T150" s="16">
        <v>40762.842245370368</v>
      </c>
    </row>
    <row r="151" spans="1:20" ht="60" x14ac:dyDescent="0.25">
      <c r="A151">
        <v>402</v>
      </c>
      <c r="B151" s="3" t="s">
        <v>403</v>
      </c>
      <c r="C151" s="3" t="s">
        <v>4512</v>
      </c>
      <c r="D151" s="6">
        <v>2000</v>
      </c>
      <c r="E151" s="8">
        <v>2833</v>
      </c>
      <c r="F151" t="s">
        <v>8218</v>
      </c>
      <c r="G151" t="s">
        <v>8223</v>
      </c>
      <c r="H151" t="s">
        <v>8245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8267</v>
      </c>
      <c r="O151">
        <v>142</v>
      </c>
      <c r="P151">
        <v>65.88</v>
      </c>
      <c r="Q151" s="11" t="s">
        <v>8308</v>
      </c>
      <c r="R151" s="11" t="s">
        <v>8313</v>
      </c>
      <c r="S151" s="16">
        <v>42292.539548611108</v>
      </c>
      <c r="T151" s="16">
        <v>42313.58121527778</v>
      </c>
    </row>
    <row r="152" spans="1:20" ht="45" x14ac:dyDescent="0.25">
      <c r="A152">
        <v>403</v>
      </c>
      <c r="B152" s="3" t="s">
        <v>404</v>
      </c>
      <c r="C152" s="3" t="s">
        <v>4513</v>
      </c>
      <c r="D152" s="6">
        <v>5000</v>
      </c>
      <c r="E152" s="8">
        <v>5263</v>
      </c>
      <c r="F152" t="s">
        <v>8218</v>
      </c>
      <c r="G152" t="s">
        <v>8223</v>
      </c>
      <c r="H152" t="s">
        <v>8245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8267</v>
      </c>
      <c r="O152">
        <v>105</v>
      </c>
      <c r="P152">
        <v>75.19</v>
      </c>
      <c r="Q152" s="11" t="s">
        <v>8308</v>
      </c>
      <c r="R152" s="11" t="s">
        <v>8313</v>
      </c>
      <c r="S152" s="16">
        <v>40718.310659722221</v>
      </c>
      <c r="T152" s="16">
        <v>40765.297222222223</v>
      </c>
    </row>
    <row r="153" spans="1:20" ht="45" x14ac:dyDescent="0.25">
      <c r="A153">
        <v>404</v>
      </c>
      <c r="B153" s="3" t="s">
        <v>405</v>
      </c>
      <c r="C153" s="3" t="s">
        <v>4514</v>
      </c>
      <c r="D153" s="6">
        <v>35000</v>
      </c>
      <c r="E153" s="8">
        <v>36082</v>
      </c>
      <c r="F153" t="s">
        <v>8218</v>
      </c>
      <c r="G153" t="s">
        <v>8223</v>
      </c>
      <c r="H153" t="s">
        <v>8245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8267</v>
      </c>
      <c r="O153">
        <v>103</v>
      </c>
      <c r="P153">
        <v>133.13999999999999</v>
      </c>
      <c r="Q153" s="11" t="s">
        <v>8308</v>
      </c>
      <c r="R153" s="11" t="s">
        <v>8313</v>
      </c>
      <c r="S153" s="16">
        <v>41646.628032407411</v>
      </c>
      <c r="T153" s="16">
        <v>41675.961111111108</v>
      </c>
    </row>
    <row r="154" spans="1:20" ht="45" x14ac:dyDescent="0.25">
      <c r="A154">
        <v>405</v>
      </c>
      <c r="B154" s="3" t="s">
        <v>406</v>
      </c>
      <c r="C154" s="3" t="s">
        <v>4515</v>
      </c>
      <c r="D154" s="6">
        <v>2820</v>
      </c>
      <c r="E154" s="8">
        <v>3036</v>
      </c>
      <c r="F154" t="s">
        <v>8218</v>
      </c>
      <c r="G154" t="s">
        <v>8223</v>
      </c>
      <c r="H154" t="s">
        <v>8245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8267</v>
      </c>
      <c r="O154">
        <v>108</v>
      </c>
      <c r="P154">
        <v>55.2</v>
      </c>
      <c r="Q154" s="11" t="s">
        <v>8308</v>
      </c>
      <c r="R154" s="11" t="s">
        <v>8313</v>
      </c>
      <c r="S154" s="16">
        <v>41674.08494212963</v>
      </c>
      <c r="T154" s="16">
        <v>41704.08494212963</v>
      </c>
    </row>
    <row r="155" spans="1:20" ht="60" x14ac:dyDescent="0.25">
      <c r="A155">
        <v>406</v>
      </c>
      <c r="B155" s="3" t="s">
        <v>407</v>
      </c>
      <c r="C155" s="3" t="s">
        <v>4516</v>
      </c>
      <c r="D155" s="6">
        <v>2800</v>
      </c>
      <c r="E155" s="8">
        <v>3015.73</v>
      </c>
      <c r="F155" t="s">
        <v>8218</v>
      </c>
      <c r="G155" t="s">
        <v>8223</v>
      </c>
      <c r="H155" t="s">
        <v>8245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8267</v>
      </c>
      <c r="O155">
        <v>108</v>
      </c>
      <c r="P155">
        <v>86.16</v>
      </c>
      <c r="Q155" s="11" t="s">
        <v>8308</v>
      </c>
      <c r="R155" s="11" t="s">
        <v>8313</v>
      </c>
      <c r="S155" s="16">
        <v>40638.162465277775</v>
      </c>
      <c r="T155" s="16">
        <v>40672.249305555553</v>
      </c>
    </row>
    <row r="156" spans="1:20" ht="45" x14ac:dyDescent="0.25">
      <c r="A156">
        <v>407</v>
      </c>
      <c r="B156" s="3" t="s">
        <v>408</v>
      </c>
      <c r="C156" s="3" t="s">
        <v>4517</v>
      </c>
      <c r="D156" s="6">
        <v>2000</v>
      </c>
      <c r="E156" s="8">
        <v>2031</v>
      </c>
      <c r="F156" t="s">
        <v>8218</v>
      </c>
      <c r="G156" t="s">
        <v>8223</v>
      </c>
      <c r="H156" t="s">
        <v>8245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8267</v>
      </c>
      <c r="O156">
        <v>102</v>
      </c>
      <c r="P156">
        <v>92.32</v>
      </c>
      <c r="Q156" s="11" t="s">
        <v>8308</v>
      </c>
      <c r="R156" s="11" t="s">
        <v>8313</v>
      </c>
      <c r="S156" s="16">
        <v>40806.870949074073</v>
      </c>
      <c r="T156" s="16">
        <v>40866.912615740745</v>
      </c>
    </row>
    <row r="157" spans="1:20" ht="45" x14ac:dyDescent="0.25">
      <c r="A157">
        <v>408</v>
      </c>
      <c r="B157" s="3" t="s">
        <v>409</v>
      </c>
      <c r="C157" s="3" t="s">
        <v>4518</v>
      </c>
      <c r="D157" s="6">
        <v>6000</v>
      </c>
      <c r="E157" s="8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8267</v>
      </c>
      <c r="O157">
        <v>101</v>
      </c>
      <c r="P157">
        <v>160.16</v>
      </c>
      <c r="Q157" s="11" t="s">
        <v>8308</v>
      </c>
      <c r="R157" s="11" t="s">
        <v>8313</v>
      </c>
      <c r="S157" s="16">
        <v>41543.735995370371</v>
      </c>
      <c r="T157" s="16">
        <v>41583.777662037035</v>
      </c>
    </row>
    <row r="158" spans="1:20" ht="60" x14ac:dyDescent="0.25">
      <c r="A158">
        <v>411</v>
      </c>
      <c r="B158" s="3" t="s">
        <v>412</v>
      </c>
      <c r="C158" s="3" t="s">
        <v>4521</v>
      </c>
      <c r="D158" s="6">
        <v>30000</v>
      </c>
      <c r="E158" s="8">
        <v>30315</v>
      </c>
      <c r="F158" t="s">
        <v>8218</v>
      </c>
      <c r="G158" t="s">
        <v>8223</v>
      </c>
      <c r="H158" t="s">
        <v>8245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8267</v>
      </c>
      <c r="O158">
        <v>101</v>
      </c>
      <c r="P158">
        <v>125.79</v>
      </c>
      <c r="Q158" s="11" t="s">
        <v>8308</v>
      </c>
      <c r="R158" s="11" t="s">
        <v>8313</v>
      </c>
      <c r="S158" s="16">
        <v>41598.17597222222</v>
      </c>
      <c r="T158" s="16">
        <v>41630.208333333336</v>
      </c>
    </row>
    <row r="159" spans="1:20" ht="60" x14ac:dyDescent="0.25">
      <c r="A159">
        <v>412</v>
      </c>
      <c r="B159" s="3" t="s">
        <v>413</v>
      </c>
      <c r="C159" s="3" t="s">
        <v>4522</v>
      </c>
      <c r="D159" s="6">
        <v>2500</v>
      </c>
      <c r="E159" s="8">
        <v>3171</v>
      </c>
      <c r="F159" t="s">
        <v>8218</v>
      </c>
      <c r="G159" t="s">
        <v>8223</v>
      </c>
      <c r="H159" t="s">
        <v>8245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8267</v>
      </c>
      <c r="O159">
        <v>127</v>
      </c>
      <c r="P159">
        <v>57.65</v>
      </c>
      <c r="Q159" s="11" t="s">
        <v>8308</v>
      </c>
      <c r="R159" s="11" t="s">
        <v>8313</v>
      </c>
      <c r="S159" s="16">
        <v>41099.742800925924</v>
      </c>
      <c r="T159" s="16">
        <v>41115.742800925924</v>
      </c>
    </row>
    <row r="160" spans="1:20" ht="45" x14ac:dyDescent="0.25">
      <c r="A160">
        <v>413</v>
      </c>
      <c r="B160" s="3" t="s">
        <v>414</v>
      </c>
      <c r="C160" s="3" t="s">
        <v>4523</v>
      </c>
      <c r="D160" s="6">
        <v>12800</v>
      </c>
      <c r="E160" s="8">
        <v>13451</v>
      </c>
      <c r="F160" t="s">
        <v>8218</v>
      </c>
      <c r="G160" t="s">
        <v>8223</v>
      </c>
      <c r="H160" t="s">
        <v>8245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8267</v>
      </c>
      <c r="O160">
        <v>105</v>
      </c>
      <c r="P160">
        <v>78.66</v>
      </c>
      <c r="Q160" s="11" t="s">
        <v>8308</v>
      </c>
      <c r="R160" s="11" t="s">
        <v>8313</v>
      </c>
      <c r="S160" s="16">
        <v>41079.877442129626</v>
      </c>
      <c r="T160" s="16">
        <v>41109.877442129626</v>
      </c>
    </row>
    <row r="161" spans="1:20" ht="60" x14ac:dyDescent="0.25">
      <c r="A161">
        <v>414</v>
      </c>
      <c r="B161" s="3" t="s">
        <v>415</v>
      </c>
      <c r="C161" s="3" t="s">
        <v>4524</v>
      </c>
      <c r="D161" s="6">
        <v>18500</v>
      </c>
      <c r="E161" s="8">
        <v>19028</v>
      </c>
      <c r="F161" t="s">
        <v>8218</v>
      </c>
      <c r="G161" t="s">
        <v>8223</v>
      </c>
      <c r="H161" t="s">
        <v>8245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8267</v>
      </c>
      <c r="O161">
        <v>103</v>
      </c>
      <c r="P161">
        <v>91.48</v>
      </c>
      <c r="Q161" s="11" t="s">
        <v>8308</v>
      </c>
      <c r="R161" s="11" t="s">
        <v>8313</v>
      </c>
      <c r="S161" s="16">
        <v>41529.063252314816</v>
      </c>
      <c r="T161" s="16">
        <v>41559.063252314816</v>
      </c>
    </row>
    <row r="162" spans="1:20" ht="45" x14ac:dyDescent="0.25">
      <c r="A162">
        <v>416</v>
      </c>
      <c r="B162" s="3" t="s">
        <v>417</v>
      </c>
      <c r="C162" s="3" t="s">
        <v>4526</v>
      </c>
      <c r="D162" s="6">
        <v>1000</v>
      </c>
      <c r="E162" s="8">
        <v>1202.17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>
        <v>120</v>
      </c>
      <c r="P162">
        <v>48.09</v>
      </c>
      <c r="Q162" s="11" t="s">
        <v>8308</v>
      </c>
      <c r="R162" s="11" t="s">
        <v>8313</v>
      </c>
      <c r="S162" s="16">
        <v>41648.396192129629</v>
      </c>
      <c r="T162" s="16">
        <v>41678.396192129629</v>
      </c>
    </row>
    <row r="163" spans="1:20" ht="60" x14ac:dyDescent="0.25">
      <c r="A163">
        <v>417</v>
      </c>
      <c r="B163" s="3" t="s">
        <v>418</v>
      </c>
      <c r="C163" s="3" t="s">
        <v>4527</v>
      </c>
      <c r="D163" s="6">
        <v>10500</v>
      </c>
      <c r="E163" s="8">
        <v>10526</v>
      </c>
      <c r="F163" t="s">
        <v>8218</v>
      </c>
      <c r="G163" t="s">
        <v>8223</v>
      </c>
      <c r="H163" t="s">
        <v>8245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8267</v>
      </c>
      <c r="O163">
        <v>100</v>
      </c>
      <c r="P163">
        <v>202.42</v>
      </c>
      <c r="Q163" s="11" t="s">
        <v>8308</v>
      </c>
      <c r="R163" s="11" t="s">
        <v>8313</v>
      </c>
      <c r="S163" s="16">
        <v>41360.970601851855</v>
      </c>
      <c r="T163" s="16">
        <v>41372.189583333333</v>
      </c>
    </row>
    <row r="164" spans="1:20" ht="60" x14ac:dyDescent="0.25">
      <c r="A164">
        <v>418</v>
      </c>
      <c r="B164" s="3" t="s">
        <v>419</v>
      </c>
      <c r="C164" s="3" t="s">
        <v>4528</v>
      </c>
      <c r="D164" s="6">
        <v>22400</v>
      </c>
      <c r="E164" s="8">
        <v>22542</v>
      </c>
      <c r="F164" t="s">
        <v>8218</v>
      </c>
      <c r="G164" t="s">
        <v>8223</v>
      </c>
      <c r="H164" t="s">
        <v>8245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8267</v>
      </c>
      <c r="O164">
        <v>101</v>
      </c>
      <c r="P164">
        <v>216.75</v>
      </c>
      <c r="Q164" s="11" t="s">
        <v>8308</v>
      </c>
      <c r="R164" s="11" t="s">
        <v>8313</v>
      </c>
      <c r="S164" s="16">
        <v>42178.282372685186</v>
      </c>
      <c r="T164" s="16">
        <v>42208.282372685186</v>
      </c>
    </row>
    <row r="165" spans="1:20" ht="45" x14ac:dyDescent="0.25">
      <c r="A165">
        <v>419</v>
      </c>
      <c r="B165" s="3" t="s">
        <v>420</v>
      </c>
      <c r="C165" s="3" t="s">
        <v>4529</v>
      </c>
      <c r="D165" s="6">
        <v>8000</v>
      </c>
      <c r="E165" s="8">
        <v>8035</v>
      </c>
      <c r="F165" t="s">
        <v>8218</v>
      </c>
      <c r="G165" t="s">
        <v>8223</v>
      </c>
      <c r="H165" t="s">
        <v>8245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8267</v>
      </c>
      <c r="O165">
        <v>100</v>
      </c>
      <c r="P165">
        <v>110.07</v>
      </c>
      <c r="Q165" s="11" t="s">
        <v>8308</v>
      </c>
      <c r="R165" s="11" t="s">
        <v>8313</v>
      </c>
      <c r="S165" s="16">
        <v>41394.842442129629</v>
      </c>
      <c r="T165" s="16">
        <v>41454.842442129629</v>
      </c>
    </row>
  </sheetData>
  <conditionalFormatting sqref="F1:F165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conditionalFormatting sqref="O2:O165 O1:P1 R1">
    <cfRule type="colorScale" priority="9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FD7D1-7FFF-4DDA-9C14-3BE94D489522}">
  <dimension ref="A1:W79"/>
  <sheetViews>
    <sheetView workbookViewId="0">
      <selection activeCell="A80" sqref="A80:XFD1048576"/>
    </sheetView>
  </sheetViews>
  <sheetFormatPr defaultColWidth="9.28515625" defaultRowHeight="15" x14ac:dyDescent="0.25"/>
  <cols>
    <col min="1" max="1" width="4" bestFit="1" customWidth="1"/>
    <col min="2" max="2" width="21.42578125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V1" s="14"/>
      <c r="W1" s="14"/>
    </row>
    <row r="2" spans="1:23" ht="60" x14ac:dyDescent="0.25">
      <c r="A2">
        <v>420</v>
      </c>
      <c r="B2" s="3" t="s">
        <v>421</v>
      </c>
      <c r="C2" s="3" t="s">
        <v>4530</v>
      </c>
      <c r="D2" s="6">
        <v>3300</v>
      </c>
      <c r="E2" s="8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1" t="s">
        <v>8308</v>
      </c>
      <c r="R2" s="11" t="s">
        <v>8314</v>
      </c>
      <c r="S2" s="16">
        <v>41682.23646990741</v>
      </c>
      <c r="T2" s="16">
        <v>41712.194803240738</v>
      </c>
    </row>
    <row r="3" spans="1:23" ht="60" x14ac:dyDescent="0.25">
      <c r="A3">
        <v>421</v>
      </c>
      <c r="B3" s="3" t="s">
        <v>422</v>
      </c>
      <c r="C3" s="3" t="s">
        <v>4531</v>
      </c>
      <c r="D3" s="6">
        <v>15000</v>
      </c>
      <c r="E3" s="8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1" t="s">
        <v>8308</v>
      </c>
      <c r="R3" s="11" t="s">
        <v>8314</v>
      </c>
      <c r="S3" s="16">
        <v>42177.491388888884</v>
      </c>
      <c r="T3" s="16">
        <v>42237.491388888884</v>
      </c>
    </row>
    <row r="4" spans="1:23" ht="60" x14ac:dyDescent="0.25">
      <c r="A4">
        <v>422</v>
      </c>
      <c r="B4" s="3" t="s">
        <v>423</v>
      </c>
      <c r="C4" s="3" t="s">
        <v>4532</v>
      </c>
      <c r="D4" s="6">
        <v>40000</v>
      </c>
      <c r="E4" s="8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1" t="s">
        <v>8308</v>
      </c>
      <c r="R4" s="11" t="s">
        <v>8314</v>
      </c>
      <c r="S4" s="16">
        <v>41863.260381944441</v>
      </c>
      <c r="T4" s="16">
        <v>41893.260381944441</v>
      </c>
    </row>
    <row r="5" spans="1:23" ht="45" x14ac:dyDescent="0.25">
      <c r="A5">
        <v>423</v>
      </c>
      <c r="B5" s="3" t="s">
        <v>424</v>
      </c>
      <c r="C5" s="3" t="s">
        <v>4533</v>
      </c>
      <c r="D5" s="6">
        <v>20000</v>
      </c>
      <c r="E5" s="8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1" t="s">
        <v>8308</v>
      </c>
      <c r="R5" s="11" t="s">
        <v>8314</v>
      </c>
      <c r="S5" s="16">
        <v>41400.92627314815</v>
      </c>
      <c r="T5" s="16">
        <v>41430.92627314815</v>
      </c>
    </row>
    <row r="6" spans="1:23" ht="45" x14ac:dyDescent="0.25">
      <c r="A6">
        <v>424</v>
      </c>
      <c r="B6" s="3" t="s">
        <v>425</v>
      </c>
      <c r="C6" s="3" t="s">
        <v>4534</v>
      </c>
      <c r="D6" s="6">
        <v>3000</v>
      </c>
      <c r="E6" s="8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1" t="s">
        <v>8308</v>
      </c>
      <c r="R6" s="11" t="s">
        <v>8314</v>
      </c>
      <c r="S6" s="16">
        <v>40934.376145833332</v>
      </c>
      <c r="T6" s="16">
        <v>40994.334479166668</v>
      </c>
    </row>
    <row r="7" spans="1:23" ht="60" x14ac:dyDescent="0.25">
      <c r="A7">
        <v>425</v>
      </c>
      <c r="B7" s="3" t="s">
        <v>426</v>
      </c>
      <c r="C7" s="3" t="s">
        <v>4535</v>
      </c>
      <c r="D7" s="6">
        <v>50000</v>
      </c>
      <c r="E7" s="8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1" t="s">
        <v>8308</v>
      </c>
      <c r="R7" s="11" t="s">
        <v>8314</v>
      </c>
      <c r="S7" s="16">
        <v>42275.861157407402</v>
      </c>
      <c r="T7" s="16">
        <v>42335.902824074074</v>
      </c>
    </row>
    <row r="8" spans="1:23" ht="60" x14ac:dyDescent="0.25">
      <c r="A8">
        <v>426</v>
      </c>
      <c r="B8" s="3" t="s">
        <v>427</v>
      </c>
      <c r="C8" s="3" t="s">
        <v>4536</v>
      </c>
      <c r="D8" s="6">
        <v>10000</v>
      </c>
      <c r="E8" s="8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1" t="s">
        <v>8308</v>
      </c>
      <c r="R8" s="11" t="s">
        <v>8314</v>
      </c>
      <c r="S8" s="16">
        <v>42400.711967592593</v>
      </c>
      <c r="T8" s="16">
        <v>42430.711967592593</v>
      </c>
    </row>
    <row r="9" spans="1:23" ht="60" x14ac:dyDescent="0.25">
      <c r="A9">
        <v>427</v>
      </c>
      <c r="B9" s="3" t="s">
        <v>428</v>
      </c>
      <c r="C9" s="3" t="s">
        <v>4537</v>
      </c>
      <c r="D9" s="6">
        <v>6500</v>
      </c>
      <c r="E9" s="8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1" t="s">
        <v>8308</v>
      </c>
      <c r="R9" s="11" t="s">
        <v>8314</v>
      </c>
      <c r="S9" s="16">
        <v>42285.909027777772</v>
      </c>
      <c r="T9" s="16">
        <v>42299.790972222225</v>
      </c>
    </row>
    <row r="10" spans="1:23" ht="30" x14ac:dyDescent="0.25">
      <c r="A10">
        <v>428</v>
      </c>
      <c r="B10" s="3" t="s">
        <v>429</v>
      </c>
      <c r="C10" s="3" t="s">
        <v>4538</v>
      </c>
      <c r="D10" s="6">
        <v>12000</v>
      </c>
      <c r="E10" s="8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1" t="s">
        <v>8308</v>
      </c>
      <c r="R10" s="11" t="s">
        <v>8314</v>
      </c>
      <c r="S10" s="16">
        <v>41778.766724537039</v>
      </c>
      <c r="T10" s="16">
        <v>41806.916666666664</v>
      </c>
    </row>
    <row r="11" spans="1:23" ht="60" x14ac:dyDescent="0.25">
      <c r="A11">
        <v>429</v>
      </c>
      <c r="B11" s="3" t="s">
        <v>430</v>
      </c>
      <c r="C11" s="3" t="s">
        <v>4539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1" t="s">
        <v>8308</v>
      </c>
      <c r="R11" s="11" t="s">
        <v>8314</v>
      </c>
      <c r="S11" s="16">
        <v>40070.901412037041</v>
      </c>
      <c r="T11" s="16">
        <v>40144.207638888889</v>
      </c>
    </row>
    <row r="12" spans="1:23" ht="45" x14ac:dyDescent="0.25">
      <c r="A12">
        <v>430</v>
      </c>
      <c r="B12" s="3" t="s">
        <v>431</v>
      </c>
      <c r="C12" s="3" t="s">
        <v>4540</v>
      </c>
      <c r="D12" s="6">
        <v>1000</v>
      </c>
      <c r="E12" s="8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1" t="s">
        <v>8308</v>
      </c>
      <c r="R12" s="11" t="s">
        <v>8314</v>
      </c>
      <c r="S12" s="16">
        <v>41513.107256944444</v>
      </c>
      <c r="T12" s="16">
        <v>41528.107256944444</v>
      </c>
    </row>
    <row r="13" spans="1:23" ht="60" x14ac:dyDescent="0.25">
      <c r="A13">
        <v>432</v>
      </c>
      <c r="B13" s="3" t="s">
        <v>433</v>
      </c>
      <c r="C13" s="3" t="s">
        <v>4542</v>
      </c>
      <c r="D13" s="6">
        <v>6000</v>
      </c>
      <c r="E13" s="8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1" t="s">
        <v>8308</v>
      </c>
      <c r="R13" s="11" t="s">
        <v>8314</v>
      </c>
      <c r="S13" s="16">
        <v>42238.726631944446</v>
      </c>
      <c r="T13" s="16">
        <v>42298.726631944446</v>
      </c>
    </row>
    <row r="14" spans="1:23" ht="60" x14ac:dyDescent="0.25">
      <c r="A14">
        <v>433</v>
      </c>
      <c r="B14" s="3" t="s">
        <v>434</v>
      </c>
      <c r="C14" s="3" t="s">
        <v>4543</v>
      </c>
      <c r="D14" s="6">
        <v>3000</v>
      </c>
      <c r="E14" s="8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1" t="s">
        <v>8308</v>
      </c>
      <c r="R14" s="11" t="s">
        <v>8314</v>
      </c>
      <c r="S14" s="16">
        <v>42228.629884259266</v>
      </c>
      <c r="T14" s="16">
        <v>42288.629884259266</v>
      </c>
    </row>
    <row r="15" spans="1:23" ht="60" x14ac:dyDescent="0.25">
      <c r="A15">
        <v>434</v>
      </c>
      <c r="B15" s="3" t="s">
        <v>435</v>
      </c>
      <c r="C15" s="3" t="s">
        <v>4544</v>
      </c>
      <c r="D15" s="6">
        <v>2500</v>
      </c>
      <c r="E15" s="8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1" t="s">
        <v>8308</v>
      </c>
      <c r="R15" s="11" t="s">
        <v>8314</v>
      </c>
      <c r="S15" s="16">
        <v>41576.834513888891</v>
      </c>
      <c r="T15" s="16">
        <v>41609.876180555555</v>
      </c>
    </row>
    <row r="16" spans="1:23" ht="60" x14ac:dyDescent="0.25">
      <c r="A16">
        <v>435</v>
      </c>
      <c r="B16" s="3" t="s">
        <v>436</v>
      </c>
      <c r="C16" s="3" t="s">
        <v>4545</v>
      </c>
      <c r="D16" s="6">
        <v>110000</v>
      </c>
      <c r="E16" s="8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1" t="s">
        <v>8308</v>
      </c>
      <c r="R16" s="11" t="s">
        <v>8314</v>
      </c>
      <c r="S16" s="16">
        <v>41500.747453703705</v>
      </c>
      <c r="T16" s="16">
        <v>41530.747453703705</v>
      </c>
    </row>
    <row r="17" spans="1:20" ht="45" x14ac:dyDescent="0.25">
      <c r="A17">
        <v>436</v>
      </c>
      <c r="B17" s="3" t="s">
        <v>437</v>
      </c>
      <c r="C17" s="3" t="s">
        <v>4546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1" t="s">
        <v>8308</v>
      </c>
      <c r="R17" s="11" t="s">
        <v>8314</v>
      </c>
      <c r="S17" s="16">
        <v>41456.36241898148</v>
      </c>
      <c r="T17" s="16">
        <v>41486.36241898148</v>
      </c>
    </row>
    <row r="18" spans="1:20" ht="45" x14ac:dyDescent="0.25">
      <c r="A18">
        <v>438</v>
      </c>
      <c r="B18" s="3" t="s">
        <v>439</v>
      </c>
      <c r="C18" s="3" t="s">
        <v>4548</v>
      </c>
      <c r="D18" s="6">
        <v>20000</v>
      </c>
      <c r="E18" s="8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1" t="s">
        <v>8308</v>
      </c>
      <c r="R18" s="11" t="s">
        <v>8314</v>
      </c>
      <c r="S18" s="16">
        <v>42296.261087962965</v>
      </c>
      <c r="T18" s="16">
        <v>42326.302754629629</v>
      </c>
    </row>
    <row r="19" spans="1:20" ht="60" x14ac:dyDescent="0.25">
      <c r="A19">
        <v>439</v>
      </c>
      <c r="B19" s="3" t="s">
        <v>440</v>
      </c>
      <c r="C19" s="3" t="s">
        <v>4549</v>
      </c>
      <c r="D19" s="6">
        <v>450</v>
      </c>
      <c r="E19" s="8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1" t="s">
        <v>8308</v>
      </c>
      <c r="R19" s="11" t="s">
        <v>8314</v>
      </c>
      <c r="S19" s="16">
        <v>41919.761782407404</v>
      </c>
      <c r="T19" s="16">
        <v>41929.761782407404</v>
      </c>
    </row>
    <row r="20" spans="1:20" ht="45" x14ac:dyDescent="0.25">
      <c r="A20">
        <v>440</v>
      </c>
      <c r="B20" s="3" t="s">
        <v>441</v>
      </c>
      <c r="C20" s="3" t="s">
        <v>4550</v>
      </c>
      <c r="D20" s="6">
        <v>5000</v>
      </c>
      <c r="E20" s="8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1" t="s">
        <v>8308</v>
      </c>
      <c r="R20" s="11" t="s">
        <v>8314</v>
      </c>
      <c r="S20" s="16">
        <v>42423.985567129625</v>
      </c>
      <c r="T20" s="16">
        <v>42453.943900462968</v>
      </c>
    </row>
    <row r="21" spans="1:20" x14ac:dyDescent="0.25">
      <c r="A21">
        <v>442</v>
      </c>
      <c r="B21" s="3" t="s">
        <v>443</v>
      </c>
      <c r="C21" s="3" t="s">
        <v>4552</v>
      </c>
      <c r="D21" s="6">
        <v>17000</v>
      </c>
      <c r="E21" s="8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1" t="s">
        <v>8308</v>
      </c>
      <c r="R21" s="11" t="s">
        <v>8314</v>
      </c>
      <c r="S21" s="16">
        <v>42024.888692129629</v>
      </c>
      <c r="T21" s="16">
        <v>42054.888692129629</v>
      </c>
    </row>
    <row r="22" spans="1:20" ht="45" x14ac:dyDescent="0.25">
      <c r="A22">
        <v>444</v>
      </c>
      <c r="B22" s="3" t="s">
        <v>445</v>
      </c>
      <c r="C22" s="3" t="s">
        <v>4554</v>
      </c>
      <c r="D22" s="6">
        <v>1000</v>
      </c>
      <c r="E22" s="8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1" t="s">
        <v>8308</v>
      </c>
      <c r="R22" s="11" t="s">
        <v>8314</v>
      </c>
      <c r="S22" s="16">
        <v>40894.906956018516</v>
      </c>
      <c r="T22" s="16">
        <v>40954.906956018516</v>
      </c>
    </row>
    <row r="23" spans="1:20" ht="45" x14ac:dyDescent="0.25">
      <c r="A23">
        <v>445</v>
      </c>
      <c r="B23" s="3" t="s">
        <v>446</v>
      </c>
      <c r="C23" s="3" t="s">
        <v>4555</v>
      </c>
      <c r="D23" s="6">
        <v>60000</v>
      </c>
      <c r="E23" s="8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1" t="s">
        <v>8308</v>
      </c>
      <c r="R23" s="11" t="s">
        <v>8314</v>
      </c>
      <c r="S23" s="16">
        <v>42130.335358796292</v>
      </c>
      <c r="T23" s="16">
        <v>42145.335358796292</v>
      </c>
    </row>
    <row r="24" spans="1:20" ht="60" x14ac:dyDescent="0.25">
      <c r="A24">
        <v>446</v>
      </c>
      <c r="B24" s="3" t="s">
        <v>447</v>
      </c>
      <c r="C24" s="3" t="s">
        <v>4556</v>
      </c>
      <c r="D24" s="6">
        <v>10500</v>
      </c>
      <c r="E24" s="8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1" t="s">
        <v>8308</v>
      </c>
      <c r="R24" s="11" t="s">
        <v>8314</v>
      </c>
      <c r="S24" s="16">
        <v>42037.083564814813</v>
      </c>
      <c r="T24" s="16">
        <v>42067.083564814813</v>
      </c>
    </row>
    <row r="25" spans="1:20" ht="60" x14ac:dyDescent="0.25">
      <c r="A25">
        <v>448</v>
      </c>
      <c r="B25" s="3" t="s">
        <v>449</v>
      </c>
      <c r="C25" s="3" t="s">
        <v>4558</v>
      </c>
      <c r="D25" s="6">
        <v>2500</v>
      </c>
      <c r="E25" s="8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1" t="s">
        <v>8308</v>
      </c>
      <c r="R25" s="11" t="s">
        <v>8314</v>
      </c>
      <c r="S25" s="16">
        <v>41753.758043981477</v>
      </c>
      <c r="T25" s="16">
        <v>41773.758043981477</v>
      </c>
    </row>
    <row r="26" spans="1:20" ht="60" x14ac:dyDescent="0.25">
      <c r="A26">
        <v>450</v>
      </c>
      <c r="B26" s="3" t="s">
        <v>451</v>
      </c>
      <c r="C26" s="3" t="s">
        <v>4560</v>
      </c>
      <c r="D26" s="6">
        <v>50000</v>
      </c>
      <c r="E26" s="8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1" t="s">
        <v>8308</v>
      </c>
      <c r="R26" s="11" t="s">
        <v>8314</v>
      </c>
      <c r="S26" s="16">
        <v>41654.946759259255</v>
      </c>
      <c r="T26" s="16">
        <v>41684.946759259255</v>
      </c>
    </row>
    <row r="27" spans="1:20" ht="60" x14ac:dyDescent="0.25">
      <c r="A27">
        <v>451</v>
      </c>
      <c r="B27" s="3" t="s">
        <v>452</v>
      </c>
      <c r="C27" s="3" t="s">
        <v>4561</v>
      </c>
      <c r="D27" s="6">
        <v>20000</v>
      </c>
      <c r="E27" s="8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1" t="s">
        <v>8308</v>
      </c>
      <c r="R27" s="11" t="s">
        <v>8314</v>
      </c>
      <c r="S27" s="16">
        <v>41634.715173611112</v>
      </c>
      <c r="T27" s="16">
        <v>41664.715173611112</v>
      </c>
    </row>
    <row r="28" spans="1:20" ht="45" x14ac:dyDescent="0.25">
      <c r="A28">
        <v>452</v>
      </c>
      <c r="B28" s="3" t="s">
        <v>453</v>
      </c>
      <c r="C28" s="3" t="s">
        <v>4562</v>
      </c>
      <c r="D28" s="6">
        <v>750</v>
      </c>
      <c r="E28" s="8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1" t="s">
        <v>8308</v>
      </c>
      <c r="R28" s="11" t="s">
        <v>8314</v>
      </c>
      <c r="S28" s="16">
        <v>42107.703877314809</v>
      </c>
      <c r="T28" s="16">
        <v>42137.703877314809</v>
      </c>
    </row>
    <row r="29" spans="1:20" ht="60" x14ac:dyDescent="0.25">
      <c r="A29">
        <v>453</v>
      </c>
      <c r="B29" s="3" t="s">
        <v>454</v>
      </c>
      <c r="C29" s="3" t="s">
        <v>4563</v>
      </c>
      <c r="D29" s="6">
        <v>94875</v>
      </c>
      <c r="E29" s="8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1" t="s">
        <v>8308</v>
      </c>
      <c r="R29" s="11" t="s">
        <v>8314</v>
      </c>
      <c r="S29" s="16">
        <v>42038.824988425928</v>
      </c>
      <c r="T29" s="16">
        <v>42054.824988425928</v>
      </c>
    </row>
    <row r="30" spans="1:20" ht="45" x14ac:dyDescent="0.25">
      <c r="A30">
        <v>454</v>
      </c>
      <c r="B30" s="3" t="s">
        <v>455</v>
      </c>
      <c r="C30" s="3" t="s">
        <v>4564</v>
      </c>
      <c r="D30" s="6">
        <v>10000</v>
      </c>
      <c r="E30" s="8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1" t="s">
        <v>8308</v>
      </c>
      <c r="R30" s="11" t="s">
        <v>8314</v>
      </c>
      <c r="S30" s="16">
        <v>41938.717256944445</v>
      </c>
      <c r="T30" s="16">
        <v>41969.551388888889</v>
      </c>
    </row>
    <row r="31" spans="1:20" ht="60" x14ac:dyDescent="0.25">
      <c r="A31">
        <v>455</v>
      </c>
      <c r="B31" s="3" t="s">
        <v>456</v>
      </c>
      <c r="C31" s="3" t="s">
        <v>4565</v>
      </c>
      <c r="D31" s="6">
        <v>65000</v>
      </c>
      <c r="E31" s="8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1" t="s">
        <v>8308</v>
      </c>
      <c r="R31" s="11" t="s">
        <v>8314</v>
      </c>
      <c r="S31" s="16">
        <v>40971.002569444441</v>
      </c>
      <c r="T31" s="16">
        <v>41016.021527777775</v>
      </c>
    </row>
    <row r="32" spans="1:20" ht="60" x14ac:dyDescent="0.25">
      <c r="A32">
        <v>456</v>
      </c>
      <c r="B32" s="3" t="s">
        <v>457</v>
      </c>
      <c r="C32" s="3" t="s">
        <v>4566</v>
      </c>
      <c r="D32" s="6">
        <v>8888</v>
      </c>
      <c r="E32" s="8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1" t="s">
        <v>8308</v>
      </c>
      <c r="R32" s="11" t="s">
        <v>8314</v>
      </c>
      <c r="S32" s="16">
        <v>41547.694456018515</v>
      </c>
      <c r="T32" s="16">
        <v>41569.165972222225</v>
      </c>
    </row>
    <row r="33" spans="1:20" ht="60" x14ac:dyDescent="0.25">
      <c r="A33">
        <v>459</v>
      </c>
      <c r="B33" s="3" t="s">
        <v>460</v>
      </c>
      <c r="C33" s="3" t="s">
        <v>4569</v>
      </c>
      <c r="D33" s="6">
        <v>39000</v>
      </c>
      <c r="E33" s="8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1" t="s">
        <v>8308</v>
      </c>
      <c r="R33" s="11" t="s">
        <v>8314</v>
      </c>
      <c r="S33" s="16">
        <v>40800.6403587963</v>
      </c>
      <c r="T33" s="16">
        <v>40860.682025462964</v>
      </c>
    </row>
    <row r="34" spans="1:20" ht="30" x14ac:dyDescent="0.25">
      <c r="A34">
        <v>460</v>
      </c>
      <c r="B34" s="3" t="s">
        <v>461</v>
      </c>
      <c r="C34" s="3" t="s">
        <v>4570</v>
      </c>
      <c r="D34" s="6">
        <v>8500</v>
      </c>
      <c r="E34" s="8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1" t="s">
        <v>8308</v>
      </c>
      <c r="R34" s="11" t="s">
        <v>8314</v>
      </c>
      <c r="S34" s="16">
        <v>41759.542534722219</v>
      </c>
      <c r="T34" s="16">
        <v>41791.166666666664</v>
      </c>
    </row>
    <row r="35" spans="1:20" ht="60" x14ac:dyDescent="0.25">
      <c r="A35">
        <v>462</v>
      </c>
      <c r="B35" s="3" t="s">
        <v>463</v>
      </c>
      <c r="C35" s="3" t="s">
        <v>4572</v>
      </c>
      <c r="D35" s="6">
        <v>100000</v>
      </c>
      <c r="E35" s="8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1" t="s">
        <v>8308</v>
      </c>
      <c r="R35" s="11" t="s">
        <v>8314</v>
      </c>
      <c r="S35" s="16">
        <v>40705.126631944448</v>
      </c>
      <c r="T35" s="16">
        <v>40765.126631944448</v>
      </c>
    </row>
    <row r="36" spans="1:20" ht="45" x14ac:dyDescent="0.25">
      <c r="A36">
        <v>463</v>
      </c>
      <c r="B36" s="3" t="s">
        <v>464</v>
      </c>
      <c r="C36" s="3" t="s">
        <v>4573</v>
      </c>
      <c r="D36" s="6">
        <v>55000</v>
      </c>
      <c r="E36" s="8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1" t="s">
        <v>8308</v>
      </c>
      <c r="R36" s="11" t="s">
        <v>8314</v>
      </c>
      <c r="S36" s="16">
        <v>40750.710104166668</v>
      </c>
      <c r="T36" s="16">
        <v>40810.710104166668</v>
      </c>
    </row>
    <row r="37" spans="1:20" ht="30" x14ac:dyDescent="0.25">
      <c r="A37">
        <v>465</v>
      </c>
      <c r="B37" s="3" t="s">
        <v>466</v>
      </c>
      <c r="C37" s="3" t="s">
        <v>4575</v>
      </c>
      <c r="D37" s="6">
        <v>512</v>
      </c>
      <c r="E37" s="8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1" t="s">
        <v>8308</v>
      </c>
      <c r="R37" s="11" t="s">
        <v>8314</v>
      </c>
      <c r="S37" s="16">
        <v>41801.120069444441</v>
      </c>
      <c r="T37" s="16">
        <v>41817.120069444441</v>
      </c>
    </row>
    <row r="38" spans="1:20" ht="45" x14ac:dyDescent="0.25">
      <c r="A38">
        <v>466</v>
      </c>
      <c r="B38" s="3" t="s">
        <v>467</v>
      </c>
      <c r="C38" s="3" t="s">
        <v>4576</v>
      </c>
      <c r="D38" s="6">
        <v>10000</v>
      </c>
      <c r="E38" s="8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1" t="s">
        <v>8308</v>
      </c>
      <c r="R38" s="11" t="s">
        <v>8314</v>
      </c>
      <c r="S38" s="16">
        <v>41129.942870370374</v>
      </c>
      <c r="T38" s="16">
        <v>41159.942870370374</v>
      </c>
    </row>
    <row r="39" spans="1:20" ht="60" x14ac:dyDescent="0.25">
      <c r="A39">
        <v>467</v>
      </c>
      <c r="B39" s="3" t="s">
        <v>468</v>
      </c>
      <c r="C39" s="3" t="s">
        <v>4577</v>
      </c>
      <c r="D39" s="6">
        <v>20000</v>
      </c>
      <c r="E39" s="8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1" t="s">
        <v>8308</v>
      </c>
      <c r="R39" s="11" t="s">
        <v>8314</v>
      </c>
      <c r="S39" s="16">
        <v>41135.679791666669</v>
      </c>
      <c r="T39" s="16">
        <v>41180.679791666669</v>
      </c>
    </row>
    <row r="40" spans="1:20" ht="60" x14ac:dyDescent="0.25">
      <c r="A40">
        <v>468</v>
      </c>
      <c r="B40" s="3" t="s">
        <v>469</v>
      </c>
      <c r="C40" s="3" t="s">
        <v>4578</v>
      </c>
      <c r="D40" s="6">
        <v>7500</v>
      </c>
      <c r="E40" s="8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1" t="s">
        <v>8308</v>
      </c>
      <c r="R40" s="11" t="s">
        <v>8314</v>
      </c>
      <c r="S40" s="16">
        <v>41041.167627314811</v>
      </c>
      <c r="T40" s="16">
        <v>41101.160474537035</v>
      </c>
    </row>
    <row r="41" spans="1:20" ht="60" x14ac:dyDescent="0.25">
      <c r="A41">
        <v>470</v>
      </c>
      <c r="B41" s="3" t="s">
        <v>471</v>
      </c>
      <c r="C41" s="3" t="s">
        <v>4580</v>
      </c>
      <c r="D41" s="6">
        <v>5000</v>
      </c>
      <c r="E41" s="8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1" t="s">
        <v>8308</v>
      </c>
      <c r="R41" s="11" t="s">
        <v>8314</v>
      </c>
      <c r="S41" s="16">
        <v>41605.167696759258</v>
      </c>
      <c r="T41" s="16">
        <v>41655.166666666664</v>
      </c>
    </row>
    <row r="42" spans="1:20" ht="60" x14ac:dyDescent="0.25">
      <c r="A42">
        <v>471</v>
      </c>
      <c r="B42" s="3" t="s">
        <v>472</v>
      </c>
      <c r="C42" s="3" t="s">
        <v>4581</v>
      </c>
      <c r="D42" s="6">
        <v>55000</v>
      </c>
      <c r="E42" s="8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1" t="s">
        <v>8308</v>
      </c>
      <c r="R42" s="11" t="s">
        <v>8314</v>
      </c>
      <c r="S42" s="16">
        <v>41703.721979166665</v>
      </c>
      <c r="T42" s="16">
        <v>41748.680312500001</v>
      </c>
    </row>
    <row r="43" spans="1:20" ht="60" x14ac:dyDescent="0.25">
      <c r="A43">
        <v>472</v>
      </c>
      <c r="B43" s="3" t="s">
        <v>473</v>
      </c>
      <c r="C43" s="3" t="s">
        <v>4582</v>
      </c>
      <c r="D43" s="6">
        <v>800</v>
      </c>
      <c r="E43" s="8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1" t="s">
        <v>8308</v>
      </c>
      <c r="R43" s="11" t="s">
        <v>8314</v>
      </c>
      <c r="S43" s="16">
        <v>41844.922662037039</v>
      </c>
      <c r="T43" s="16">
        <v>41874.922662037039</v>
      </c>
    </row>
    <row r="44" spans="1:20" ht="45" x14ac:dyDescent="0.25">
      <c r="A44">
        <v>473</v>
      </c>
      <c r="B44" s="3" t="s">
        <v>474</v>
      </c>
      <c r="C44" s="3" t="s">
        <v>4583</v>
      </c>
      <c r="D44" s="6">
        <v>30000</v>
      </c>
      <c r="E44" s="8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1" t="s">
        <v>8308</v>
      </c>
      <c r="R44" s="11" t="s">
        <v>8314</v>
      </c>
      <c r="S44" s="16">
        <v>41869.698136574072</v>
      </c>
      <c r="T44" s="16">
        <v>41899.698136574072</v>
      </c>
    </row>
    <row r="45" spans="1:20" ht="45" x14ac:dyDescent="0.25">
      <c r="A45">
        <v>474</v>
      </c>
      <c r="B45" s="3" t="s">
        <v>475</v>
      </c>
      <c r="C45" s="3" t="s">
        <v>4584</v>
      </c>
      <c r="D45" s="6">
        <v>3300</v>
      </c>
      <c r="E45" s="8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1" t="s">
        <v>8308</v>
      </c>
      <c r="R45" s="11" t="s">
        <v>8314</v>
      </c>
      <c r="S45" s="16">
        <v>42753.329039351855</v>
      </c>
      <c r="T45" s="16">
        <v>42783.329039351855</v>
      </c>
    </row>
    <row r="46" spans="1:20" ht="60" x14ac:dyDescent="0.25">
      <c r="A46">
        <v>475</v>
      </c>
      <c r="B46" s="3" t="s">
        <v>476</v>
      </c>
      <c r="C46" s="3" t="s">
        <v>4585</v>
      </c>
      <c r="D46" s="6">
        <v>2000</v>
      </c>
      <c r="E46" s="8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1" t="s">
        <v>8308</v>
      </c>
      <c r="R46" s="11" t="s">
        <v>8314</v>
      </c>
      <c r="S46" s="16">
        <v>42100.086145833338</v>
      </c>
      <c r="T46" s="16">
        <v>42130.086145833338</v>
      </c>
    </row>
    <row r="47" spans="1:20" ht="30" x14ac:dyDescent="0.25">
      <c r="A47">
        <v>476</v>
      </c>
      <c r="B47" s="3" t="s">
        <v>477</v>
      </c>
      <c r="C47" s="3" t="s">
        <v>4586</v>
      </c>
      <c r="D47" s="6">
        <v>220000</v>
      </c>
      <c r="E47" s="8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1" t="s">
        <v>8308</v>
      </c>
      <c r="R47" s="11" t="s">
        <v>8314</v>
      </c>
      <c r="S47" s="16">
        <v>41757.975011574075</v>
      </c>
      <c r="T47" s="16">
        <v>41793.165972222225</v>
      </c>
    </row>
    <row r="48" spans="1:20" ht="60" x14ac:dyDescent="0.25">
      <c r="A48">
        <v>477</v>
      </c>
      <c r="B48" s="3" t="s">
        <v>478</v>
      </c>
      <c r="C48" s="3" t="s">
        <v>4587</v>
      </c>
      <c r="D48" s="6">
        <v>1500</v>
      </c>
      <c r="E48" s="8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1" t="s">
        <v>8308</v>
      </c>
      <c r="R48" s="11" t="s">
        <v>8314</v>
      </c>
      <c r="S48" s="16">
        <v>40987.83488425926</v>
      </c>
      <c r="T48" s="16">
        <v>41047.83488425926</v>
      </c>
    </row>
    <row r="49" spans="1:20" ht="45" x14ac:dyDescent="0.25">
      <c r="A49">
        <v>478</v>
      </c>
      <c r="B49" s="3" t="s">
        <v>479</v>
      </c>
      <c r="C49" s="3" t="s">
        <v>4588</v>
      </c>
      <c r="D49" s="6">
        <v>10000</v>
      </c>
      <c r="E49" s="8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1" t="s">
        <v>8308</v>
      </c>
      <c r="R49" s="11" t="s">
        <v>8314</v>
      </c>
      <c r="S49" s="16">
        <v>42065.910983796297</v>
      </c>
      <c r="T49" s="16">
        <v>42095.869317129633</v>
      </c>
    </row>
    <row r="50" spans="1:20" ht="45" x14ac:dyDescent="0.25">
      <c r="A50">
        <v>479</v>
      </c>
      <c r="B50" s="3" t="s">
        <v>480</v>
      </c>
      <c r="C50" s="3" t="s">
        <v>4589</v>
      </c>
      <c r="D50" s="6">
        <v>15000</v>
      </c>
      <c r="E50" s="8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1" t="s">
        <v>8308</v>
      </c>
      <c r="R50" s="11" t="s">
        <v>8314</v>
      </c>
      <c r="S50" s="16">
        <v>41904.407812500001</v>
      </c>
      <c r="T50" s="16">
        <v>41964.449479166666</v>
      </c>
    </row>
    <row r="51" spans="1:20" ht="60" x14ac:dyDescent="0.25">
      <c r="A51">
        <v>480</v>
      </c>
      <c r="B51" s="3" t="s">
        <v>481</v>
      </c>
      <c r="C51" s="3" t="s">
        <v>4590</v>
      </c>
      <c r="D51" s="6">
        <v>40000</v>
      </c>
      <c r="E51" s="8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1" t="s">
        <v>8308</v>
      </c>
      <c r="R51" s="11" t="s">
        <v>8314</v>
      </c>
      <c r="S51" s="16">
        <v>41465.500173611108</v>
      </c>
      <c r="T51" s="16">
        <v>41495.500173611108</v>
      </c>
    </row>
    <row r="52" spans="1:20" ht="60" x14ac:dyDescent="0.25">
      <c r="A52">
        <v>481</v>
      </c>
      <c r="B52" s="3" t="s">
        <v>482</v>
      </c>
      <c r="C52" s="3" t="s">
        <v>4591</v>
      </c>
      <c r="D52" s="6">
        <v>30000</v>
      </c>
      <c r="E52" s="8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1" t="s">
        <v>8308</v>
      </c>
      <c r="R52" s="11" t="s">
        <v>8314</v>
      </c>
      <c r="S52" s="16">
        <v>41162.672326388885</v>
      </c>
      <c r="T52" s="16">
        <v>41192.672326388885</v>
      </c>
    </row>
    <row r="53" spans="1:20" ht="45" x14ac:dyDescent="0.25">
      <c r="A53">
        <v>482</v>
      </c>
      <c r="B53" s="3" t="s">
        <v>483</v>
      </c>
      <c r="C53" s="3" t="s">
        <v>4592</v>
      </c>
      <c r="D53" s="6">
        <v>10000</v>
      </c>
      <c r="E53" s="8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1" t="s">
        <v>8308</v>
      </c>
      <c r="R53" s="11" t="s">
        <v>8314</v>
      </c>
      <c r="S53" s="16">
        <v>42447.896875000006</v>
      </c>
      <c r="T53" s="16">
        <v>42474.606944444444</v>
      </c>
    </row>
    <row r="54" spans="1:20" ht="45" x14ac:dyDescent="0.25">
      <c r="A54">
        <v>488</v>
      </c>
      <c r="B54" s="3" t="s">
        <v>489</v>
      </c>
      <c r="C54" s="3" t="s">
        <v>4598</v>
      </c>
      <c r="D54" s="6">
        <v>12000</v>
      </c>
      <c r="E54" s="8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1" t="s">
        <v>8308</v>
      </c>
      <c r="R54" s="11" t="s">
        <v>8314</v>
      </c>
      <c r="S54" s="16">
        <v>42714.054398148146</v>
      </c>
      <c r="T54" s="16">
        <v>42744.054398148146</v>
      </c>
    </row>
    <row r="55" spans="1:20" ht="45" x14ac:dyDescent="0.25">
      <c r="A55">
        <v>489</v>
      </c>
      <c r="B55" s="3" t="s">
        <v>490</v>
      </c>
      <c r="C55" s="3" t="s">
        <v>4599</v>
      </c>
      <c r="D55" s="6">
        <v>74997</v>
      </c>
      <c r="E55" s="8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1" t="s">
        <v>8308</v>
      </c>
      <c r="R55" s="11" t="s">
        <v>8314</v>
      </c>
      <c r="S55" s="16">
        <v>40882.481666666667</v>
      </c>
      <c r="T55" s="16">
        <v>40913.481249999997</v>
      </c>
    </row>
    <row r="56" spans="1:20" x14ac:dyDescent="0.25">
      <c r="A56">
        <v>490</v>
      </c>
      <c r="B56" s="3" t="s">
        <v>491</v>
      </c>
      <c r="C56" s="3" t="s">
        <v>4600</v>
      </c>
      <c r="D56" s="6">
        <v>1000</v>
      </c>
      <c r="E56" s="8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1" t="s">
        <v>8308</v>
      </c>
      <c r="R56" s="11" t="s">
        <v>8314</v>
      </c>
      <c r="S56" s="16">
        <v>41113.968576388892</v>
      </c>
      <c r="T56" s="16">
        <v>41143.968576388892</v>
      </c>
    </row>
    <row r="57" spans="1:20" ht="45" x14ac:dyDescent="0.25">
      <c r="A57">
        <v>491</v>
      </c>
      <c r="B57" s="3" t="s">
        <v>492</v>
      </c>
      <c r="C57" s="3" t="s">
        <v>4601</v>
      </c>
      <c r="D57" s="6">
        <v>10000</v>
      </c>
      <c r="E57" s="8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1" t="s">
        <v>8308</v>
      </c>
      <c r="R57" s="11" t="s">
        <v>8314</v>
      </c>
      <c r="S57" s="16">
        <v>42366.982627314821</v>
      </c>
      <c r="T57" s="16">
        <v>42396.982627314821</v>
      </c>
    </row>
    <row r="58" spans="1:20" ht="60" x14ac:dyDescent="0.25">
      <c r="A58">
        <v>494</v>
      </c>
      <c r="B58" s="3" t="s">
        <v>495</v>
      </c>
      <c r="C58" s="3" t="s">
        <v>4604</v>
      </c>
      <c r="D58" s="6">
        <v>20000</v>
      </c>
      <c r="E58" s="8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1" t="s">
        <v>8308</v>
      </c>
      <c r="R58" s="11" t="s">
        <v>8314</v>
      </c>
      <c r="S58" s="16">
        <v>41799.830613425926</v>
      </c>
      <c r="T58" s="16">
        <v>41823.125</v>
      </c>
    </row>
    <row r="59" spans="1:20" ht="45" x14ac:dyDescent="0.25">
      <c r="A59">
        <v>495</v>
      </c>
      <c r="B59" s="3" t="s">
        <v>496</v>
      </c>
      <c r="C59" s="3" t="s">
        <v>4605</v>
      </c>
      <c r="D59" s="6">
        <v>7000</v>
      </c>
      <c r="E59" s="8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1" t="s">
        <v>8308</v>
      </c>
      <c r="R59" s="11" t="s">
        <v>8314</v>
      </c>
      <c r="S59" s="16">
        <v>42171.827604166669</v>
      </c>
      <c r="T59" s="16">
        <v>42201.827604166669</v>
      </c>
    </row>
    <row r="60" spans="1:20" ht="45" x14ac:dyDescent="0.25">
      <c r="A60">
        <v>496</v>
      </c>
      <c r="B60" s="3" t="s">
        <v>497</v>
      </c>
      <c r="C60" s="3" t="s">
        <v>4606</v>
      </c>
      <c r="D60" s="6">
        <v>60000</v>
      </c>
      <c r="E60" s="8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1" t="s">
        <v>8308</v>
      </c>
      <c r="R60" s="11" t="s">
        <v>8314</v>
      </c>
      <c r="S60" s="16">
        <v>41620.93141203704</v>
      </c>
      <c r="T60" s="16">
        <v>41680.93141203704</v>
      </c>
    </row>
    <row r="61" spans="1:20" x14ac:dyDescent="0.25">
      <c r="A61">
        <v>497</v>
      </c>
      <c r="B61" s="3" t="s">
        <v>498</v>
      </c>
      <c r="C61" s="3" t="s">
        <v>4607</v>
      </c>
      <c r="D61" s="6">
        <v>4480</v>
      </c>
      <c r="E61" s="8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1" t="s">
        <v>8308</v>
      </c>
      <c r="R61" s="11" t="s">
        <v>8314</v>
      </c>
      <c r="S61" s="16">
        <v>41945.037789351853</v>
      </c>
      <c r="T61" s="16">
        <v>41998.208333333328</v>
      </c>
    </row>
    <row r="62" spans="1:20" ht="45" x14ac:dyDescent="0.25">
      <c r="A62">
        <v>498</v>
      </c>
      <c r="B62" s="3" t="s">
        <v>499</v>
      </c>
      <c r="C62" s="3" t="s">
        <v>4608</v>
      </c>
      <c r="D62" s="6">
        <v>65108</v>
      </c>
      <c r="E62" s="8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1" t="s">
        <v>8308</v>
      </c>
      <c r="R62" s="11" t="s">
        <v>8314</v>
      </c>
      <c r="S62" s="16">
        <v>40858.762141203704</v>
      </c>
      <c r="T62" s="16">
        <v>40900.762141203704</v>
      </c>
    </row>
    <row r="63" spans="1:20" ht="60" x14ac:dyDescent="0.25">
      <c r="A63">
        <v>499</v>
      </c>
      <c r="B63" s="3" t="s">
        <v>500</v>
      </c>
      <c r="C63" s="3" t="s">
        <v>4609</v>
      </c>
      <c r="D63" s="6">
        <v>20000</v>
      </c>
      <c r="E63" s="8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1" t="s">
        <v>8308</v>
      </c>
      <c r="R63" s="11" t="s">
        <v>8314</v>
      </c>
      <c r="S63" s="16">
        <v>40043.895462962959</v>
      </c>
      <c r="T63" s="16">
        <v>40098.874305555553</v>
      </c>
    </row>
    <row r="64" spans="1:20" ht="60" x14ac:dyDescent="0.25">
      <c r="A64">
        <v>500</v>
      </c>
      <c r="B64" s="3" t="s">
        <v>501</v>
      </c>
      <c r="C64" s="3" t="s">
        <v>4610</v>
      </c>
      <c r="D64" s="6">
        <v>6500</v>
      </c>
      <c r="E64" s="8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1" t="s">
        <v>8308</v>
      </c>
      <c r="R64" s="11" t="s">
        <v>8314</v>
      </c>
      <c r="S64" s="16">
        <v>40247.886006944449</v>
      </c>
      <c r="T64" s="16">
        <v>40306.927777777775</v>
      </c>
    </row>
    <row r="65" spans="1:20" ht="60" x14ac:dyDescent="0.25">
      <c r="A65">
        <v>501</v>
      </c>
      <c r="B65" s="3" t="s">
        <v>502</v>
      </c>
      <c r="C65" s="3" t="s">
        <v>4611</v>
      </c>
      <c r="D65" s="6">
        <v>10000</v>
      </c>
      <c r="E65" s="8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1" t="s">
        <v>8308</v>
      </c>
      <c r="R65" s="11" t="s">
        <v>8314</v>
      </c>
      <c r="S65" s="16">
        <v>40703.234386574077</v>
      </c>
      <c r="T65" s="16">
        <v>40733.234386574077</v>
      </c>
    </row>
    <row r="66" spans="1:20" ht="60" x14ac:dyDescent="0.25">
      <c r="A66">
        <v>502</v>
      </c>
      <c r="B66" s="3" t="s">
        <v>503</v>
      </c>
      <c r="C66" s="3" t="s">
        <v>4612</v>
      </c>
      <c r="D66" s="6">
        <v>20000</v>
      </c>
      <c r="E66" s="8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1" t="s">
        <v>8308</v>
      </c>
      <c r="R66" s="11" t="s">
        <v>8314</v>
      </c>
      <c r="S66" s="16">
        <v>40956.553530092591</v>
      </c>
      <c r="T66" s="16">
        <v>40986.511863425927</v>
      </c>
    </row>
    <row r="67" spans="1:20" ht="60" x14ac:dyDescent="0.25">
      <c r="A67">
        <v>504</v>
      </c>
      <c r="B67" s="3" t="s">
        <v>505</v>
      </c>
      <c r="C67" s="3" t="s">
        <v>4614</v>
      </c>
      <c r="D67" s="6">
        <v>24500</v>
      </c>
      <c r="E67" s="8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1" t="s">
        <v>8308</v>
      </c>
      <c r="R67" s="11" t="s">
        <v>8314</v>
      </c>
      <c r="S67" s="16">
        <v>40949.98364583333</v>
      </c>
      <c r="T67" s="16">
        <v>41009.941979166666</v>
      </c>
    </row>
    <row r="68" spans="1:20" ht="45" x14ac:dyDescent="0.25">
      <c r="A68">
        <v>505</v>
      </c>
      <c r="B68" s="3" t="s">
        <v>506</v>
      </c>
      <c r="C68" s="3" t="s">
        <v>4615</v>
      </c>
      <c r="D68" s="6">
        <v>12000</v>
      </c>
      <c r="E68" s="8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1" t="s">
        <v>8308</v>
      </c>
      <c r="R68" s="11" t="s">
        <v>8314</v>
      </c>
      <c r="S68" s="16">
        <v>42318.098217592589</v>
      </c>
      <c r="T68" s="16">
        <v>42363.098217592589</v>
      </c>
    </row>
    <row r="69" spans="1:20" ht="45" x14ac:dyDescent="0.25">
      <c r="A69">
        <v>506</v>
      </c>
      <c r="B69" s="3" t="s">
        <v>507</v>
      </c>
      <c r="C69" s="3" t="s">
        <v>4616</v>
      </c>
      <c r="D69" s="6">
        <v>200000</v>
      </c>
      <c r="E69" s="8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1" t="s">
        <v>8308</v>
      </c>
      <c r="R69" s="11" t="s">
        <v>8314</v>
      </c>
      <c r="S69" s="16">
        <v>41466.552314814813</v>
      </c>
      <c r="T69" s="16">
        <v>41496.552314814813</v>
      </c>
    </row>
    <row r="70" spans="1:20" ht="60" x14ac:dyDescent="0.25">
      <c r="A70">
        <v>507</v>
      </c>
      <c r="B70" s="3" t="s">
        <v>508</v>
      </c>
      <c r="C70" s="3" t="s">
        <v>4617</v>
      </c>
      <c r="D70" s="6">
        <v>20000</v>
      </c>
      <c r="E70" s="8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1" t="s">
        <v>8308</v>
      </c>
      <c r="R70" s="11" t="s">
        <v>8314</v>
      </c>
      <c r="S70" s="16">
        <v>41156.958993055552</v>
      </c>
      <c r="T70" s="16">
        <v>41201.958993055552</v>
      </c>
    </row>
    <row r="71" spans="1:20" ht="60" x14ac:dyDescent="0.25">
      <c r="A71">
        <v>508</v>
      </c>
      <c r="B71" s="3" t="s">
        <v>509</v>
      </c>
      <c r="C71" s="3" t="s">
        <v>4618</v>
      </c>
      <c r="D71" s="6">
        <v>50000</v>
      </c>
      <c r="E71" s="8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1" t="s">
        <v>8308</v>
      </c>
      <c r="R71" s="11" t="s">
        <v>8314</v>
      </c>
      <c r="S71" s="16">
        <v>40995.024317129632</v>
      </c>
      <c r="T71" s="16">
        <v>41054.593055555553</v>
      </c>
    </row>
    <row r="72" spans="1:20" ht="45" x14ac:dyDescent="0.25">
      <c r="A72">
        <v>510</v>
      </c>
      <c r="B72" s="3" t="s">
        <v>511</v>
      </c>
      <c r="C72" s="3" t="s">
        <v>4620</v>
      </c>
      <c r="D72" s="6">
        <v>14000</v>
      </c>
      <c r="E72" s="8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1" t="s">
        <v>8308</v>
      </c>
      <c r="R72" s="11" t="s">
        <v>8314</v>
      </c>
      <c r="S72" s="16">
        <v>42400.176377314812</v>
      </c>
      <c r="T72" s="16">
        <v>42430.176377314812</v>
      </c>
    </row>
    <row r="73" spans="1:20" ht="45" x14ac:dyDescent="0.25">
      <c r="A73">
        <v>511</v>
      </c>
      <c r="B73" s="3" t="s">
        <v>512</v>
      </c>
      <c r="C73" s="3" t="s">
        <v>4621</v>
      </c>
      <c r="D73" s="6">
        <v>5000</v>
      </c>
      <c r="E73" s="8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1" t="s">
        <v>8308</v>
      </c>
      <c r="R73" s="11" t="s">
        <v>8314</v>
      </c>
      <c r="S73" s="16">
        <v>41340.303032407406</v>
      </c>
      <c r="T73" s="16">
        <v>41370.261365740742</v>
      </c>
    </row>
    <row r="74" spans="1:20" ht="60" x14ac:dyDescent="0.25">
      <c r="A74">
        <v>512</v>
      </c>
      <c r="B74" s="3" t="s">
        <v>513</v>
      </c>
      <c r="C74" s="3" t="s">
        <v>4622</v>
      </c>
      <c r="D74" s="6">
        <v>8000</v>
      </c>
      <c r="E74" s="8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1" t="s">
        <v>8308</v>
      </c>
      <c r="R74" s="11" t="s">
        <v>8314</v>
      </c>
      <c r="S74" s="16">
        <v>42649.742210648154</v>
      </c>
      <c r="T74" s="16">
        <v>42694.783877314811</v>
      </c>
    </row>
    <row r="75" spans="1:20" ht="45" x14ac:dyDescent="0.25">
      <c r="A75">
        <v>513</v>
      </c>
      <c r="B75" s="3" t="s">
        <v>514</v>
      </c>
      <c r="C75" s="3" t="s">
        <v>4623</v>
      </c>
      <c r="D75" s="6">
        <v>50000</v>
      </c>
      <c r="E75" s="8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1" t="s">
        <v>8308</v>
      </c>
      <c r="R75" s="11" t="s">
        <v>8314</v>
      </c>
      <c r="S75" s="16">
        <v>42552.653993055559</v>
      </c>
      <c r="T75" s="16">
        <v>42597.291666666672</v>
      </c>
    </row>
    <row r="76" spans="1:20" ht="45" x14ac:dyDescent="0.25">
      <c r="A76">
        <v>515</v>
      </c>
      <c r="B76" s="3" t="s">
        <v>516</v>
      </c>
      <c r="C76" s="3" t="s">
        <v>4625</v>
      </c>
      <c r="D76" s="6">
        <v>97000</v>
      </c>
      <c r="E76" s="8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1" t="s">
        <v>8308</v>
      </c>
      <c r="R76" s="11" t="s">
        <v>8314</v>
      </c>
      <c r="S76" s="16">
        <v>42327.490752314814</v>
      </c>
      <c r="T76" s="16">
        <v>42367.490752314814</v>
      </c>
    </row>
    <row r="77" spans="1:20" ht="60" x14ac:dyDescent="0.25">
      <c r="A77">
        <v>517</v>
      </c>
      <c r="B77" s="3" t="s">
        <v>518</v>
      </c>
      <c r="C77" s="3" t="s">
        <v>4627</v>
      </c>
      <c r="D77" s="6">
        <v>15000</v>
      </c>
      <c r="E77" s="8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1" t="s">
        <v>8308</v>
      </c>
      <c r="R77" s="11" t="s">
        <v>8314</v>
      </c>
      <c r="S77" s="16">
        <v>42738.615289351852</v>
      </c>
      <c r="T77" s="16">
        <v>42768.615289351852</v>
      </c>
    </row>
    <row r="78" spans="1:20" ht="60" x14ac:dyDescent="0.25">
      <c r="A78">
        <v>518</v>
      </c>
      <c r="B78" s="3" t="s">
        <v>519</v>
      </c>
      <c r="C78" s="3" t="s">
        <v>4628</v>
      </c>
      <c r="D78" s="6">
        <v>7175</v>
      </c>
      <c r="E78" s="8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1" t="s">
        <v>8308</v>
      </c>
      <c r="R78" s="11" t="s">
        <v>8314</v>
      </c>
      <c r="S78" s="16">
        <v>42223.616018518514</v>
      </c>
      <c r="T78" s="16">
        <v>42253.615277777775</v>
      </c>
    </row>
    <row r="79" spans="1:20" ht="45" x14ac:dyDescent="0.25">
      <c r="A79">
        <v>519</v>
      </c>
      <c r="B79" s="3" t="s">
        <v>520</v>
      </c>
      <c r="C79" s="3" t="s">
        <v>4629</v>
      </c>
      <c r="D79" s="6">
        <v>12001</v>
      </c>
      <c r="E79" s="8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1" t="s">
        <v>8308</v>
      </c>
      <c r="R79" s="11" t="s">
        <v>8314</v>
      </c>
      <c r="S79" s="16">
        <v>41218.391446759262</v>
      </c>
      <c r="T79" s="16">
        <v>41248.391446759262</v>
      </c>
    </row>
  </sheetData>
  <conditionalFormatting sqref="F1:F79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conditionalFormatting sqref="O2:O79 O1:P1 R1">
    <cfRule type="colorScale" priority="10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485E-434F-466A-80BF-1D9C52F2C268}">
  <dimension ref="A1:W413"/>
  <sheetViews>
    <sheetView workbookViewId="0"/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V1" s="14"/>
      <c r="W1" s="14"/>
    </row>
    <row r="2" spans="1:23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6">
        <v>42646.092812499999</v>
      </c>
      <c r="T2" s="16">
        <v>42675.207638888889</v>
      </c>
    </row>
    <row r="3" spans="1:23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6">
        <v>42430.040798611109</v>
      </c>
      <c r="T3" s="16">
        <v>42449.999131944445</v>
      </c>
    </row>
    <row r="4" spans="1:23" ht="6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6">
        <v>42238.13282407407</v>
      </c>
      <c r="T4" s="16">
        <v>42268.13282407407</v>
      </c>
    </row>
    <row r="5" spans="1:23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6">
        <v>41850.400937500002</v>
      </c>
      <c r="T5" s="16">
        <v>41895.400937500002</v>
      </c>
    </row>
    <row r="6" spans="1:23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6">
        <v>42753.205625000002</v>
      </c>
      <c r="T6" s="16">
        <v>42783.670138888891</v>
      </c>
    </row>
    <row r="7" spans="1:23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6">
        <v>42155.920219907406</v>
      </c>
      <c r="T7" s="16">
        <v>42176.888888888891</v>
      </c>
    </row>
    <row r="8" spans="1:23" ht="60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6">
        <v>42157.591064814813</v>
      </c>
      <c r="T8" s="16">
        <v>42179.083333333328</v>
      </c>
    </row>
    <row r="9" spans="1:23" ht="6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6">
        <v>42676.065150462964</v>
      </c>
      <c r="T9" s="16">
        <v>42721.290972222225</v>
      </c>
    </row>
    <row r="10" spans="1:23" ht="6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6">
        <v>42473.007037037038</v>
      </c>
      <c r="T10" s="16">
        <v>42503.007037037038</v>
      </c>
    </row>
    <row r="11" spans="1:23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6">
        <v>42282.768414351856</v>
      </c>
      <c r="T11" s="16">
        <v>42312.810081018513</v>
      </c>
    </row>
    <row r="12" spans="1:23" ht="60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6">
        <v>42473.794710648144</v>
      </c>
      <c r="T12" s="16">
        <v>42503.794710648144</v>
      </c>
    </row>
    <row r="13" spans="1:23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6">
        <v>42712.23474537037</v>
      </c>
      <c r="T13" s="16">
        <v>42735.707638888889</v>
      </c>
    </row>
    <row r="14" spans="1:23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6">
        <v>42561.154664351852</v>
      </c>
      <c r="T14" s="16">
        <v>42592.166666666672</v>
      </c>
    </row>
    <row r="15" spans="1:23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6">
        <v>42709.134780092587</v>
      </c>
      <c r="T15" s="16">
        <v>42739.134780092587</v>
      </c>
    </row>
    <row r="16" spans="1:23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6">
        <v>42451.496817129635</v>
      </c>
      <c r="T38" s="16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6">
        <v>41789.080370370371</v>
      </c>
      <c r="T90" s="16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6">
        <v>42253.928530092591</v>
      </c>
      <c r="T167" s="16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6">
        <v>41752.83457175926</v>
      </c>
      <c r="T228" s="16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6">
        <v>41884.056747685187</v>
      </c>
      <c r="T233" s="16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6">
        <v>42372.693055555559</v>
      </c>
      <c r="T271" s="16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6">
        <v>42121.249814814815</v>
      </c>
      <c r="T275" s="16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6">
        <v>41781.096203703702</v>
      </c>
      <c r="T290" s="16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6">
        <v>41869.740671296298</v>
      </c>
      <c r="T318" s="16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6">
        <v>42576.697569444441</v>
      </c>
      <c r="T329" s="16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4" operator="equal">
      <formula>"canceled"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"live"</formula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conditionalFormatting sqref="O2:O413 O1:P1 R1">
    <cfRule type="colorScale" priority="11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A44D8-6A66-4DD8-A36B-634D2FD84257}">
  <dimension ref="A1:W251"/>
  <sheetViews>
    <sheetView workbookViewId="0"/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V1" s="14"/>
      <c r="W1" s="14"/>
    </row>
    <row r="2" spans="1:23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6">
        <v>42492.737847222219</v>
      </c>
      <c r="T2" s="16">
        <v>42534.166666666672</v>
      </c>
    </row>
    <row r="3" spans="1:23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6">
        <v>42103.016585648147</v>
      </c>
      <c r="T3" s="16">
        <v>42163.016585648147</v>
      </c>
    </row>
    <row r="4" spans="1:23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6">
        <v>42108.692060185189</v>
      </c>
      <c r="T4" s="16">
        <v>42153.692060185189</v>
      </c>
    </row>
    <row r="5" spans="1:23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6">
        <v>42453.806307870371</v>
      </c>
      <c r="T5" s="16">
        <v>42513.806307870371</v>
      </c>
    </row>
    <row r="6" spans="1:23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6">
        <v>42123.648831018523</v>
      </c>
      <c r="T6" s="16">
        <v>42153.648831018523</v>
      </c>
    </row>
    <row r="7" spans="1:23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6">
        <v>41858.007071759261</v>
      </c>
      <c r="T7" s="16">
        <v>41888.007071759261</v>
      </c>
    </row>
    <row r="8" spans="1:23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6">
        <v>41781.045173611114</v>
      </c>
      <c r="T8" s="16">
        <v>41811.045173611114</v>
      </c>
    </row>
    <row r="9" spans="1:23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6">
        <v>42370.007766203707</v>
      </c>
      <c r="T9" s="16">
        <v>42398.981944444444</v>
      </c>
    </row>
    <row r="10" spans="1:23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6">
        <v>42165.037581018521</v>
      </c>
      <c r="T10" s="16">
        <v>42224.898611111115</v>
      </c>
    </row>
    <row r="11" spans="1:23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6">
        <v>42480.800648148142</v>
      </c>
      <c r="T11" s="16">
        <v>42540.800648148142</v>
      </c>
    </row>
    <row r="12" spans="1:23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6">
        <v>41784.789687500001</v>
      </c>
      <c r="T12" s="16">
        <v>41814.789687500001</v>
      </c>
    </row>
    <row r="13" spans="1:23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6">
        <v>41831.675034722226</v>
      </c>
      <c r="T13" s="16">
        <v>41891.675034722226</v>
      </c>
    </row>
    <row r="14" spans="1:23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6">
        <v>41950.114108796297</v>
      </c>
      <c r="T14" s="16">
        <v>42010.114108796297</v>
      </c>
    </row>
    <row r="15" spans="1:23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6">
        <v>42627.955104166671</v>
      </c>
      <c r="T15" s="16">
        <v>42657.916666666672</v>
      </c>
    </row>
    <row r="16" spans="1:23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6">
        <v>42171.743969907402</v>
      </c>
      <c r="T25" s="16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6">
        <v>42041.743090277778</v>
      </c>
      <c r="T89" s="16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6">
        <v>41905.795706018522</v>
      </c>
      <c r="T226" s="16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V1:W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S1:T1">
    <cfRule type="colorScale" priority="1">
      <colorScale>
        <cfvo type="min"/>
        <cfvo type="num" val="90"/>
        <color rgb="FFF94D6A"/>
        <color theme="8" tint="-0.249977111117893"/>
      </colorScale>
    </cfRule>
  </conditionalFormatting>
  <conditionalFormatting sqref="O1:P1 O2:O251 R1">
    <cfRule type="colorScale" priority="12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9540-0564-4BED-A787-99479F830C05}">
  <dimension ref="A1:E30"/>
  <sheetViews>
    <sheetView tabSelected="1" workbookViewId="0">
      <selection activeCell="A11" sqref="A11"/>
    </sheetView>
  </sheetViews>
  <sheetFormatPr defaultRowHeight="15" x14ac:dyDescent="0.25"/>
  <cols>
    <col min="1" max="1" width="29.7109375" customWidth="1"/>
    <col min="2" max="2" width="12.28515625" customWidth="1"/>
    <col min="3" max="3" width="11.7109375" customWidth="1"/>
  </cols>
  <sheetData>
    <row r="1" spans="1:3" ht="21" customHeight="1" x14ac:dyDescent="0.25">
      <c r="A1" s="21" t="s">
        <v>8391</v>
      </c>
      <c r="B1" s="22" t="s">
        <v>8385</v>
      </c>
      <c r="C1" s="23" t="s">
        <v>8386</v>
      </c>
    </row>
    <row r="2" spans="1:3" ht="24.75" customHeight="1" x14ac:dyDescent="0.25">
      <c r="A2" s="24" t="s">
        <v>8387</v>
      </c>
      <c r="B2" s="25">
        <f>AVERAGE('Successful US Kickstarters'!D:D)</f>
        <v>5048.8786407766993</v>
      </c>
      <c r="C2" s="26">
        <f>AVERAGE('Failed US Kickstarters'!D:D)</f>
        <v>10554.212</v>
      </c>
    </row>
    <row r="3" spans="1:3" ht="24.75" customHeight="1" x14ac:dyDescent="0.25">
      <c r="A3" s="24" t="s">
        <v>8388</v>
      </c>
      <c r="B3" s="25">
        <f>MEDIAN('Successful US Kickstarters'!D:D)</f>
        <v>3000</v>
      </c>
      <c r="C3" s="26">
        <f>MEDIAN('Failed US Kickstarters'!D:D)</f>
        <v>5000</v>
      </c>
    </row>
    <row r="4" spans="1:3" ht="24.75" customHeight="1" x14ac:dyDescent="0.25">
      <c r="A4" s="24" t="s">
        <v>8396</v>
      </c>
      <c r="B4" s="25">
        <f>_xlfn.STDEV.P('Successful US Kickstarters'!D:D)</f>
        <v>7748.7537726373303</v>
      </c>
      <c r="C4" s="26">
        <f>_xlfn.STDEV.P('Failed US Kickstarters'!D:D)</f>
        <v>21967.731061515115</v>
      </c>
    </row>
    <row r="5" spans="1:3" ht="24.75" customHeight="1" x14ac:dyDescent="0.25">
      <c r="A5" s="24" t="s">
        <v>8397</v>
      </c>
      <c r="B5" s="25">
        <f>_xlfn.QUARTILE.EXC('Successful US Kickstarters'!D:D, 3)</f>
        <v>5000</v>
      </c>
      <c r="C5" s="26">
        <f>_xlfn.QUARTILE.EXC('Failed US Kickstarters'!D:D, 3)</f>
        <v>10000</v>
      </c>
    </row>
    <row r="6" spans="1:3" ht="24.75" customHeight="1" x14ac:dyDescent="0.25">
      <c r="A6" s="24" t="s">
        <v>8398</v>
      </c>
      <c r="B6" s="25">
        <f>_xlfn.QUARTILE.EXC('Successful US Kickstarters'!D:D, 1)</f>
        <v>1500</v>
      </c>
      <c r="C6" s="26">
        <f>_xlfn.QUARTILE.EXC('Failed US Kickstarters'!D:D, 1)</f>
        <v>2000</v>
      </c>
    </row>
    <row r="7" spans="1:3" ht="24.75" customHeight="1" x14ac:dyDescent="0.25">
      <c r="A7" s="24" t="s">
        <v>8399</v>
      </c>
      <c r="B7" s="25">
        <f>B5-B6</f>
        <v>3500</v>
      </c>
      <c r="C7" s="26">
        <f>C5-C6</f>
        <v>8000</v>
      </c>
    </row>
    <row r="8" spans="1:3" ht="24.75" customHeight="1" x14ac:dyDescent="0.25">
      <c r="A8" s="24"/>
      <c r="B8" s="25"/>
      <c r="C8" s="26"/>
    </row>
    <row r="9" spans="1:3" ht="24.75" customHeight="1" x14ac:dyDescent="0.25">
      <c r="A9" s="24" t="s">
        <v>8389</v>
      </c>
      <c r="B9" s="25">
        <f>AVERAGE('Successful US Kickstarters'!E:E)</f>
        <v>5601.5458009708727</v>
      </c>
      <c r="C9" s="26">
        <f>AVERAGE('Failed US Kickstarters'!E:E)</f>
        <v>558.65484000000004</v>
      </c>
    </row>
    <row r="10" spans="1:3" ht="24.75" customHeight="1" x14ac:dyDescent="0.25">
      <c r="A10" s="24" t="s">
        <v>8390</v>
      </c>
      <c r="B10" s="25">
        <f>MEDIAN('Successful US Kickstarters'!E:E)</f>
        <v>3167.5</v>
      </c>
      <c r="C10" s="26">
        <f>MEDIAN('Failed US Kickstarters'!E:E)</f>
        <v>103</v>
      </c>
    </row>
    <row r="11" spans="1:3" ht="24.75" customHeight="1" x14ac:dyDescent="0.25">
      <c r="A11" s="24" t="s">
        <v>8400</v>
      </c>
      <c r="B11" s="25">
        <f>_xlfn.STDEV.P('Successful US Kickstarters'!E:E)</f>
        <v>8334.5731699164608</v>
      </c>
      <c r="C11" s="26">
        <f>_xlfn.STDEV.P('Failed US Kickstarters'!E:E)</f>
        <v>1330.5230280400915</v>
      </c>
    </row>
    <row r="12" spans="1:3" ht="24.75" customHeight="1" x14ac:dyDescent="0.25">
      <c r="A12" s="24" t="s">
        <v>8401</v>
      </c>
      <c r="B12" s="25">
        <f>_xlfn.QUARTILE.EXC('Successful US Kickstarters'!E:E, 3)</f>
        <v>5699</v>
      </c>
      <c r="C12" s="26">
        <f>_xlfn.QUARTILE.EXC('Failed US Kickstarters'!E:E, 3)</f>
        <v>501</v>
      </c>
    </row>
    <row r="13" spans="1:3" ht="24.75" customHeight="1" x14ac:dyDescent="0.25">
      <c r="A13" s="24" t="s">
        <v>8402</v>
      </c>
      <c r="B13" s="25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ht="24.75" customHeight="1" thickBot="1" x14ac:dyDescent="0.3">
      <c r="A14" s="27" t="s">
        <v>8403</v>
      </c>
      <c r="B14" s="28">
        <f>B12-B13</f>
        <v>3982.4925000000003</v>
      </c>
      <c r="C14" s="29">
        <f>C12-C13</f>
        <v>491.75</v>
      </c>
    </row>
    <row r="15" spans="1:3" ht="8.25" customHeight="1" x14ac:dyDescent="0.25"/>
    <row r="16" spans="1:3" ht="9.75" customHeight="1" thickBot="1" x14ac:dyDescent="0.3"/>
    <row r="17" spans="1:5" ht="21" customHeight="1" x14ac:dyDescent="0.25">
      <c r="A17" s="21" t="s">
        <v>8392</v>
      </c>
      <c r="B17" s="22" t="s">
        <v>8385</v>
      </c>
      <c r="C17" s="23" t="s">
        <v>8386</v>
      </c>
    </row>
    <row r="18" spans="1:5" ht="24.75" customHeight="1" x14ac:dyDescent="0.25">
      <c r="A18" s="24" t="s">
        <v>8387</v>
      </c>
      <c r="B18" s="25" t="s">
        <v>8394</v>
      </c>
      <c r="C18" s="26">
        <f>AVERAGE('Failed Animation Skill Drill'!D:D)</f>
        <v>27476.102564102563</v>
      </c>
      <c r="E18" t="s">
        <v>8395</v>
      </c>
    </row>
    <row r="19" spans="1:5" ht="24.75" customHeight="1" x14ac:dyDescent="0.25">
      <c r="A19" s="24" t="s">
        <v>8388</v>
      </c>
      <c r="B19" s="25" t="s">
        <v>8394</v>
      </c>
      <c r="C19" s="26">
        <f>MEDIAN('Failed Animation Skill Drill'!D:D)</f>
        <v>12000</v>
      </c>
    </row>
    <row r="20" spans="1:5" ht="24.75" customHeight="1" x14ac:dyDescent="0.25">
      <c r="A20" s="24"/>
      <c r="B20" s="25"/>
      <c r="C20" s="26"/>
    </row>
    <row r="21" spans="1:5" ht="24.75" customHeight="1" x14ac:dyDescent="0.25">
      <c r="A21" s="24" t="s">
        <v>8389</v>
      </c>
      <c r="B21" s="25" t="s">
        <v>8394</v>
      </c>
      <c r="C21" s="26">
        <f>AVERAGE('Failed Animation Skill Drill'!E:E)</f>
        <v>1128.8205128205129</v>
      </c>
    </row>
    <row r="22" spans="1:5" ht="24.75" customHeight="1" thickBot="1" x14ac:dyDescent="0.3">
      <c r="A22" s="27" t="s">
        <v>8390</v>
      </c>
      <c r="B22" s="28" t="s">
        <v>8394</v>
      </c>
      <c r="C22" s="29">
        <f>MEDIAN('Failed Animation Skill Drill'!E:E)</f>
        <v>79</v>
      </c>
    </row>
    <row r="23" spans="1:5" ht="9" customHeight="1" x14ac:dyDescent="0.25"/>
    <row r="24" spans="1:5" ht="9" customHeight="1" thickBot="1" x14ac:dyDescent="0.3"/>
    <row r="25" spans="1:5" ht="21" customHeight="1" x14ac:dyDescent="0.25">
      <c r="A25" s="21" t="s">
        <v>8393</v>
      </c>
      <c r="B25" s="22" t="s">
        <v>8385</v>
      </c>
      <c r="C25" s="23" t="s">
        <v>8386</v>
      </c>
    </row>
    <row r="26" spans="1:5" ht="24.75" customHeight="1" x14ac:dyDescent="0.25">
      <c r="A26" s="24" t="s">
        <v>8387</v>
      </c>
      <c r="B26" s="25">
        <f>AVERAGE('Successful Documentary SD'!D:D)</f>
        <v>21402.060975609755</v>
      </c>
      <c r="C26" s="26" t="s">
        <v>8394</v>
      </c>
    </row>
    <row r="27" spans="1:5" ht="24.75" customHeight="1" x14ac:dyDescent="0.25">
      <c r="A27" s="24" t="s">
        <v>8388</v>
      </c>
      <c r="B27" s="25">
        <f>MEDIAN('Successful Documentary SD'!D:D)</f>
        <v>12650</v>
      </c>
      <c r="C27" s="26" t="s">
        <v>8394</v>
      </c>
    </row>
    <row r="28" spans="1:5" ht="24.75" customHeight="1" x14ac:dyDescent="0.25">
      <c r="A28" s="24"/>
      <c r="B28" s="25"/>
      <c r="C28" s="26"/>
    </row>
    <row r="29" spans="1:5" ht="24.75" customHeight="1" x14ac:dyDescent="0.25">
      <c r="A29" s="24" t="s">
        <v>8389</v>
      </c>
      <c r="B29" s="25">
        <f>AVERAGE('Successful Documentary SD'!E:E)</f>
        <v>25031.793475609757</v>
      </c>
      <c r="C29" s="26" t="s">
        <v>8394</v>
      </c>
    </row>
    <row r="30" spans="1:5" ht="24.75" customHeight="1" thickBot="1" x14ac:dyDescent="0.3">
      <c r="A30" s="27" t="s">
        <v>8390</v>
      </c>
      <c r="B30" s="28">
        <f>MEDIAN('Successful Documentary SD'!E:E)</f>
        <v>15354.275</v>
      </c>
      <c r="C30" s="29" t="s">
        <v>8394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2B02-84C9-4B62-991E-229266D450B0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5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6AC25-09A4-4FC5-8CD0-AE58415D2D87}">
  <dimension ref="A1:E7"/>
  <sheetViews>
    <sheetView workbookViewId="0">
      <selection activeCell="U11" sqref="U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F8FB3-AC46-4A25-A745-5E990C3F173C}">
  <dimension ref="A1:F6"/>
  <sheetViews>
    <sheetView workbookViewId="0">
      <selection activeCell="I19" sqref="I19"/>
    </sheetView>
  </sheetViews>
  <sheetFormatPr defaultRowHeight="15" x14ac:dyDescent="0.25"/>
  <cols>
    <col min="1" max="1" width="33.28515625" bestFit="1" customWidth="1"/>
    <col min="2" max="2" width="54.42578125" customWidth="1"/>
    <col min="3" max="4" width="10" bestFit="1" customWidth="1"/>
    <col min="5" max="5" width="17" bestFit="1" customWidth="1"/>
    <col min="6" max="6" width="13.85546875" bestFit="1" customWidth="1"/>
  </cols>
  <sheetData>
    <row r="1" spans="1:6" x14ac:dyDescent="0.25">
      <c r="A1" s="1" t="s">
        <v>8380</v>
      </c>
      <c r="B1" s="1" t="s">
        <v>8381</v>
      </c>
      <c r="C1" s="1" t="s">
        <v>8383</v>
      </c>
      <c r="D1" s="1" t="s">
        <v>8384</v>
      </c>
      <c r="E1" s="1" t="s">
        <v>8307</v>
      </c>
      <c r="F1" s="1" t="s">
        <v>8261</v>
      </c>
    </row>
    <row r="2" spans="1:6" ht="44.25" customHeight="1" x14ac:dyDescent="0.25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 s="20">
        <f>VLOOKUP(A2, Kickstarter!B:L, 11, FALSE)</f>
        <v>39</v>
      </c>
    </row>
    <row r="3" spans="1:6" ht="44.25" customHeight="1" x14ac:dyDescent="0.2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 s="20">
        <f>VLOOKUP(A3, Kickstarter!B:L, 11, FALSE)</f>
        <v>56</v>
      </c>
    </row>
    <row r="4" spans="1:6" ht="44.25" customHeight="1" x14ac:dyDescent="0.2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 s="20">
        <f>VLOOKUP(A4, Kickstarter!B:L, 11, FALSE)</f>
        <v>78</v>
      </c>
    </row>
    <row r="5" spans="1:6" ht="44.25" customHeight="1" x14ac:dyDescent="0.25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 s="20">
        <f>VLOOKUP(A5, Kickstarter!B:L, 11, FALSE)</f>
        <v>26</v>
      </c>
    </row>
    <row r="6" spans="1:6" ht="44.25" customHeight="1" x14ac:dyDescent="0.25">
      <c r="A6" t="s">
        <v>8382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 s="20">
        <f>VLOOKUP(A6, Kickstarter!B:L, 11, FALSE)</f>
        <v>113</v>
      </c>
    </row>
  </sheetData>
  <conditionalFormatting sqref="E1">
    <cfRule type="colorScale" priority="2">
      <colorScale>
        <cfvo type="min"/>
        <cfvo type="num" val="90"/>
        <color rgb="FFF94D6A"/>
        <color theme="8" tint="-0.249977111117893"/>
      </colorScale>
    </cfRule>
  </conditionalFormatting>
  <conditionalFormatting sqref="A1:D1">
    <cfRule type="colorScale" priority="1">
      <colorScale>
        <cfvo type="min"/>
        <cfvo type="num" val="90"/>
        <color rgb="FFF94D6A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25DE5-8ED5-4083-91D7-DD3BAC8240FC}">
  <dimension ref="A1:F18"/>
  <sheetViews>
    <sheetView workbookViewId="0">
      <selection activeCell="V8" sqref="V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8377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7" t="s">
        <v>8378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7" t="s">
        <v>8370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7" t="s">
        <v>8373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7" t="s">
        <v>8371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7" t="s">
        <v>8372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7" t="s">
        <v>8374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7" t="s">
        <v>8367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7" t="s">
        <v>8368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7" t="s">
        <v>8375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7" t="s">
        <v>8369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7" t="s">
        <v>8376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7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Successful Documentary SD</vt:lpstr>
      <vt:lpstr>Failed Animation Skill Drill</vt:lpstr>
      <vt:lpstr>Successful US Kickstarters</vt:lpstr>
      <vt:lpstr>Failed US Kickstarters</vt:lpstr>
      <vt:lpstr>Descriptive Statistics</vt:lpstr>
      <vt:lpstr>Category Statistics</vt:lpstr>
      <vt:lpstr>Subcategory Statistics</vt:lpstr>
      <vt:lpstr>Edinburgh Research</vt:lpstr>
      <vt:lpstr>Outcomes Based on Launch Date</vt:lpstr>
      <vt:lpstr>Box-Whisker GB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Mayo</cp:lastModifiedBy>
  <dcterms:created xsi:type="dcterms:W3CDTF">2017-04-20T15:17:24Z</dcterms:created>
  <dcterms:modified xsi:type="dcterms:W3CDTF">2021-04-21T14:56:35Z</dcterms:modified>
</cp:coreProperties>
</file>