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6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und_only" sheetId="34" r:id="rId7"/>
    <sheet name="14E" sheetId="21" r:id="rId8"/>
    <sheet name="14P" sheetId="22" r:id="rId9"/>
    <sheet name="18E" sheetId="17" r:id="rId10"/>
    <sheet name="18P" sheetId="19" r:id="rId11"/>
    <sheet name="32E" sheetId="20" r:id="rId12"/>
    <sheet name="32P" sheetId="18" r:id="rId13"/>
    <sheet name="raise1" sheetId="23" r:id="rId14"/>
    <sheet name="raise2" sheetId="24" r:id="rId15"/>
    <sheet name="raise3" sheetId="25" r:id="rId16"/>
    <sheet name="Vertical_1_W" sheetId="33" r:id="rId17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34"/>
  <c r="S7"/>
  <c r="S6"/>
  <c r="S5"/>
  <c r="R5"/>
  <c r="S8" i="33"/>
  <c r="S7"/>
  <c r="S6"/>
  <c r="S5"/>
  <c r="R5"/>
  <c r="S8" i="28"/>
  <c r="S7"/>
  <c r="S6"/>
  <c r="S5"/>
  <c r="R5"/>
  <c r="S8" i="27"/>
  <c r="S7"/>
  <c r="S6"/>
  <c r="S5"/>
  <c r="R5"/>
  <c r="S8" i="25"/>
  <c r="S7"/>
  <c r="S6"/>
  <c r="S5"/>
  <c r="R5"/>
  <c r="S8" i="24"/>
  <c r="S7"/>
  <c r="S6"/>
  <c r="S5"/>
  <c r="R5"/>
  <c r="S8" i="23"/>
  <c r="S7"/>
  <c r="S6"/>
  <c r="S5"/>
  <c r="R5"/>
  <c r="N6" i="22"/>
  <c r="N5"/>
  <c r="E9"/>
  <c r="E8"/>
  <c r="E6"/>
  <c r="E5"/>
  <c r="S8"/>
  <c r="S7"/>
  <c r="S6"/>
  <c r="S5"/>
  <c r="N6" i="21"/>
  <c r="N5"/>
  <c r="E12"/>
  <c r="E11"/>
  <c r="E9"/>
  <c r="E8"/>
  <c r="S8"/>
  <c r="S7"/>
  <c r="S6"/>
  <c r="S5"/>
  <c r="S8" i="20"/>
  <c r="S7"/>
  <c r="S6"/>
  <c r="S5"/>
  <c r="R5"/>
  <c r="S8" i="19"/>
  <c r="S7"/>
  <c r="S6"/>
  <c r="S5"/>
  <c r="R5"/>
  <c r="S8" i="18"/>
  <c r="S7"/>
  <c r="S6"/>
  <c r="S5"/>
  <c r="R5"/>
  <c r="S8" i="17"/>
  <c r="S7"/>
  <c r="S6"/>
  <c r="S5"/>
  <c r="R5"/>
  <c r="S8" i="16"/>
  <c r="S7"/>
  <c r="S6"/>
  <c r="S5"/>
  <c r="R5"/>
  <c r="S8" i="15"/>
  <c r="S7"/>
  <c r="S6"/>
  <c r="S5"/>
  <c r="R5"/>
  <c r="S8" i="8"/>
  <c r="S7"/>
  <c r="S6"/>
  <c r="S5"/>
  <c r="R5"/>
  <c r="S8" i="7"/>
  <c r="S7"/>
  <c r="S6"/>
  <c r="S5"/>
  <c r="R5"/>
  <c r="R5" i="22" l="1"/>
  <c r="R5" i="21"/>
</calcChain>
</file>

<file path=xl/sharedStrings.xml><?xml version="1.0" encoding="utf-8"?>
<sst xmlns="http://schemas.openxmlformats.org/spreadsheetml/2006/main" count="758" uniqueCount="87">
  <si>
    <t>FIELDS Template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</si>
  <si>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</si>
  <si>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</si>
  <si>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</si>
  <si>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</si>
  <si>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</si>
  <si>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</si>
  <si>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</si>
  <si>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</si>
  <si>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</si>
  <si>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</si>
  <si>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</si>
  <si>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</si>
  <si>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</si>
  <si>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</si>
  <si>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</si>
  <si>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</si>
  <si>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</si>
  <si>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</si>
  <si>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</si>
  <si>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</si>
  <si>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</si>
  <si>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</si>
  <si>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</si>
  <si>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</si>
  <si>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</si>
  <si>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</si>
  <si>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</si>
  <si>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</si>
  <si>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</si>
  <si>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</si>
  <si>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</si>
  <si>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</si>
  <si>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</si>
  <si>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</si>
  <si>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</si>
  <si>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</si>
  <si>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</si>
  <si>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</si>
  <si>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</si>
  <si>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</si>
  <si>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</si>
  <si>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</si>
  <si>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</si>
  <si>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</si>
  <si>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</si>
  <si>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</si>
  <si>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</si>
  <si>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</si>
  <si>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</si>
  <si>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</si>
  <si>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</si>
  <si>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</si>
  <si>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</si>
  <si>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</si>
  <si>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</si>
  <si>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</si>
  <si>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</si>
  <si>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</si>
  <si>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</si>
  <si>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</si>
  <si>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</si>
  <si>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</si>
  <si>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</si>
  <si>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</si>
  <si>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</si>
  <si>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</si>
  <si>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</si>
  <si>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a</t>
  </si>
  <si>
    <t>x</t>
  </si>
  <si>
    <t>b</t>
  </si>
  <si>
    <t>Vertical 1-Foot Spacing, Winter Normal</t>
  </si>
  <si>
    <t>c</t>
  </si>
  <si>
    <t>Single Conductor with 1 Ground line</t>
  </si>
  <si>
    <t>Underground Lines, Existing</t>
  </si>
  <si>
    <t>Underground Lines, Proposed</t>
  </si>
  <si>
    <t>Cross Section 14, Existing</t>
  </si>
  <si>
    <t>Cross Section 14, Proposed</t>
  </si>
  <si>
    <t>Cross Section 18, Existing</t>
  </si>
  <si>
    <t>Cross Section 18, Proposed</t>
  </si>
  <si>
    <t>Cross Section 32, Existing</t>
  </si>
  <si>
    <t>Cross Section 32, Proposed</t>
  </si>
  <si>
    <t>Existing Configuration</t>
  </si>
  <si>
    <t>Proposed Configuration</t>
  </si>
  <si>
    <t>Title</t>
  </si>
  <si>
    <t>Underground Line Only</t>
  </si>
  <si>
    <t>emf.fields template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</si>
</sst>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4" borderId="0" xfId="1" applyFont="1" applyFill="1" applyBorder="1"/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8" xfId="1" applyFont="1" applyBorder="1" applyAlignment="1">
      <alignment horizontal="left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single!$B$6</c:f>
          <c:strCache>
            <c:ptCount val="1"/>
            <c:pt idx="0">
              <c:v>Single Conductor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29367040"/>
        <c:axId val="128464384"/>
      </c:scatterChart>
      <c:valAx>
        <c:axId val="12936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28464384"/>
        <c:crosses val="autoZero"/>
        <c:crossBetween val="midCat"/>
      </c:valAx>
      <c:valAx>
        <c:axId val="128464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293670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'18E'!$B$6</c:f>
          <c:strCache>
            <c:ptCount val="1"/>
            <c:pt idx="0">
              <c:v>Cross Section 18,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137476352"/>
        <c:axId val="137486720"/>
      </c:scatterChart>
      <c:valAx>
        <c:axId val="13747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7486720"/>
        <c:crosses val="autoZero"/>
        <c:crossBetween val="midCat"/>
      </c:valAx>
      <c:valAx>
        <c:axId val="13748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747635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'18P'!$B$6</c:f>
          <c:strCache>
            <c:ptCount val="1"/>
            <c:pt idx="0">
              <c:v>Cross Section 18,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137821184"/>
        <c:axId val="137839744"/>
      </c:scatterChart>
      <c:valAx>
        <c:axId val="13782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7839744"/>
        <c:crosses val="autoZero"/>
        <c:crossBetween val="midCat"/>
      </c:valAx>
      <c:valAx>
        <c:axId val="137839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78211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'32E'!$B$6</c:f>
          <c:strCache>
            <c:ptCount val="1"/>
            <c:pt idx="0">
              <c:v>Cross Section 32,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'32E'!$S$7:$S$8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'32E'!$S$5:$S$6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37912320"/>
        <c:axId val="137914240"/>
      </c:scatterChart>
      <c:valAx>
        <c:axId val="13791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7914240"/>
        <c:crosses val="autoZero"/>
        <c:crossBetween val="midCat"/>
      </c:valAx>
      <c:valAx>
        <c:axId val="137914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79123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'32P'!$B$6</c:f>
          <c:strCache>
            <c:ptCount val="1"/>
            <c:pt idx="0">
              <c:v>Cross Section 32,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'32P'!$S$7:$S$8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'32P'!$S$5:$S$6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38343168"/>
        <c:axId val="138345088"/>
      </c:scatterChart>
      <c:valAx>
        <c:axId val="13834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8345088"/>
        <c:crosses val="autoZero"/>
        <c:crossBetween val="midCat"/>
      </c:valAx>
      <c:valAx>
        <c:axId val="138345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83431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raise1!$B$6</c:f>
          <c:strCache>
            <c:ptCount val="1"/>
            <c:pt idx="0">
              <c:v>Raise Test 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raise1!$R$5:$R$6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raise1!$R$5:$R$6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137979392"/>
        <c:axId val="137981312"/>
      </c:scatterChart>
      <c:valAx>
        <c:axId val="13797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7981312"/>
        <c:crosses val="autoZero"/>
        <c:crossBetween val="midCat"/>
      </c:valAx>
      <c:valAx>
        <c:axId val="13798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79793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raise2!$B$6</c:f>
          <c:strCache>
            <c:ptCount val="1"/>
            <c:pt idx="0">
              <c:v>Raise Test 2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138410240"/>
        <c:axId val="137507200"/>
      </c:scatterChart>
      <c:valAx>
        <c:axId val="13841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7507200"/>
        <c:crosses val="autoZero"/>
        <c:crossBetween val="midCat"/>
      </c:valAx>
      <c:valAx>
        <c:axId val="137507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84102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raise3!$B$6</c:f>
          <c:strCache>
            <c:ptCount val="1"/>
            <c:pt idx="0">
              <c:v>Raise Test 3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38357760"/>
        <c:axId val="138552448"/>
      </c:scatterChart>
      <c:valAx>
        <c:axId val="13835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8552448"/>
        <c:crosses val="autoZero"/>
        <c:crossBetween val="midCat"/>
      </c:valAx>
      <c:valAx>
        <c:axId val="138552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83577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Vertical_1_W!$B$6</c:f>
          <c:strCache>
            <c:ptCount val="1"/>
            <c:pt idx="0">
              <c:v>Vertical 1-Foot Spacing, Winter Normal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Vertical_1_W!$S$7:$S$8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Vertical_1_W!$R$5:$R$6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Vertical_1_W!$S$5:$S$6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Vertical_1_W!$R$5:$R$6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38723712"/>
        <c:axId val="138725632"/>
      </c:scatterChart>
      <c:valAx>
        <c:axId val="13872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8725632"/>
        <c:crosses val="autoZero"/>
        <c:crossBetween val="midCat"/>
      </c:valAx>
      <c:valAx>
        <c:axId val="13872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87237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double!$B$6</c:f>
          <c:strCache>
            <c:ptCount val="1"/>
            <c:pt idx="0">
              <c:v>Single Conductor with 1 Ground line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129372544"/>
        <c:axId val="129374464"/>
      </c:scatterChart>
      <c:valAx>
        <c:axId val="12937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29374464"/>
        <c:crosses val="autoZero"/>
        <c:crossBetween val="midCat"/>
      </c:valAx>
      <c:valAx>
        <c:axId val="12937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293725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HL_E!$B$6</c:f>
          <c:strCache>
            <c:ptCount val="1"/>
            <c:pt idx="0">
              <c:v>Existing Configuration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130835584"/>
        <c:axId val="130837504"/>
      </c:scatterChart>
      <c:valAx>
        <c:axId val="13083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0837504"/>
        <c:crosses val="autoZero"/>
        <c:crossBetween val="midCat"/>
      </c:valAx>
      <c:valAx>
        <c:axId val="13083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08355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HL_P!$B$6</c:f>
          <c:strCache>
            <c:ptCount val="1"/>
            <c:pt idx="0">
              <c:v>Proposed Configuration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130913792"/>
        <c:axId val="130915712"/>
      </c:scatterChart>
      <c:valAx>
        <c:axId val="13091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0915712"/>
        <c:crosses val="autoZero"/>
        <c:crossBetween val="midCat"/>
      </c:valAx>
      <c:valAx>
        <c:axId val="13091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09137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und_E!$B$6</c:f>
          <c:strCache>
            <c:ptCount val="1"/>
            <c:pt idx="0">
              <c:v>Underground Lines,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31000576"/>
        <c:axId val="129565056"/>
      </c:scatterChart>
      <c:valAx>
        <c:axId val="13100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29565056"/>
        <c:crosses val="autoZero"/>
        <c:crossBetween val="midCat"/>
      </c:valAx>
      <c:valAx>
        <c:axId val="129565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10005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und_P!$B$6</c:f>
          <c:strCache>
            <c:ptCount val="1"/>
            <c:pt idx="0">
              <c:v>Underground Lines,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29620992"/>
        <c:axId val="129627264"/>
      </c:scatterChart>
      <c:valAx>
        <c:axId val="12962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29627264"/>
        <c:crosses val="autoZero"/>
        <c:crossBetween val="midCat"/>
      </c:valAx>
      <c:valAx>
        <c:axId val="129627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296209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und_only!$B$6</c:f>
          <c:strCache>
            <c:ptCount val="1"/>
            <c:pt idx="0">
              <c:v>Underground Line Only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und_only!$D$5:$D$26</c:f>
              <c:numCache>
                <c:formatCode>General</c:formatCode>
                <c:ptCount val="22"/>
                <c:pt idx="0">
                  <c:v>18.670000000000002</c:v>
                </c:pt>
                <c:pt idx="1">
                  <c:v>19</c:v>
                </c:pt>
                <c:pt idx="2">
                  <c:v>19.329999999999998</c:v>
                </c:pt>
              </c:numCache>
            </c:numRef>
          </c:xVal>
          <c:yVal>
            <c:numRef>
              <c:f>und_only!$E$5:$E$27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und_only!$M$5:$M$21</c:f>
              <c:numCache>
                <c:formatCode>General</c:formatCode>
                <c:ptCount val="17"/>
              </c:numCache>
            </c:numRef>
          </c:xVal>
          <c:yVal>
            <c:numRef>
              <c:f>und_only!$N$5:$N$21</c:f>
              <c:numCache>
                <c:formatCode>General</c:formatCode>
                <c:ptCount val="17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und_only!$S$7:$S$8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und_only!$R$5:$R$6</c:f>
              <c:numCache>
                <c:formatCode>General</c:formatCode>
                <c:ptCount val="2"/>
                <c:pt idx="0">
                  <c:v>-5.25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und_only!$S$5:$S$6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und_only!$R$5:$R$6</c:f>
              <c:numCache>
                <c:formatCode>General</c:formatCode>
                <c:ptCount val="2"/>
                <c:pt idx="0">
                  <c:v>-5.25</c:v>
                </c:pt>
                <c:pt idx="1">
                  <c:v>0</c:v>
                </c:pt>
              </c:numCache>
            </c:numRef>
          </c:yVal>
        </c:ser>
        <c:axId val="137581312"/>
        <c:axId val="137583232"/>
      </c:scatterChart>
      <c:valAx>
        <c:axId val="13758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7583232"/>
        <c:crosses val="autoZero"/>
        <c:crossBetween val="midCat"/>
      </c:valAx>
      <c:valAx>
        <c:axId val="13758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75813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" l="0.70000000000000262" r="0.70000000000000262" t="0.75000000000000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'14E'!$B$6</c:f>
          <c:strCache>
            <c:ptCount val="1"/>
            <c:pt idx="0">
              <c:v>Cross Section 14,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137663232"/>
        <c:axId val="137665152"/>
      </c:scatterChart>
      <c:valAx>
        <c:axId val="13766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7665152"/>
        <c:crosses val="autoZero"/>
        <c:crossBetween val="midCat"/>
      </c:valAx>
      <c:valAx>
        <c:axId val="137665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76632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'14P'!$B$6</c:f>
          <c:strCache>
            <c:ptCount val="1"/>
            <c:pt idx="0">
              <c:v>Cross Section 14,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137745920"/>
        <c:axId val="137747840"/>
      </c:scatterChart>
      <c:valAx>
        <c:axId val="1377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37747840"/>
        <c:crosses val="autoZero"/>
        <c:crossBetween val="midCat"/>
      </c:valAx>
      <c:valAx>
        <c:axId val="137747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377459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77" l="0.70000000000000262" r="0.700000000000002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19</xdr:row>
      <xdr:rowOff>28575</xdr:rowOff>
    </xdr:from>
    <xdr:to>
      <xdr:col>10</xdr:col>
      <xdr:colOff>647700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M27" sqref="M27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86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7"/>
      <c r="Q3" s="88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67</v>
      </c>
      <c r="C5" s="73" t="s">
        <v>23</v>
      </c>
      <c r="D5" s="71">
        <v>0</v>
      </c>
      <c r="E5" s="71">
        <v>25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/>
      <c r="R5" s="30">
        <f>MAX(E5:E25,N5:N26)*1.05</f>
        <v>26.25</v>
      </c>
      <c r="S5" s="30">
        <f>B12</f>
        <v>-50</v>
      </c>
    </row>
    <row r="6" spans="1:19">
      <c r="A6" s="16" t="s">
        <v>84</v>
      </c>
      <c r="B6" s="79" t="s">
        <v>66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/>
      <c r="D7" s="70"/>
      <c r="E7" s="70"/>
      <c r="F7" s="70"/>
      <c r="G7" s="70"/>
      <c r="H7" s="70"/>
      <c r="I7" s="70"/>
      <c r="J7" s="70"/>
      <c r="K7" s="77"/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R3:S3"/>
    <mergeCell ref="A14:B15"/>
    <mergeCell ref="L3:Q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18</v>
      </c>
      <c r="C5" s="44" t="s">
        <v>35</v>
      </c>
      <c r="D5" s="42">
        <v>-37.5</v>
      </c>
      <c r="E5" s="42">
        <v>33</v>
      </c>
      <c r="F5" s="42">
        <v>1</v>
      </c>
      <c r="G5" s="42">
        <v>0.52</v>
      </c>
      <c r="H5" s="42">
        <v>0.52</v>
      </c>
      <c r="I5" s="42">
        <v>115</v>
      </c>
      <c r="J5" s="42">
        <v>301</v>
      </c>
      <c r="K5" s="47">
        <v>240</v>
      </c>
      <c r="L5" s="42" t="s">
        <v>34</v>
      </c>
      <c r="M5" s="42">
        <v>-31.25</v>
      </c>
      <c r="N5" s="42">
        <v>47.5</v>
      </c>
      <c r="O5" s="71">
        <v>1</v>
      </c>
      <c r="P5" s="71">
        <v>0</v>
      </c>
      <c r="Q5" s="76">
        <v>0</v>
      </c>
      <c r="R5" s="30">
        <f>MAX(E5:E25,N5:N26)*1.05</f>
        <v>49.875</v>
      </c>
      <c r="S5" s="30">
        <f>B12</f>
        <v>-60</v>
      </c>
    </row>
    <row r="6" spans="1:19">
      <c r="A6" s="16" t="s">
        <v>84</v>
      </c>
      <c r="B6" s="79" t="s">
        <v>78</v>
      </c>
      <c r="C6" s="44" t="s">
        <v>36</v>
      </c>
      <c r="D6" s="42">
        <v>-25</v>
      </c>
      <c r="E6" s="42">
        <v>33</v>
      </c>
      <c r="F6" s="42">
        <v>1</v>
      </c>
      <c r="G6" s="42">
        <v>0.52</v>
      </c>
      <c r="H6" s="42">
        <v>0.52</v>
      </c>
      <c r="I6" s="42">
        <v>115</v>
      </c>
      <c r="J6" s="42">
        <v>301</v>
      </c>
      <c r="K6" s="47">
        <v>0</v>
      </c>
      <c r="L6" s="42" t="s">
        <v>47</v>
      </c>
      <c r="M6" s="42">
        <v>-18.75</v>
      </c>
      <c r="N6" s="42">
        <v>47.5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45" t="s">
        <v>33</v>
      </c>
      <c r="D7" s="41">
        <v>-12.5</v>
      </c>
      <c r="E7" s="41">
        <v>33</v>
      </c>
      <c r="F7" s="41">
        <v>1</v>
      </c>
      <c r="G7" s="41">
        <v>0.52</v>
      </c>
      <c r="H7" s="41">
        <v>0.52</v>
      </c>
      <c r="I7" s="41">
        <v>115</v>
      </c>
      <c r="J7" s="41">
        <v>301</v>
      </c>
      <c r="K7" s="48">
        <v>120</v>
      </c>
      <c r="L7" s="42" t="s">
        <v>29</v>
      </c>
      <c r="M7" s="42">
        <v>30.75</v>
      </c>
      <c r="N7" s="42">
        <v>40.75</v>
      </c>
      <c r="O7" s="71">
        <v>1</v>
      </c>
      <c r="P7" s="71">
        <v>0</v>
      </c>
      <c r="Q7" s="76">
        <v>0</v>
      </c>
      <c r="R7" s="30"/>
      <c r="S7" s="30">
        <f>B13</f>
        <v>60</v>
      </c>
    </row>
    <row r="8" spans="1:19">
      <c r="A8" s="16" t="s">
        <v>2</v>
      </c>
      <c r="B8" s="18">
        <v>100</v>
      </c>
      <c r="C8" s="44" t="s">
        <v>24</v>
      </c>
      <c r="D8" s="42">
        <v>13.5</v>
      </c>
      <c r="E8" s="42">
        <v>25</v>
      </c>
      <c r="F8" s="42">
        <v>1</v>
      </c>
      <c r="G8" s="42">
        <v>0.52</v>
      </c>
      <c r="H8" s="42">
        <v>0.52</v>
      </c>
      <c r="I8" s="42">
        <v>115</v>
      </c>
      <c r="J8" s="42">
        <v>316</v>
      </c>
      <c r="K8" s="47">
        <v>120</v>
      </c>
      <c r="L8" s="42"/>
      <c r="M8" s="33"/>
      <c r="N8" s="33"/>
      <c r="R8" s="30"/>
      <c r="S8" s="30">
        <f>B13</f>
        <v>60</v>
      </c>
    </row>
    <row r="9" spans="1:19">
      <c r="A9" s="16" t="s">
        <v>20</v>
      </c>
      <c r="B9" s="17">
        <v>100</v>
      </c>
      <c r="C9" s="44" t="s">
        <v>25</v>
      </c>
      <c r="D9" s="42">
        <v>25</v>
      </c>
      <c r="E9" s="42">
        <v>25</v>
      </c>
      <c r="F9" s="42">
        <v>1</v>
      </c>
      <c r="G9" s="42">
        <v>0.52</v>
      </c>
      <c r="H9" s="42">
        <v>0.52</v>
      </c>
      <c r="I9" s="42">
        <v>115</v>
      </c>
      <c r="J9" s="42">
        <v>316</v>
      </c>
      <c r="K9" s="47">
        <v>240</v>
      </c>
      <c r="L9" s="42"/>
      <c r="M9" s="33"/>
      <c r="N9" s="33"/>
    </row>
    <row r="10" spans="1:19">
      <c r="A10" s="16" t="s">
        <v>3</v>
      </c>
      <c r="B10" s="17">
        <v>1</v>
      </c>
      <c r="C10" s="45" t="s">
        <v>23</v>
      </c>
      <c r="D10" s="41">
        <v>36.5</v>
      </c>
      <c r="E10" s="41">
        <v>25</v>
      </c>
      <c r="F10" s="41">
        <v>1</v>
      </c>
      <c r="G10" s="41">
        <v>0.52</v>
      </c>
      <c r="H10" s="41">
        <v>0.52</v>
      </c>
      <c r="I10" s="41">
        <v>115</v>
      </c>
      <c r="J10" s="41">
        <v>316</v>
      </c>
      <c r="K10" s="48">
        <v>0</v>
      </c>
      <c r="L10" s="42"/>
      <c r="M10" s="33"/>
      <c r="N10" s="33"/>
    </row>
    <row r="11" spans="1:19">
      <c r="A11" s="16" t="s">
        <v>5</v>
      </c>
      <c r="B11" s="18">
        <v>3</v>
      </c>
      <c r="L11" s="9"/>
    </row>
    <row r="12" spans="1:19">
      <c r="A12" s="16" t="s">
        <v>4</v>
      </c>
      <c r="B12" s="17">
        <v>-60</v>
      </c>
      <c r="L12" s="9"/>
    </row>
    <row r="13" spans="1:19" ht="13.5" thickBot="1">
      <c r="A13" s="19" t="s">
        <v>6</v>
      </c>
      <c r="B13" s="20">
        <v>60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6" sqref="Q6"/>
    </sheetView>
  </sheetViews>
  <sheetFormatPr defaultColWidth="8.85546875" defaultRowHeight="12.75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0"/>
      <c r="P1" s="80"/>
      <c r="Q1" s="80"/>
    </row>
    <row r="2" spans="1:19" s="27" customFormat="1" ht="13.5" thickBot="1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18</v>
      </c>
      <c r="C5" s="51" t="s">
        <v>35</v>
      </c>
      <c r="D5" s="50">
        <v>-32.58</v>
      </c>
      <c r="E5" s="50">
        <v>28.5</v>
      </c>
      <c r="F5" s="50">
        <v>1</v>
      </c>
      <c r="G5" s="50">
        <v>1.29</v>
      </c>
      <c r="H5" s="50">
        <v>1.29</v>
      </c>
      <c r="I5" s="50">
        <v>115</v>
      </c>
      <c r="J5" s="50">
        <v>301</v>
      </c>
      <c r="K5" s="53">
        <v>240</v>
      </c>
      <c r="L5" s="55" t="s">
        <v>34</v>
      </c>
      <c r="M5" s="55">
        <v>-25</v>
      </c>
      <c r="N5" s="55">
        <v>54.83</v>
      </c>
      <c r="O5" s="71">
        <v>1</v>
      </c>
      <c r="P5" s="71">
        <v>0</v>
      </c>
      <c r="Q5" s="76">
        <v>0</v>
      </c>
      <c r="R5" s="30">
        <f>MAX(E5:E25,N5:N26)*1.05</f>
        <v>57.5715</v>
      </c>
      <c r="S5" s="30">
        <f>B12</f>
        <v>-60</v>
      </c>
    </row>
    <row r="6" spans="1:19">
      <c r="A6" s="16" t="s">
        <v>84</v>
      </c>
      <c r="B6" s="79" t="s">
        <v>79</v>
      </c>
      <c r="C6" s="51" t="s">
        <v>36</v>
      </c>
      <c r="D6" s="50">
        <v>-17.41</v>
      </c>
      <c r="E6" s="50">
        <v>34.5</v>
      </c>
      <c r="F6" s="50">
        <v>1</v>
      </c>
      <c r="G6" s="50">
        <v>1.29</v>
      </c>
      <c r="H6" s="50">
        <v>1.29</v>
      </c>
      <c r="I6" s="50">
        <v>115</v>
      </c>
      <c r="J6" s="50">
        <v>301</v>
      </c>
      <c r="K6" s="53">
        <v>0</v>
      </c>
      <c r="L6" s="55" t="s">
        <v>29</v>
      </c>
      <c r="M6" s="55">
        <v>25</v>
      </c>
      <c r="N6" s="55">
        <v>54.83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52" t="s">
        <v>33</v>
      </c>
      <c r="D7" s="49">
        <v>-32.58</v>
      </c>
      <c r="E7" s="49">
        <v>40.5</v>
      </c>
      <c r="F7" s="49">
        <v>1</v>
      </c>
      <c r="G7" s="49">
        <v>1.29</v>
      </c>
      <c r="H7" s="49">
        <v>1.29</v>
      </c>
      <c r="I7" s="49">
        <v>115</v>
      </c>
      <c r="J7" s="49">
        <v>301</v>
      </c>
      <c r="K7" s="54">
        <v>120</v>
      </c>
      <c r="L7" s="42"/>
      <c r="R7" s="30"/>
      <c r="S7" s="30">
        <f>B13</f>
        <v>60</v>
      </c>
    </row>
    <row r="8" spans="1:19">
      <c r="A8" s="16" t="s">
        <v>2</v>
      </c>
      <c r="B8" s="18">
        <v>100</v>
      </c>
      <c r="C8" s="51" t="s">
        <v>24</v>
      </c>
      <c r="D8" s="50">
        <v>17.41</v>
      </c>
      <c r="E8" s="50">
        <v>28.5</v>
      </c>
      <c r="F8" s="50">
        <v>1</v>
      </c>
      <c r="G8" s="50">
        <v>1.29</v>
      </c>
      <c r="H8" s="50">
        <v>1.29</v>
      </c>
      <c r="I8" s="50">
        <v>115</v>
      </c>
      <c r="J8" s="50">
        <v>316</v>
      </c>
      <c r="K8" s="53">
        <v>120</v>
      </c>
      <c r="L8" s="42"/>
      <c r="M8" s="33"/>
      <c r="N8" s="33"/>
      <c r="R8" s="30"/>
      <c r="S8" s="30">
        <f>B13</f>
        <v>60</v>
      </c>
    </row>
    <row r="9" spans="1:19">
      <c r="A9" s="16" t="s">
        <v>20</v>
      </c>
      <c r="B9" s="17">
        <v>100</v>
      </c>
      <c r="C9" s="51" t="s">
        <v>25</v>
      </c>
      <c r="D9" s="50">
        <v>32.58</v>
      </c>
      <c r="E9" s="50">
        <v>34.5</v>
      </c>
      <c r="F9" s="50">
        <v>1</v>
      </c>
      <c r="G9" s="50">
        <v>1.29</v>
      </c>
      <c r="H9" s="50">
        <v>1.29</v>
      </c>
      <c r="I9" s="50">
        <v>115</v>
      </c>
      <c r="J9" s="50">
        <v>316</v>
      </c>
      <c r="K9" s="53">
        <v>240</v>
      </c>
      <c r="L9" s="42"/>
      <c r="M9" s="33"/>
      <c r="N9" s="33"/>
    </row>
    <row r="10" spans="1:19">
      <c r="A10" s="16" t="s">
        <v>3</v>
      </c>
      <c r="B10" s="17">
        <v>1</v>
      </c>
      <c r="C10" s="52" t="s">
        <v>23</v>
      </c>
      <c r="D10" s="49">
        <v>17.41</v>
      </c>
      <c r="E10" s="49">
        <v>40.5</v>
      </c>
      <c r="F10" s="49">
        <v>1</v>
      </c>
      <c r="G10" s="49">
        <v>1.29</v>
      </c>
      <c r="H10" s="49">
        <v>1.29</v>
      </c>
      <c r="I10" s="49">
        <v>115</v>
      </c>
      <c r="J10" s="49">
        <v>316</v>
      </c>
      <c r="K10" s="54">
        <v>0</v>
      </c>
      <c r="L10" s="42"/>
      <c r="M10" s="33"/>
      <c r="N10" s="33"/>
    </row>
    <row r="11" spans="1:19">
      <c r="A11" s="16" t="s">
        <v>5</v>
      </c>
      <c r="B11" s="18">
        <v>3</v>
      </c>
      <c r="L11" s="42"/>
    </row>
    <row r="12" spans="1:19">
      <c r="A12" s="16" t="s">
        <v>4</v>
      </c>
      <c r="B12" s="17">
        <v>-60</v>
      </c>
      <c r="L12" s="42"/>
    </row>
    <row r="13" spans="1:19" ht="13.5" thickBot="1">
      <c r="A13" s="19" t="s">
        <v>6</v>
      </c>
      <c r="B13" s="20">
        <v>60</v>
      </c>
      <c r="C13" s="45"/>
      <c r="D13" s="41"/>
      <c r="E13" s="41"/>
      <c r="F13" s="41"/>
      <c r="G13" s="41"/>
      <c r="H13" s="41"/>
      <c r="I13" s="41"/>
      <c r="J13" s="41"/>
      <c r="K13" s="48"/>
      <c r="L13" s="42"/>
    </row>
    <row r="14" spans="1:19">
      <c r="A14" s="90" t="s">
        <v>43</v>
      </c>
      <c r="B14" s="91"/>
      <c r="L14" s="42"/>
    </row>
    <row r="15" spans="1:19" ht="12.75" customHeight="1">
      <c r="A15" s="92"/>
      <c r="B15" s="93"/>
      <c r="L15" s="42"/>
    </row>
    <row r="16" spans="1:19">
      <c r="C16" s="45"/>
      <c r="D16" s="41"/>
      <c r="E16" s="41"/>
      <c r="F16" s="41"/>
      <c r="G16" s="41"/>
      <c r="H16" s="41"/>
      <c r="I16" s="41"/>
      <c r="J16" s="41"/>
      <c r="K16" s="48"/>
      <c r="L16" s="42"/>
    </row>
    <row r="17" spans="3:14">
      <c r="L17" s="42"/>
    </row>
    <row r="18" spans="3:14">
      <c r="L18" s="42"/>
    </row>
    <row r="19" spans="3:14">
      <c r="C19" s="45"/>
      <c r="D19" s="41"/>
      <c r="E19" s="41"/>
      <c r="F19" s="41"/>
      <c r="G19" s="41"/>
      <c r="H19" s="41"/>
      <c r="I19" s="41"/>
      <c r="J19" s="41"/>
      <c r="K19" s="48"/>
      <c r="L19" s="42"/>
    </row>
    <row r="20" spans="3:14">
      <c r="L20" s="42"/>
      <c r="N20" s="33"/>
    </row>
    <row r="21" spans="3:14">
      <c r="N21" s="33"/>
    </row>
    <row r="22" spans="3:14">
      <c r="C22" s="45"/>
      <c r="D22" s="41"/>
      <c r="E22" s="41"/>
      <c r="F22" s="41"/>
      <c r="G22" s="41"/>
      <c r="H22" s="41"/>
      <c r="I22" s="41"/>
      <c r="J22" s="41"/>
      <c r="K22" s="48"/>
      <c r="N22" s="33"/>
    </row>
    <row r="23" spans="3:14">
      <c r="N23" s="33"/>
    </row>
    <row r="24" spans="3:14">
      <c r="N24" s="33"/>
    </row>
    <row r="25" spans="3:14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11" sqref="Q11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32</v>
      </c>
      <c r="C5" s="73" t="s">
        <v>25</v>
      </c>
      <c r="D5" s="71">
        <v>-234.5</v>
      </c>
      <c r="E5" s="71">
        <v>22.33</v>
      </c>
      <c r="F5" s="71">
        <v>1</v>
      </c>
      <c r="G5" s="71">
        <v>1.04</v>
      </c>
      <c r="H5" s="71">
        <v>1.04</v>
      </c>
      <c r="I5" s="71">
        <v>345</v>
      </c>
      <c r="J5" s="71">
        <v>2694</v>
      </c>
      <c r="K5" s="76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-150</v>
      </c>
    </row>
    <row r="6" spans="1:19">
      <c r="A6" s="16" t="s">
        <v>84</v>
      </c>
      <c r="B6" s="79" t="s">
        <v>80</v>
      </c>
      <c r="C6" s="73" t="s">
        <v>24</v>
      </c>
      <c r="D6" s="71">
        <v>-200</v>
      </c>
      <c r="E6" s="71">
        <v>22.33</v>
      </c>
      <c r="F6" s="71">
        <v>1</v>
      </c>
      <c r="G6" s="71">
        <v>1.04</v>
      </c>
      <c r="H6" s="71">
        <v>1.04</v>
      </c>
      <c r="I6" s="71">
        <v>345</v>
      </c>
      <c r="J6" s="71">
        <v>2694</v>
      </c>
      <c r="K6" s="76">
        <v>120</v>
      </c>
      <c r="L6" s="71" t="s">
        <v>57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-150</v>
      </c>
    </row>
    <row r="7" spans="1:19">
      <c r="A7" s="16" t="s">
        <v>1</v>
      </c>
      <c r="B7" s="18">
        <v>60</v>
      </c>
      <c r="C7" s="74" t="s">
        <v>23</v>
      </c>
      <c r="D7" s="70">
        <v>-165.5</v>
      </c>
      <c r="E7" s="70">
        <v>22.33</v>
      </c>
      <c r="F7" s="70">
        <v>1</v>
      </c>
      <c r="G7" s="70">
        <v>1.04</v>
      </c>
      <c r="H7" s="70">
        <v>1.04</v>
      </c>
      <c r="I7" s="70">
        <v>345</v>
      </c>
      <c r="J7" s="70">
        <v>2694</v>
      </c>
      <c r="K7" s="77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150</v>
      </c>
    </row>
    <row r="8" spans="1:19">
      <c r="A8" s="16" t="s">
        <v>2</v>
      </c>
      <c r="B8" s="18">
        <v>100</v>
      </c>
      <c r="C8" s="73" t="s">
        <v>28</v>
      </c>
      <c r="D8" s="71">
        <v>-84.5</v>
      </c>
      <c r="E8" s="71">
        <v>22.33</v>
      </c>
      <c r="F8" s="71">
        <v>1</v>
      </c>
      <c r="G8" s="71">
        <v>1.04</v>
      </c>
      <c r="H8" s="71">
        <v>1.04</v>
      </c>
      <c r="I8" s="71">
        <v>345</v>
      </c>
      <c r="J8" s="71">
        <v>2694</v>
      </c>
      <c r="K8" s="76">
        <v>240</v>
      </c>
      <c r="L8" s="71" t="s">
        <v>58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150</v>
      </c>
    </row>
    <row r="9" spans="1:19">
      <c r="A9" s="16" t="s">
        <v>20</v>
      </c>
      <c r="B9" s="17">
        <v>300</v>
      </c>
      <c r="C9" s="73" t="s">
        <v>27</v>
      </c>
      <c r="D9" s="71">
        <v>-50</v>
      </c>
      <c r="E9" s="71">
        <v>22.33</v>
      </c>
      <c r="F9" s="71">
        <v>1</v>
      </c>
      <c r="G9" s="71">
        <v>1.04</v>
      </c>
      <c r="H9" s="71">
        <v>1.04</v>
      </c>
      <c r="I9" s="71">
        <v>345</v>
      </c>
      <c r="J9" s="71">
        <v>2694</v>
      </c>
      <c r="K9" s="76">
        <v>120</v>
      </c>
      <c r="L9" s="71" t="s">
        <v>59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>
      <c r="A10" s="16" t="s">
        <v>3</v>
      </c>
      <c r="B10" s="17">
        <v>1</v>
      </c>
      <c r="C10" s="74" t="s">
        <v>26</v>
      </c>
      <c r="D10" s="70">
        <v>-15.5</v>
      </c>
      <c r="E10" s="70">
        <v>22.33</v>
      </c>
      <c r="F10" s="70">
        <v>1</v>
      </c>
      <c r="G10" s="70">
        <v>1.04</v>
      </c>
      <c r="H10" s="70">
        <v>1.04</v>
      </c>
      <c r="I10" s="70">
        <v>345</v>
      </c>
      <c r="J10" s="70">
        <v>2694</v>
      </c>
      <c r="K10" s="77">
        <v>0</v>
      </c>
      <c r="L10" s="71" t="s">
        <v>60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>
      <c r="A11" s="16" t="s">
        <v>5</v>
      </c>
      <c r="B11" s="18">
        <v>3</v>
      </c>
      <c r="C11" s="73" t="s">
        <v>48</v>
      </c>
      <c r="D11" s="71">
        <v>129</v>
      </c>
      <c r="E11" s="71">
        <v>22.33</v>
      </c>
      <c r="F11" s="71">
        <v>1</v>
      </c>
      <c r="G11" s="71">
        <v>1.73</v>
      </c>
      <c r="H11" s="71">
        <v>1.73</v>
      </c>
      <c r="I11" s="71">
        <v>345</v>
      </c>
      <c r="J11" s="71">
        <v>2468</v>
      </c>
      <c r="K11" s="76">
        <v>0</v>
      </c>
      <c r="L11" s="71"/>
    </row>
    <row r="12" spans="1:19">
      <c r="A12" s="16" t="s">
        <v>4</v>
      </c>
      <c r="B12" s="17">
        <v>-150</v>
      </c>
      <c r="C12" s="73" t="s">
        <v>49</v>
      </c>
      <c r="D12" s="71">
        <v>124</v>
      </c>
      <c r="E12" s="71">
        <v>45.33</v>
      </c>
      <c r="F12" s="71">
        <v>1</v>
      </c>
      <c r="G12" s="71">
        <v>1.73</v>
      </c>
      <c r="H12" s="71">
        <v>1.73</v>
      </c>
      <c r="I12" s="71">
        <v>345</v>
      </c>
      <c r="J12" s="71">
        <v>2468</v>
      </c>
      <c r="K12" s="76">
        <v>120</v>
      </c>
      <c r="L12" s="71"/>
    </row>
    <row r="13" spans="1:19" ht="13.5" thickBot="1">
      <c r="A13" s="19" t="s">
        <v>6</v>
      </c>
      <c r="B13" s="20">
        <v>150</v>
      </c>
      <c r="C13" s="74" t="s">
        <v>50</v>
      </c>
      <c r="D13" s="70">
        <v>128</v>
      </c>
      <c r="E13" s="70">
        <v>68.33</v>
      </c>
      <c r="F13" s="70">
        <v>1</v>
      </c>
      <c r="G13" s="70">
        <v>1.73</v>
      </c>
      <c r="H13" s="70">
        <v>1.73</v>
      </c>
      <c r="I13" s="70">
        <v>345</v>
      </c>
      <c r="J13" s="70">
        <v>2468</v>
      </c>
      <c r="K13" s="77">
        <v>240</v>
      </c>
      <c r="L13" s="71"/>
    </row>
    <row r="14" spans="1:19">
      <c r="A14" s="90" t="s">
        <v>43</v>
      </c>
      <c r="B14" s="91"/>
      <c r="C14" s="73" t="s">
        <v>51</v>
      </c>
      <c r="D14" s="71">
        <v>171</v>
      </c>
      <c r="E14" s="71">
        <v>17.670000000000002</v>
      </c>
      <c r="F14" s="71">
        <v>1</v>
      </c>
      <c r="G14" s="71">
        <v>1.73</v>
      </c>
      <c r="H14" s="71">
        <v>1.73</v>
      </c>
      <c r="I14" s="71">
        <v>115</v>
      </c>
      <c r="J14" s="71">
        <v>2468</v>
      </c>
      <c r="K14" s="76">
        <v>240</v>
      </c>
      <c r="L14" s="71"/>
    </row>
    <row r="15" spans="1:19" ht="12.75" customHeight="1">
      <c r="A15" s="92"/>
      <c r="B15" s="93"/>
      <c r="C15" s="73" t="s">
        <v>52</v>
      </c>
      <c r="D15" s="71">
        <v>176</v>
      </c>
      <c r="E15" s="71">
        <v>40.67</v>
      </c>
      <c r="F15" s="71">
        <v>1</v>
      </c>
      <c r="G15" s="71">
        <v>1.73</v>
      </c>
      <c r="H15" s="71">
        <v>1.73</v>
      </c>
      <c r="I15" s="71">
        <v>115</v>
      </c>
      <c r="J15" s="71">
        <v>2468</v>
      </c>
      <c r="K15" s="76">
        <v>120</v>
      </c>
      <c r="L15" s="71"/>
    </row>
    <row r="16" spans="1:19">
      <c r="C16" s="74" t="s">
        <v>53</v>
      </c>
      <c r="D16" s="70">
        <v>172</v>
      </c>
      <c r="E16" s="70">
        <v>63.67</v>
      </c>
      <c r="F16" s="70">
        <v>1</v>
      </c>
      <c r="G16" s="70">
        <v>1.73</v>
      </c>
      <c r="H16" s="70">
        <v>1.73</v>
      </c>
      <c r="I16" s="70">
        <v>115</v>
      </c>
      <c r="J16" s="70">
        <v>2468</v>
      </c>
      <c r="K16" s="77">
        <v>0</v>
      </c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13" sqref="Q13"/>
    </sheetView>
  </sheetViews>
  <sheetFormatPr defaultColWidth="8.85546875" defaultRowHeight="12.75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0"/>
      <c r="P1" s="80"/>
      <c r="Q1" s="80"/>
    </row>
    <row r="2" spans="1:19" s="27" customFormat="1" ht="13.5" thickBot="1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32</v>
      </c>
      <c r="C5" s="58" t="s">
        <v>25</v>
      </c>
      <c r="D5" s="57">
        <v>-234.5</v>
      </c>
      <c r="E5" s="57">
        <v>22.33</v>
      </c>
      <c r="F5" s="57">
        <v>1</v>
      </c>
      <c r="G5" s="57">
        <v>1.04</v>
      </c>
      <c r="H5" s="57">
        <v>1.04</v>
      </c>
      <c r="I5" s="57">
        <v>345</v>
      </c>
      <c r="J5" s="57">
        <v>2694</v>
      </c>
      <c r="K5" s="60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-275</v>
      </c>
    </row>
    <row r="6" spans="1:19">
      <c r="A6" s="16" t="s">
        <v>84</v>
      </c>
      <c r="B6" s="79" t="s">
        <v>81</v>
      </c>
      <c r="C6" s="58" t="s">
        <v>24</v>
      </c>
      <c r="D6" s="57">
        <v>-200</v>
      </c>
      <c r="E6" s="57">
        <v>22.33</v>
      </c>
      <c r="F6" s="57">
        <v>1</v>
      </c>
      <c r="G6" s="57">
        <v>1.04</v>
      </c>
      <c r="H6" s="57">
        <v>1.04</v>
      </c>
      <c r="I6" s="57">
        <v>345</v>
      </c>
      <c r="J6" s="57">
        <v>2694</v>
      </c>
      <c r="K6" s="60">
        <v>120</v>
      </c>
      <c r="L6" s="71" t="s">
        <v>57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-275</v>
      </c>
    </row>
    <row r="7" spans="1:19">
      <c r="A7" s="16" t="s">
        <v>1</v>
      </c>
      <c r="B7" s="18">
        <v>60</v>
      </c>
      <c r="C7" s="59" t="s">
        <v>23</v>
      </c>
      <c r="D7" s="56">
        <v>-165.5</v>
      </c>
      <c r="E7" s="56">
        <v>22.33</v>
      </c>
      <c r="F7" s="56">
        <v>1</v>
      </c>
      <c r="G7" s="56">
        <v>1.04</v>
      </c>
      <c r="H7" s="56">
        <v>1.04</v>
      </c>
      <c r="I7" s="56">
        <v>345</v>
      </c>
      <c r="J7" s="56">
        <v>2694</v>
      </c>
      <c r="K7" s="61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275</v>
      </c>
    </row>
    <row r="8" spans="1:19">
      <c r="A8" s="16" t="s">
        <v>2</v>
      </c>
      <c r="B8" s="18">
        <v>100</v>
      </c>
      <c r="C8" s="58" t="s">
        <v>28</v>
      </c>
      <c r="D8" s="57">
        <v>-84.5</v>
      </c>
      <c r="E8" s="57">
        <v>22.33</v>
      </c>
      <c r="F8" s="57">
        <v>1</v>
      </c>
      <c r="G8" s="57">
        <v>1.04</v>
      </c>
      <c r="H8" s="57">
        <v>1.04</v>
      </c>
      <c r="I8" s="57">
        <v>345</v>
      </c>
      <c r="J8" s="57">
        <v>2694</v>
      </c>
      <c r="K8" s="60">
        <v>240</v>
      </c>
      <c r="L8" s="71" t="s">
        <v>58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275</v>
      </c>
    </row>
    <row r="9" spans="1:19">
      <c r="A9" s="16" t="s">
        <v>20</v>
      </c>
      <c r="B9" s="17">
        <v>300</v>
      </c>
      <c r="C9" s="58" t="s">
        <v>27</v>
      </c>
      <c r="D9" s="57">
        <v>-50</v>
      </c>
      <c r="E9" s="57">
        <v>22.33</v>
      </c>
      <c r="F9" s="57">
        <v>1</v>
      </c>
      <c r="G9" s="57">
        <v>1.04</v>
      </c>
      <c r="H9" s="57">
        <v>1.04</v>
      </c>
      <c r="I9" s="57">
        <v>345</v>
      </c>
      <c r="J9" s="57">
        <v>2694</v>
      </c>
      <c r="K9" s="60">
        <v>120</v>
      </c>
      <c r="L9" s="71" t="s">
        <v>59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>
      <c r="A10" s="16" t="s">
        <v>3</v>
      </c>
      <c r="B10" s="17">
        <v>1</v>
      </c>
      <c r="C10" s="59" t="s">
        <v>26</v>
      </c>
      <c r="D10" s="56">
        <v>-15.5</v>
      </c>
      <c r="E10" s="56">
        <v>22.33</v>
      </c>
      <c r="F10" s="56">
        <v>1</v>
      </c>
      <c r="G10" s="56">
        <v>1.04</v>
      </c>
      <c r="H10" s="56">
        <v>1.04</v>
      </c>
      <c r="I10" s="56">
        <v>345</v>
      </c>
      <c r="J10" s="56">
        <v>2694</v>
      </c>
      <c r="K10" s="61">
        <v>0</v>
      </c>
      <c r="L10" s="71" t="s">
        <v>60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>
      <c r="A11" s="16" t="s">
        <v>5</v>
      </c>
      <c r="B11" s="18">
        <v>3</v>
      </c>
      <c r="C11" s="58" t="s">
        <v>48</v>
      </c>
      <c r="D11" s="57">
        <v>129</v>
      </c>
      <c r="E11" s="57">
        <v>22.33</v>
      </c>
      <c r="F11" s="57">
        <v>1</v>
      </c>
      <c r="G11" s="57">
        <v>1.73</v>
      </c>
      <c r="H11" s="57">
        <v>1.73</v>
      </c>
      <c r="I11" s="57">
        <v>345</v>
      </c>
      <c r="J11" s="57">
        <v>2468</v>
      </c>
      <c r="K11" s="60">
        <v>0</v>
      </c>
      <c r="L11" s="71" t="s">
        <v>34</v>
      </c>
      <c r="M11" s="71">
        <v>219.66</v>
      </c>
      <c r="N11" s="71">
        <v>58.42</v>
      </c>
      <c r="O11" s="71">
        <v>1</v>
      </c>
      <c r="P11" s="71">
        <v>0</v>
      </c>
      <c r="Q11" s="76">
        <v>0</v>
      </c>
    </row>
    <row r="12" spans="1:19">
      <c r="A12" s="16" t="s">
        <v>4</v>
      </c>
      <c r="B12" s="17">
        <v>-275</v>
      </c>
      <c r="C12" s="58" t="s">
        <v>49</v>
      </c>
      <c r="D12" s="57">
        <v>124</v>
      </c>
      <c r="E12" s="57">
        <v>45.33</v>
      </c>
      <c r="F12" s="57">
        <v>1</v>
      </c>
      <c r="G12" s="57">
        <v>1.73</v>
      </c>
      <c r="H12" s="57">
        <v>1.73</v>
      </c>
      <c r="I12" s="57">
        <v>345</v>
      </c>
      <c r="J12" s="57">
        <v>2468</v>
      </c>
      <c r="K12" s="60">
        <v>120</v>
      </c>
      <c r="L12" s="71" t="s">
        <v>61</v>
      </c>
      <c r="M12" s="71">
        <v>230.33</v>
      </c>
      <c r="N12" s="71">
        <v>58.42</v>
      </c>
      <c r="O12" s="71">
        <v>1</v>
      </c>
      <c r="P12" s="71">
        <v>0</v>
      </c>
      <c r="Q12" s="76">
        <v>0</v>
      </c>
    </row>
    <row r="13" spans="1:19" ht="13.5" thickBot="1">
      <c r="A13" s="19" t="s">
        <v>6</v>
      </c>
      <c r="B13" s="20">
        <v>275</v>
      </c>
      <c r="C13" s="59" t="s">
        <v>50</v>
      </c>
      <c r="D13" s="56">
        <v>128</v>
      </c>
      <c r="E13" s="56">
        <v>68.33</v>
      </c>
      <c r="F13" s="56">
        <v>1</v>
      </c>
      <c r="G13" s="56">
        <v>1.73</v>
      </c>
      <c r="H13" s="56">
        <v>1.73</v>
      </c>
      <c r="I13" s="56">
        <v>345</v>
      </c>
      <c r="J13" s="56">
        <v>2468</v>
      </c>
      <c r="K13" s="61">
        <v>240</v>
      </c>
      <c r="L13" s="42"/>
    </row>
    <row r="14" spans="1:19">
      <c r="A14" s="90" t="s">
        <v>43</v>
      </c>
      <c r="B14" s="91"/>
      <c r="C14" s="58" t="s">
        <v>51</v>
      </c>
      <c r="D14" s="57">
        <v>171</v>
      </c>
      <c r="E14" s="57">
        <v>17.670000000000002</v>
      </c>
      <c r="F14" s="57">
        <v>1</v>
      </c>
      <c r="G14" s="57">
        <v>1.73</v>
      </c>
      <c r="H14" s="57">
        <v>1.73</v>
      </c>
      <c r="I14" s="57">
        <v>115</v>
      </c>
      <c r="J14" s="57">
        <v>2468</v>
      </c>
      <c r="K14" s="60">
        <v>240</v>
      </c>
      <c r="L14" s="42"/>
    </row>
    <row r="15" spans="1:19" ht="12.75" customHeight="1">
      <c r="A15" s="92"/>
      <c r="B15" s="93"/>
      <c r="C15" s="58" t="s">
        <v>52</v>
      </c>
      <c r="D15" s="57">
        <v>176</v>
      </c>
      <c r="E15" s="57">
        <v>40.67</v>
      </c>
      <c r="F15" s="57">
        <v>1</v>
      </c>
      <c r="G15" s="57">
        <v>1.73</v>
      </c>
      <c r="H15" s="57">
        <v>1.73</v>
      </c>
      <c r="I15" s="57">
        <v>115</v>
      </c>
      <c r="J15" s="57">
        <v>2468</v>
      </c>
      <c r="K15" s="60">
        <v>120</v>
      </c>
      <c r="L15" s="42"/>
    </row>
    <row r="16" spans="1:19">
      <c r="C16" s="59" t="s">
        <v>53</v>
      </c>
      <c r="D16" s="56">
        <v>172</v>
      </c>
      <c r="E16" s="56">
        <v>63.67</v>
      </c>
      <c r="F16" s="56">
        <v>1</v>
      </c>
      <c r="G16" s="56">
        <v>1.73</v>
      </c>
      <c r="H16" s="56">
        <v>1.73</v>
      </c>
      <c r="I16" s="56">
        <v>115</v>
      </c>
      <c r="J16" s="56">
        <v>2468</v>
      </c>
      <c r="K16" s="61">
        <v>0</v>
      </c>
      <c r="L16" s="42"/>
    </row>
    <row r="17" spans="3:14">
      <c r="C17" s="58" t="s">
        <v>35</v>
      </c>
      <c r="D17" s="57">
        <v>217.58</v>
      </c>
      <c r="E17" s="57">
        <v>20.170000000000002</v>
      </c>
      <c r="F17" s="57">
        <v>1</v>
      </c>
      <c r="G17" s="57">
        <v>1.29</v>
      </c>
      <c r="H17" s="57">
        <v>1.29</v>
      </c>
      <c r="I17" s="57">
        <v>115</v>
      </c>
      <c r="J17" s="57">
        <v>1664</v>
      </c>
      <c r="K17" s="60">
        <v>0</v>
      </c>
      <c r="L17" s="42"/>
    </row>
    <row r="18" spans="3:14">
      <c r="C18" s="58" t="s">
        <v>36</v>
      </c>
      <c r="D18" s="57">
        <v>214.33</v>
      </c>
      <c r="E18" s="57">
        <v>32.17</v>
      </c>
      <c r="F18" s="57">
        <v>1</v>
      </c>
      <c r="G18" s="57">
        <v>1.29</v>
      </c>
      <c r="H18" s="57">
        <v>1.29</v>
      </c>
      <c r="I18" s="57">
        <v>115</v>
      </c>
      <c r="J18" s="57">
        <v>1664</v>
      </c>
      <c r="K18" s="60">
        <v>240</v>
      </c>
      <c r="L18" s="42"/>
    </row>
    <row r="19" spans="3:14">
      <c r="C19" s="59" t="s">
        <v>33</v>
      </c>
      <c r="D19" s="56">
        <v>217.25</v>
      </c>
      <c r="E19" s="56">
        <v>44.17</v>
      </c>
      <c r="F19" s="56">
        <v>1</v>
      </c>
      <c r="G19" s="56">
        <v>1.29</v>
      </c>
      <c r="H19" s="56">
        <v>1.29</v>
      </c>
      <c r="I19" s="56">
        <v>115</v>
      </c>
      <c r="J19" s="56">
        <v>1664</v>
      </c>
      <c r="K19" s="61">
        <v>120</v>
      </c>
      <c r="L19" s="42"/>
    </row>
    <row r="20" spans="3:14">
      <c r="C20" s="58" t="s">
        <v>54</v>
      </c>
      <c r="D20" s="57">
        <v>232.41</v>
      </c>
      <c r="E20" s="57">
        <v>20.170000000000002</v>
      </c>
      <c r="F20" s="57">
        <v>1</v>
      </c>
      <c r="G20" s="57">
        <v>1.29</v>
      </c>
      <c r="H20" s="57">
        <v>1.29</v>
      </c>
      <c r="I20" s="57">
        <v>115</v>
      </c>
      <c r="J20" s="57">
        <v>1664</v>
      </c>
      <c r="K20" s="60">
        <v>120</v>
      </c>
      <c r="L20" s="42"/>
      <c r="N20" s="33"/>
    </row>
    <row r="21" spans="3:14">
      <c r="C21" s="58" t="s">
        <v>55</v>
      </c>
      <c r="D21" s="57">
        <v>235.66</v>
      </c>
      <c r="E21" s="57">
        <v>32.17</v>
      </c>
      <c r="F21" s="57">
        <v>1</v>
      </c>
      <c r="G21" s="57">
        <v>1.29</v>
      </c>
      <c r="H21" s="57">
        <v>1.29</v>
      </c>
      <c r="I21" s="57">
        <v>115</v>
      </c>
      <c r="J21" s="57">
        <v>1664</v>
      </c>
      <c r="K21" s="60">
        <v>0</v>
      </c>
      <c r="N21" s="33"/>
    </row>
    <row r="22" spans="3:14">
      <c r="C22" s="58" t="s">
        <v>56</v>
      </c>
      <c r="D22" s="57">
        <v>232.75</v>
      </c>
      <c r="E22" s="57">
        <v>44.17</v>
      </c>
      <c r="F22" s="57">
        <v>1</v>
      </c>
      <c r="G22" s="57">
        <v>1.29</v>
      </c>
      <c r="H22" s="57">
        <v>1.29</v>
      </c>
      <c r="I22" s="57">
        <v>115</v>
      </c>
      <c r="J22" s="57">
        <v>1664</v>
      </c>
      <c r="K22" s="60">
        <v>240</v>
      </c>
      <c r="N22" s="33"/>
    </row>
    <row r="23" spans="3:14">
      <c r="N23" s="33"/>
    </row>
    <row r="24" spans="3:14">
      <c r="N24" s="33"/>
    </row>
    <row r="25" spans="3:14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5" sqref="Q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10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15</v>
      </c>
      <c r="O5" s="71">
        <v>0.5</v>
      </c>
      <c r="P5" s="71">
        <v>0</v>
      </c>
      <c r="Q5" s="76">
        <v>0</v>
      </c>
      <c r="R5" s="30">
        <f>MAX(E5:E25,N5:N26)*1.05</f>
        <v>15.75</v>
      </c>
      <c r="S5" s="30">
        <f>B12</f>
        <v>-50</v>
      </c>
    </row>
    <row r="6" spans="1:19">
      <c r="A6" s="16" t="s">
        <v>84</v>
      </c>
      <c r="B6" s="79" t="s">
        <v>62</v>
      </c>
      <c r="C6" s="73" t="s">
        <v>24</v>
      </c>
      <c r="D6" s="71">
        <v>0</v>
      </c>
      <c r="E6" s="71">
        <v>10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10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5" sqref="Q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20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25</v>
      </c>
      <c r="O5" s="71">
        <v>0.5</v>
      </c>
      <c r="P5" s="71">
        <v>0</v>
      </c>
      <c r="Q5" s="76">
        <v>0</v>
      </c>
      <c r="R5" s="30">
        <f>MAX(E5:E25,N5:N26)*1.05</f>
        <v>26.25</v>
      </c>
      <c r="S5" s="30">
        <f>B12</f>
        <v>-50</v>
      </c>
    </row>
    <row r="6" spans="1:19">
      <c r="A6" s="16" t="s">
        <v>84</v>
      </c>
      <c r="B6" s="17" t="s">
        <v>64</v>
      </c>
      <c r="C6" s="73" t="s">
        <v>24</v>
      </c>
      <c r="D6" s="71">
        <v>0</v>
      </c>
      <c r="E6" s="71">
        <v>20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20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5" sqref="Q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63</v>
      </c>
      <c r="C5" s="73" t="s">
        <v>23</v>
      </c>
      <c r="D5" s="71">
        <v>-10</v>
      </c>
      <c r="E5" s="71">
        <v>30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35</v>
      </c>
      <c r="O5" s="71">
        <v>0.5</v>
      </c>
      <c r="P5" s="71">
        <v>0</v>
      </c>
      <c r="Q5" s="76">
        <v>0</v>
      </c>
      <c r="R5" s="30">
        <f>MAX(E5:E25,N5:N26)*1.05</f>
        <v>36.75</v>
      </c>
      <c r="S5" s="30">
        <f>B12</f>
        <v>-50</v>
      </c>
    </row>
    <row r="6" spans="1:19">
      <c r="A6" s="16" t="s">
        <v>84</v>
      </c>
      <c r="B6" s="17" t="s">
        <v>65</v>
      </c>
      <c r="C6" s="73" t="s">
        <v>24</v>
      </c>
      <c r="D6" s="71">
        <v>0</v>
      </c>
      <c r="E6" s="71">
        <v>30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25</v>
      </c>
      <c r="D7" s="70">
        <v>10</v>
      </c>
      <c r="E7" s="70">
        <v>30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11" sqref="Q11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69</v>
      </c>
      <c r="C5" s="73" t="s">
        <v>68</v>
      </c>
      <c r="D5" s="71">
        <v>0</v>
      </c>
      <c r="E5" s="71">
        <v>-5.5</v>
      </c>
      <c r="F5" s="71">
        <v>1</v>
      </c>
      <c r="G5" s="71">
        <v>1</v>
      </c>
      <c r="H5" s="71">
        <v>1</v>
      </c>
      <c r="I5" s="71">
        <v>345</v>
      </c>
      <c r="J5" s="71">
        <v>1668.4586039999999</v>
      </c>
      <c r="K5" s="76">
        <v>0</v>
      </c>
      <c r="L5" s="71" t="s">
        <v>29</v>
      </c>
      <c r="M5" s="71">
        <v>0</v>
      </c>
      <c r="N5" s="71">
        <v>35</v>
      </c>
      <c r="O5" s="71">
        <v>0.5</v>
      </c>
      <c r="P5" s="71">
        <v>0</v>
      </c>
      <c r="Q5" s="76">
        <v>0</v>
      </c>
      <c r="R5" s="30">
        <f>MAX(E5:E25,N5:N26)*1.05</f>
        <v>36.75</v>
      </c>
      <c r="S5" s="30">
        <f>B12</f>
        <v>-30</v>
      </c>
    </row>
    <row r="6" spans="1:19">
      <c r="A6" s="16" t="s">
        <v>84</v>
      </c>
      <c r="B6" s="17" t="s">
        <v>71</v>
      </c>
      <c r="C6" s="73" t="s">
        <v>70</v>
      </c>
      <c r="D6" s="71">
        <v>0</v>
      </c>
      <c r="E6" s="71">
        <v>-6.5</v>
      </c>
      <c r="F6" s="71">
        <v>1</v>
      </c>
      <c r="G6" s="71">
        <v>1</v>
      </c>
      <c r="H6" s="71">
        <v>1</v>
      </c>
      <c r="I6" s="71">
        <v>345</v>
      </c>
      <c r="J6" s="71">
        <v>1668.4586039999999</v>
      </c>
      <c r="K6" s="76">
        <v>120</v>
      </c>
      <c r="L6" s="71"/>
      <c r="R6" s="30">
        <v>0</v>
      </c>
      <c r="S6" s="30">
        <f>B12</f>
        <v>-30</v>
      </c>
    </row>
    <row r="7" spans="1:19">
      <c r="A7" s="16" t="s">
        <v>1</v>
      </c>
      <c r="B7" s="18">
        <v>60</v>
      </c>
      <c r="C7" s="74" t="s">
        <v>72</v>
      </c>
      <c r="D7" s="70">
        <v>0</v>
      </c>
      <c r="E7" s="70">
        <v>-7.5</v>
      </c>
      <c r="F7" s="70">
        <v>1</v>
      </c>
      <c r="G7" s="70">
        <v>1</v>
      </c>
      <c r="H7" s="70">
        <v>1</v>
      </c>
      <c r="I7" s="70">
        <v>345</v>
      </c>
      <c r="J7" s="70">
        <v>1668.4586039999999</v>
      </c>
      <c r="K7" s="77">
        <v>240</v>
      </c>
      <c r="L7" s="71"/>
      <c r="R7" s="30"/>
      <c r="S7" s="30">
        <f>B13</f>
        <v>30</v>
      </c>
    </row>
    <row r="8" spans="1:19">
      <c r="A8" s="16" t="s">
        <v>2</v>
      </c>
      <c r="B8" s="18">
        <v>100</v>
      </c>
      <c r="L8" s="71"/>
      <c r="R8" s="30"/>
      <c r="S8" s="30">
        <f>B13</f>
        <v>30</v>
      </c>
    </row>
    <row r="9" spans="1:19">
      <c r="A9" s="16" t="s">
        <v>20</v>
      </c>
      <c r="B9" s="17">
        <v>30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-30</v>
      </c>
      <c r="L12" s="71"/>
    </row>
    <row r="13" spans="1:19" ht="13.5" thickBot="1">
      <c r="A13" s="19" t="s">
        <v>6</v>
      </c>
      <c r="B13" s="20">
        <v>30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P5" sqref="P5"/>
    </sheetView>
  </sheetViews>
  <sheetFormatPr defaultColWidth="8.85546875" defaultRowHeight="12.75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67</v>
      </c>
      <c r="C5" s="73" t="s">
        <v>23</v>
      </c>
      <c r="D5" s="71">
        <v>0</v>
      </c>
      <c r="E5" s="71">
        <v>25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30</v>
      </c>
      <c r="O5" s="71">
        <v>1</v>
      </c>
      <c r="P5" s="71">
        <v>0</v>
      </c>
      <c r="Q5" s="76">
        <v>0</v>
      </c>
      <c r="R5" s="30">
        <f>MAX(E5:E25,N5:N26)*1.05</f>
        <v>31.5</v>
      </c>
      <c r="S5" s="30">
        <f>B12</f>
        <v>-50</v>
      </c>
    </row>
    <row r="6" spans="1:19">
      <c r="A6" s="16" t="s">
        <v>84</v>
      </c>
      <c r="B6" s="79" t="s">
        <v>73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/>
      <c r="D7" s="70"/>
      <c r="E7" s="70"/>
      <c r="F7" s="70"/>
      <c r="G7" s="70"/>
      <c r="H7" s="70"/>
      <c r="I7" s="70"/>
      <c r="J7" s="70"/>
      <c r="K7" s="77"/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17">
        <v>250</v>
      </c>
      <c r="L9" s="71"/>
    </row>
    <row r="10" spans="1:19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17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P5" sqref="P5:P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31.5</v>
      </c>
      <c r="S5" s="30">
        <f>B12</f>
        <v>-45</v>
      </c>
    </row>
    <row r="6" spans="1:19">
      <c r="A6" s="16" t="s">
        <v>84</v>
      </c>
      <c r="B6" s="79" t="s">
        <v>82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30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>
      <c r="A11" s="16" t="s">
        <v>5</v>
      </c>
      <c r="B11" s="18">
        <v>3</v>
      </c>
      <c r="C11" s="11" t="s">
        <v>36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>
      <c r="A12" s="16" t="s">
        <v>4</v>
      </c>
      <c r="B12" s="17">
        <v>-45</v>
      </c>
      <c r="C12" s="11" t="s">
        <v>33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>
      <c r="A13" s="19" t="s">
        <v>6</v>
      </c>
      <c r="B13" s="20">
        <v>45</v>
      </c>
      <c r="C13" s="12" t="s">
        <v>35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P7" sqref="P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37.800000000000004</v>
      </c>
      <c r="S5" s="30">
        <f>B12</f>
        <v>-45</v>
      </c>
    </row>
    <row r="6" spans="1:19">
      <c r="A6" s="16" t="s">
        <v>84</v>
      </c>
      <c r="B6" s="79" t="s">
        <v>83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36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>
      <c r="A11" s="16" t="s">
        <v>5</v>
      </c>
      <c r="B11" s="18">
        <v>3</v>
      </c>
      <c r="C11" s="11" t="s">
        <v>36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>
      <c r="A12" s="16" t="s">
        <v>4</v>
      </c>
      <c r="B12" s="17">
        <v>-45</v>
      </c>
      <c r="C12" s="11" t="s">
        <v>33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>
      <c r="A13" s="19" t="s">
        <v>6</v>
      </c>
      <c r="B13" s="20">
        <v>45</v>
      </c>
      <c r="C13" s="12" t="s">
        <v>35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>
      <c r="A6" s="16" t="s">
        <v>84</v>
      </c>
      <c r="B6" s="79" t="s">
        <v>74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44</v>
      </c>
      <c r="M7" s="9">
        <v>23</v>
      </c>
      <c r="N7" s="9">
        <v>36</v>
      </c>
      <c r="O7" s="71">
        <v>1</v>
      </c>
      <c r="P7" s="71">
        <v>0</v>
      </c>
      <c r="Q7" s="76">
        <v>0</v>
      </c>
      <c r="R7" s="30"/>
      <c r="S7" s="30">
        <f>B13</f>
        <v>50</v>
      </c>
    </row>
    <row r="8" spans="1:19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0"/>
      <c r="S8" s="30">
        <f>B13</f>
        <v>50</v>
      </c>
    </row>
    <row r="9" spans="1:19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5</v>
      </c>
      <c r="B11" s="18">
        <v>3</v>
      </c>
      <c r="C11" s="11" t="s">
        <v>37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4</v>
      </c>
      <c r="B12" s="17">
        <v>-50</v>
      </c>
      <c r="C12" s="11" t="s">
        <v>38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 ht="13.5" thickBot="1">
      <c r="A13" s="19" t="s">
        <v>6</v>
      </c>
      <c r="B13" s="20">
        <v>50</v>
      </c>
      <c r="C13" s="12" t="s">
        <v>39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6" sqref="Q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>
      <c r="A6" s="16" t="s">
        <v>84</v>
      </c>
      <c r="B6" s="79" t="s">
        <v>75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R7" s="30"/>
      <c r="S7" s="30">
        <f>B13</f>
        <v>50</v>
      </c>
    </row>
    <row r="8" spans="1:19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R8" s="30"/>
      <c r="S8" s="30">
        <f>B13</f>
        <v>50</v>
      </c>
    </row>
    <row r="9" spans="1:19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9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9">
      <c r="A11" s="16" t="s">
        <v>5</v>
      </c>
      <c r="B11" s="18">
        <v>3</v>
      </c>
      <c r="C11" s="11" t="s">
        <v>37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9">
      <c r="A12" s="16" t="s">
        <v>4</v>
      </c>
      <c r="B12" s="17">
        <v>-50</v>
      </c>
      <c r="C12" s="11" t="s">
        <v>38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9" ht="13.5" thickBot="1">
      <c r="A13" s="19" t="s">
        <v>6</v>
      </c>
      <c r="B13" s="20">
        <v>50</v>
      </c>
      <c r="C13" s="12" t="s">
        <v>39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B13" sqref="B13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79" t="s">
        <v>45</v>
      </c>
      <c r="C5" s="73" t="s">
        <v>37</v>
      </c>
      <c r="D5" s="71">
        <v>18.670000000000002</v>
      </c>
      <c r="E5" s="71">
        <v>-5</v>
      </c>
      <c r="F5" s="71">
        <v>1</v>
      </c>
      <c r="G5" s="71">
        <v>0.68</v>
      </c>
      <c r="H5" s="71">
        <v>0.68</v>
      </c>
      <c r="I5" s="71">
        <v>345</v>
      </c>
      <c r="J5" s="71">
        <v>450</v>
      </c>
      <c r="K5" s="76">
        <v>240</v>
      </c>
      <c r="L5" s="71"/>
      <c r="R5" s="30">
        <f>MAX(E5:E19,N5:N24)*1.05</f>
        <v>-5.25</v>
      </c>
      <c r="S5" s="30">
        <f>B12</f>
        <v>-50</v>
      </c>
    </row>
    <row r="6" spans="1:19">
      <c r="A6" s="16" t="s">
        <v>84</v>
      </c>
      <c r="B6" s="79" t="s">
        <v>85</v>
      </c>
      <c r="C6" s="73" t="s">
        <v>38</v>
      </c>
      <c r="D6" s="71">
        <v>19</v>
      </c>
      <c r="E6" s="71">
        <v>-5</v>
      </c>
      <c r="F6" s="71">
        <v>1</v>
      </c>
      <c r="G6" s="71">
        <v>0.68</v>
      </c>
      <c r="H6" s="71">
        <v>0.68</v>
      </c>
      <c r="I6" s="71">
        <v>345</v>
      </c>
      <c r="J6" s="71">
        <v>450</v>
      </c>
      <c r="K6" s="76">
        <v>120</v>
      </c>
      <c r="L6" s="71"/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74" t="s">
        <v>39</v>
      </c>
      <c r="D7" s="70">
        <v>19.329999999999998</v>
      </c>
      <c r="E7" s="70">
        <v>-5</v>
      </c>
      <c r="F7" s="70">
        <v>1</v>
      </c>
      <c r="G7" s="70">
        <v>0.68</v>
      </c>
      <c r="H7" s="70">
        <v>0.68</v>
      </c>
      <c r="I7" s="70">
        <v>345</v>
      </c>
      <c r="J7" s="70">
        <v>450</v>
      </c>
      <c r="K7" s="77">
        <v>0</v>
      </c>
      <c r="L7" s="71"/>
      <c r="R7" s="30"/>
      <c r="S7" s="30">
        <f>B13</f>
        <v>50</v>
      </c>
    </row>
    <row r="8" spans="1:19">
      <c r="A8" s="16" t="s">
        <v>2</v>
      </c>
      <c r="B8" s="18">
        <v>100</v>
      </c>
      <c r="L8" s="71"/>
      <c r="R8" s="30"/>
      <c r="S8" s="30">
        <f>B13</f>
        <v>50</v>
      </c>
    </row>
    <row r="9" spans="1:19">
      <c r="A9" s="16" t="s">
        <v>20</v>
      </c>
      <c r="B9" s="79">
        <v>150</v>
      </c>
      <c r="L9" s="71"/>
    </row>
    <row r="10" spans="1:19">
      <c r="A10" s="16" t="s">
        <v>3</v>
      </c>
      <c r="B10" s="79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>
      <c r="A11" s="16" t="s">
        <v>5</v>
      </c>
      <c r="B11" s="18">
        <v>3</v>
      </c>
      <c r="L11" s="71"/>
    </row>
    <row r="12" spans="1:19">
      <c r="A12" s="16" t="s">
        <v>4</v>
      </c>
      <c r="B12" s="79">
        <v>-50</v>
      </c>
      <c r="L12" s="71"/>
    </row>
    <row r="13" spans="1:19" ht="13.5" thickBot="1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  <c r="N18" s="62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N19" s="62"/>
    </row>
    <row r="20" spans="3:14">
      <c r="C20" s="31"/>
      <c r="D20" s="32"/>
      <c r="E20" s="32"/>
      <c r="F20" s="32"/>
      <c r="G20" s="32"/>
      <c r="H20" s="32"/>
      <c r="I20" s="32"/>
      <c r="J20" s="32"/>
      <c r="N20" s="62"/>
    </row>
    <row r="21" spans="3:14">
      <c r="K21" s="77"/>
      <c r="N21" s="62"/>
    </row>
    <row r="22" spans="3:14">
      <c r="N22" s="62"/>
    </row>
    <row r="23" spans="3:14">
      <c r="N23" s="62"/>
    </row>
    <row r="24" spans="3:14">
      <c r="L24" s="73"/>
      <c r="N24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Q7" sqref="Q7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14</v>
      </c>
      <c r="C5" s="73" t="s">
        <v>37</v>
      </c>
      <c r="D5" s="71">
        <v>-24.5</v>
      </c>
      <c r="E5" s="71">
        <v>21</v>
      </c>
      <c r="F5" s="71">
        <v>1</v>
      </c>
      <c r="G5" s="71">
        <v>0.68</v>
      </c>
      <c r="H5" s="71">
        <v>0.68</v>
      </c>
      <c r="I5" s="71">
        <v>34.5</v>
      </c>
      <c r="J5" s="71">
        <v>37</v>
      </c>
      <c r="K5" s="76">
        <v>240</v>
      </c>
      <c r="L5" s="71" t="s">
        <v>34</v>
      </c>
      <c r="M5" s="71">
        <v>-11</v>
      </c>
      <c r="N5" s="71">
        <f t="shared" ref="N5" si="0">E10+8+9.58+7.58</f>
        <v>52.66</v>
      </c>
      <c r="O5" s="71">
        <v>1</v>
      </c>
      <c r="P5" s="71">
        <v>0</v>
      </c>
      <c r="Q5" s="76">
        <v>0</v>
      </c>
      <c r="R5" s="30">
        <f>MAX(E5:E25,N5:N26)*1.05</f>
        <v>55.292999999999999</v>
      </c>
      <c r="S5" s="30">
        <f>B12</f>
        <v>-24.5</v>
      </c>
    </row>
    <row r="6" spans="1:19">
      <c r="A6" s="16" t="s">
        <v>84</v>
      </c>
      <c r="B6" s="79" t="s">
        <v>76</v>
      </c>
      <c r="C6" s="73" t="s">
        <v>38</v>
      </c>
      <c r="D6" s="71">
        <v>-19.5</v>
      </c>
      <c r="E6" s="71">
        <v>22</v>
      </c>
      <c r="F6" s="71">
        <v>1</v>
      </c>
      <c r="G6" s="71">
        <v>0.68</v>
      </c>
      <c r="H6" s="71">
        <v>0.68</v>
      </c>
      <c r="I6" s="71">
        <v>34.5</v>
      </c>
      <c r="J6" s="71">
        <v>37</v>
      </c>
      <c r="K6" s="76">
        <v>120</v>
      </c>
      <c r="L6" s="71" t="s">
        <v>29</v>
      </c>
      <c r="M6" s="71">
        <v>-8</v>
      </c>
      <c r="N6" s="71">
        <f>E10+8+9.58+7.58</f>
        <v>52.66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</row>
    <row r="7" spans="1:19">
      <c r="A7" s="16" t="s">
        <v>1</v>
      </c>
      <c r="B7" s="18">
        <v>60</v>
      </c>
      <c r="C7" s="74" t="s">
        <v>39</v>
      </c>
      <c r="D7" s="70">
        <v>-14.5</v>
      </c>
      <c r="E7" s="70">
        <v>21</v>
      </c>
      <c r="F7" s="70">
        <v>1</v>
      </c>
      <c r="G7" s="70">
        <v>0.68</v>
      </c>
      <c r="H7" s="70">
        <v>0.68</v>
      </c>
      <c r="I7" s="70">
        <v>34.5</v>
      </c>
      <c r="J7" s="70">
        <v>37</v>
      </c>
      <c r="K7" s="77">
        <v>0</v>
      </c>
      <c r="L7" s="71"/>
      <c r="R7" s="30"/>
      <c r="S7" s="30">
        <f>B13</f>
        <v>24.5</v>
      </c>
    </row>
    <row r="8" spans="1:19">
      <c r="A8" s="16" t="s">
        <v>2</v>
      </c>
      <c r="B8" s="18">
        <v>100</v>
      </c>
      <c r="C8" s="73" t="s">
        <v>33</v>
      </c>
      <c r="D8" s="71">
        <v>-18.5</v>
      </c>
      <c r="E8" s="71">
        <f>E10+8+9.58</f>
        <v>45.08</v>
      </c>
      <c r="F8" s="71">
        <v>1</v>
      </c>
      <c r="G8" s="71">
        <v>0.52</v>
      </c>
      <c r="H8" s="71">
        <v>0.52</v>
      </c>
      <c r="I8" s="71">
        <v>115</v>
      </c>
      <c r="J8" s="71">
        <v>301</v>
      </c>
      <c r="K8" s="76">
        <v>120</v>
      </c>
      <c r="L8" s="71"/>
      <c r="R8" s="30"/>
      <c r="S8" s="30">
        <f>B13</f>
        <v>24.5</v>
      </c>
    </row>
    <row r="9" spans="1:19">
      <c r="A9" s="16" t="s">
        <v>20</v>
      </c>
      <c r="B9" s="17">
        <v>50</v>
      </c>
      <c r="C9" s="73" t="s">
        <v>35</v>
      </c>
      <c r="D9" s="71">
        <v>-21.5</v>
      </c>
      <c r="E9" s="71">
        <f>E10+8</f>
        <v>35.5</v>
      </c>
      <c r="F9" s="71">
        <v>1</v>
      </c>
      <c r="G9" s="71">
        <v>0.52</v>
      </c>
      <c r="H9" s="71">
        <v>0.52</v>
      </c>
      <c r="I9" s="71">
        <v>115</v>
      </c>
      <c r="J9" s="71">
        <v>301</v>
      </c>
      <c r="K9" s="76">
        <v>240</v>
      </c>
      <c r="L9" s="71"/>
    </row>
    <row r="10" spans="1:19">
      <c r="A10" s="16" t="s">
        <v>3</v>
      </c>
      <c r="B10" s="17">
        <v>1</v>
      </c>
      <c r="C10" s="74" t="s">
        <v>36</v>
      </c>
      <c r="D10" s="70">
        <v>-18.5</v>
      </c>
      <c r="E10" s="70">
        <v>27.5</v>
      </c>
      <c r="F10" s="70">
        <v>1</v>
      </c>
      <c r="G10" s="70">
        <v>0.52</v>
      </c>
      <c r="H10" s="70">
        <v>0.52</v>
      </c>
      <c r="I10" s="70">
        <v>115</v>
      </c>
      <c r="J10" s="70">
        <v>301</v>
      </c>
      <c r="K10" s="77">
        <v>0</v>
      </c>
      <c r="L10" s="71"/>
    </row>
    <row r="11" spans="1:19">
      <c r="A11" s="16" t="s">
        <v>5</v>
      </c>
      <c r="B11" s="18">
        <v>3</v>
      </c>
      <c r="C11" s="73" t="s">
        <v>25</v>
      </c>
      <c r="D11" s="71">
        <v>-0.5</v>
      </c>
      <c r="E11" s="71">
        <f>E13+8+9.58</f>
        <v>45.08</v>
      </c>
      <c r="F11" s="71">
        <v>1</v>
      </c>
      <c r="G11" s="71">
        <v>0.52</v>
      </c>
      <c r="H11" s="71">
        <v>0.52</v>
      </c>
      <c r="I11" s="71">
        <v>115</v>
      </c>
      <c r="J11" s="71">
        <v>316</v>
      </c>
      <c r="K11" s="76">
        <v>240</v>
      </c>
      <c r="L11" s="71"/>
    </row>
    <row r="12" spans="1:19">
      <c r="A12" s="16" t="s">
        <v>4</v>
      </c>
      <c r="B12" s="17">
        <v>-24.5</v>
      </c>
      <c r="C12" s="73" t="s">
        <v>23</v>
      </c>
      <c r="D12" s="71">
        <v>2.5</v>
      </c>
      <c r="E12" s="71">
        <f>E13+8</f>
        <v>35.5</v>
      </c>
      <c r="F12" s="71">
        <v>1</v>
      </c>
      <c r="G12" s="71">
        <v>0.52</v>
      </c>
      <c r="H12" s="71">
        <v>0.52</v>
      </c>
      <c r="I12" s="71">
        <v>115</v>
      </c>
      <c r="J12" s="71">
        <v>316</v>
      </c>
      <c r="K12" s="76">
        <v>0</v>
      </c>
      <c r="L12" s="71"/>
    </row>
    <row r="13" spans="1:19" ht="13.5" thickBot="1">
      <c r="A13" s="19" t="s">
        <v>6</v>
      </c>
      <c r="B13" s="20">
        <v>24.5</v>
      </c>
      <c r="C13" s="74" t="s">
        <v>24</v>
      </c>
      <c r="D13" s="70">
        <v>-0.5</v>
      </c>
      <c r="E13" s="70">
        <v>27.5</v>
      </c>
      <c r="F13" s="70">
        <v>1</v>
      </c>
      <c r="G13" s="70">
        <v>0.52</v>
      </c>
      <c r="H13" s="70">
        <v>0.52</v>
      </c>
      <c r="I13" s="70">
        <v>115</v>
      </c>
      <c r="J13" s="70">
        <v>316</v>
      </c>
      <c r="K13" s="77">
        <v>120</v>
      </c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Q6" sqref="Q6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20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20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20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20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  <c r="T4" s="30"/>
    </row>
    <row r="5" spans="1:20">
      <c r="A5" s="21" t="s">
        <v>42</v>
      </c>
      <c r="B5" s="17">
        <v>14</v>
      </c>
      <c r="C5" s="73" t="s">
        <v>33</v>
      </c>
      <c r="D5" s="71">
        <v>-33.42</v>
      </c>
      <c r="E5" s="71">
        <f>E7+12+12</f>
        <v>55</v>
      </c>
      <c r="F5" s="71">
        <v>1</v>
      </c>
      <c r="G5" s="71">
        <v>1.29</v>
      </c>
      <c r="H5" s="71">
        <v>1.29</v>
      </c>
      <c r="I5" s="71">
        <v>115</v>
      </c>
      <c r="J5" s="71">
        <v>301</v>
      </c>
      <c r="K5" s="76">
        <v>120</v>
      </c>
      <c r="L5" s="71" t="s">
        <v>34</v>
      </c>
      <c r="M5" s="71">
        <v>-27.5</v>
      </c>
      <c r="N5" s="71">
        <f>E7+12+12+14.25</f>
        <v>69.25</v>
      </c>
      <c r="O5" s="71">
        <v>1</v>
      </c>
      <c r="P5" s="71">
        <v>0</v>
      </c>
      <c r="Q5" s="76">
        <v>0</v>
      </c>
      <c r="R5" s="30">
        <f>MAX(E5:E25,N5:N26)*1.05</f>
        <v>72.712500000000006</v>
      </c>
      <c r="S5" s="30">
        <f>B12</f>
        <v>-24.5</v>
      </c>
      <c r="T5" s="30"/>
    </row>
    <row r="6" spans="1:20">
      <c r="A6" s="16" t="s">
        <v>84</v>
      </c>
      <c r="B6" s="79" t="s">
        <v>77</v>
      </c>
      <c r="C6" s="73" t="s">
        <v>35</v>
      </c>
      <c r="D6" s="71">
        <v>-36.67</v>
      </c>
      <c r="E6" s="71">
        <f>E7+12</f>
        <v>43</v>
      </c>
      <c r="F6" s="71">
        <v>1</v>
      </c>
      <c r="G6" s="71">
        <v>1.29</v>
      </c>
      <c r="H6" s="71">
        <v>1.29</v>
      </c>
      <c r="I6" s="71">
        <v>115</v>
      </c>
      <c r="J6" s="71">
        <v>301</v>
      </c>
      <c r="K6" s="76">
        <v>240</v>
      </c>
      <c r="L6" s="71" t="s">
        <v>29</v>
      </c>
      <c r="M6" s="71">
        <v>-24.5</v>
      </c>
      <c r="N6" s="71">
        <f>E7+12+12+14.25</f>
        <v>69.25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  <c r="T6" s="30"/>
    </row>
    <row r="7" spans="1:20">
      <c r="A7" s="16" t="s">
        <v>1</v>
      </c>
      <c r="B7" s="18">
        <v>60</v>
      </c>
      <c r="C7" s="74" t="s">
        <v>36</v>
      </c>
      <c r="D7" s="70">
        <v>-33.75</v>
      </c>
      <c r="E7" s="70">
        <v>31</v>
      </c>
      <c r="F7" s="70">
        <v>1</v>
      </c>
      <c r="G7" s="70">
        <v>1.29</v>
      </c>
      <c r="H7" s="70">
        <v>1.29</v>
      </c>
      <c r="I7" s="70">
        <v>115</v>
      </c>
      <c r="J7" s="70">
        <v>301</v>
      </c>
      <c r="K7" s="77">
        <v>0</v>
      </c>
      <c r="L7" s="71"/>
      <c r="R7" s="30"/>
      <c r="S7" s="30">
        <f>B13</f>
        <v>24.5</v>
      </c>
      <c r="T7" s="30"/>
    </row>
    <row r="8" spans="1:20">
      <c r="A8" s="16" t="s">
        <v>2</v>
      </c>
      <c r="B8" s="18">
        <v>100</v>
      </c>
      <c r="C8" s="73" t="s">
        <v>25</v>
      </c>
      <c r="D8" s="71">
        <v>-18.579999999999998</v>
      </c>
      <c r="E8" s="71">
        <f>E10+12+12</f>
        <v>55</v>
      </c>
      <c r="F8" s="71">
        <v>1</v>
      </c>
      <c r="G8" s="71">
        <v>1.29</v>
      </c>
      <c r="H8" s="71">
        <v>1.29</v>
      </c>
      <c r="I8" s="71">
        <v>115</v>
      </c>
      <c r="J8" s="71">
        <v>316</v>
      </c>
      <c r="K8" s="76">
        <v>240</v>
      </c>
      <c r="L8" s="71"/>
      <c r="R8" s="30"/>
      <c r="S8" s="30">
        <f>B13</f>
        <v>24.5</v>
      </c>
      <c r="T8" s="30"/>
    </row>
    <row r="9" spans="1:20">
      <c r="A9" s="16" t="s">
        <v>20</v>
      </c>
      <c r="B9" s="17">
        <v>50</v>
      </c>
      <c r="C9" s="73" t="s">
        <v>23</v>
      </c>
      <c r="D9" s="71">
        <v>-15.33</v>
      </c>
      <c r="E9" s="71">
        <f>E10+12</f>
        <v>43</v>
      </c>
      <c r="F9" s="71">
        <v>1</v>
      </c>
      <c r="G9" s="71">
        <v>1.29</v>
      </c>
      <c r="H9" s="71">
        <v>1.29</v>
      </c>
      <c r="I9" s="71">
        <v>115</v>
      </c>
      <c r="J9" s="71">
        <v>316</v>
      </c>
      <c r="K9" s="76">
        <v>0</v>
      </c>
      <c r="L9" s="71"/>
      <c r="R9" s="30"/>
      <c r="S9" s="30"/>
      <c r="T9" s="30"/>
    </row>
    <row r="10" spans="1:20">
      <c r="A10" s="16" t="s">
        <v>3</v>
      </c>
      <c r="B10" s="17">
        <v>1</v>
      </c>
      <c r="C10" s="74" t="s">
        <v>24</v>
      </c>
      <c r="D10" s="70">
        <v>-18.25</v>
      </c>
      <c r="E10" s="70">
        <v>31</v>
      </c>
      <c r="F10" s="70">
        <v>1</v>
      </c>
      <c r="G10" s="70">
        <v>1.29</v>
      </c>
      <c r="H10" s="70">
        <v>1.29</v>
      </c>
      <c r="I10" s="70">
        <v>115</v>
      </c>
      <c r="J10" s="70">
        <v>316</v>
      </c>
      <c r="K10" s="77">
        <v>120</v>
      </c>
      <c r="L10" s="71"/>
      <c r="R10" s="78"/>
      <c r="S10" s="78"/>
    </row>
    <row r="11" spans="1:20">
      <c r="A11" s="16" t="s">
        <v>5</v>
      </c>
      <c r="B11" s="18">
        <v>3</v>
      </c>
      <c r="C11" s="73" t="s">
        <v>37</v>
      </c>
      <c r="D11" s="71">
        <v>-11.33</v>
      </c>
      <c r="E11" s="71">
        <v>-5</v>
      </c>
      <c r="F11" s="71">
        <v>1</v>
      </c>
      <c r="G11" s="71">
        <v>0.68</v>
      </c>
      <c r="H11" s="71">
        <v>0.68</v>
      </c>
      <c r="I11" s="71">
        <v>34.5</v>
      </c>
      <c r="J11" s="71">
        <v>37</v>
      </c>
      <c r="K11" s="76">
        <v>240</v>
      </c>
      <c r="L11" s="71"/>
      <c r="R11" s="78"/>
      <c r="S11" s="78"/>
    </row>
    <row r="12" spans="1:20">
      <c r="A12" s="16" t="s">
        <v>4</v>
      </c>
      <c r="B12" s="17">
        <v>-24.5</v>
      </c>
      <c r="C12" s="73" t="s">
        <v>38</v>
      </c>
      <c r="D12" s="71">
        <v>-11</v>
      </c>
      <c r="E12" s="71">
        <v>-5</v>
      </c>
      <c r="F12" s="71">
        <v>1</v>
      </c>
      <c r="G12" s="71">
        <v>0.68</v>
      </c>
      <c r="H12" s="71">
        <v>0.68</v>
      </c>
      <c r="I12" s="71">
        <v>34.5</v>
      </c>
      <c r="J12" s="71">
        <v>37</v>
      </c>
      <c r="K12" s="76">
        <v>120</v>
      </c>
      <c r="L12" s="71"/>
    </row>
    <row r="13" spans="1:20" ht="13.5" thickBot="1">
      <c r="A13" s="19" t="s">
        <v>6</v>
      </c>
      <c r="B13" s="20">
        <v>24.5</v>
      </c>
      <c r="C13" s="74" t="s">
        <v>39</v>
      </c>
      <c r="D13" s="70">
        <v>-10.67</v>
      </c>
      <c r="E13" s="70">
        <v>-5</v>
      </c>
      <c r="F13" s="70">
        <v>1</v>
      </c>
      <c r="G13" s="70">
        <v>0.68</v>
      </c>
      <c r="H13" s="70">
        <v>0.68</v>
      </c>
      <c r="I13" s="70">
        <v>34.5</v>
      </c>
      <c r="J13" s="70">
        <v>37</v>
      </c>
      <c r="K13" s="77">
        <v>0</v>
      </c>
      <c r="L13" s="71"/>
    </row>
    <row r="14" spans="1:20">
      <c r="A14" s="90" t="s">
        <v>43</v>
      </c>
      <c r="B14" s="91"/>
      <c r="L14" s="71"/>
    </row>
    <row r="15" spans="1:20" ht="12.75" customHeight="1">
      <c r="A15" s="92"/>
      <c r="B15" s="93"/>
      <c r="L15" s="71"/>
    </row>
    <row r="16" spans="1:20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single</vt:lpstr>
      <vt:lpstr>double</vt:lpstr>
      <vt:lpstr>HL_E</vt:lpstr>
      <vt:lpstr>HL_P</vt:lpstr>
      <vt:lpstr>und_E</vt:lpstr>
      <vt:lpstr>und_P</vt:lpstr>
      <vt:lpstr>und_only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2016-10-28T12:40:01Z</dcterms:modified>
</cp:coreProperties>
</file>