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Shared drives\BIDA (External)\02 Data Science Fundamentals\Version 2 - Dev\Course Development\Development Student Files\2 - Regression\"/>
    </mc:Choice>
  </mc:AlternateContent>
  <xr:revisionPtr revIDLastSave="0" documentId="13_ncr:1_{C0678BDB-5991-4C24-BE41-ECEF0B1F3C6F}" xr6:coauthVersionLast="47" xr6:coauthVersionMax="47" xr10:uidLastSave="{00000000-0000-0000-0000-000000000000}"/>
  <bookViews>
    <workbookView xWindow="-120" yWindow="-120" windowWidth="29040" windowHeight="15840" tabRatio="773" xr2:uid="{00000000-000D-0000-FFFF-FFFF00000000}"/>
  </bookViews>
  <sheets>
    <sheet name="Header" sheetId="10" r:id="rId1"/>
    <sheet name="1 Line of Best Fit" sheetId="6" r:id="rId2"/>
    <sheet name="2 Changing the Line of Best Fit" sheetId="12" r:id="rId3"/>
    <sheet name="3 Optimal Line" sheetId="13" r:id="rId4"/>
    <sheet name="4 Making Predictions" sheetId="9"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3" l="1" a="1"/>
  <c r="M6" i="13" s="1"/>
  <c r="J6" i="13"/>
  <c r="L6" i="13" s="1"/>
  <c r="I6" i="13"/>
  <c r="D28" i="13" l="1"/>
  <c r="D24" i="13"/>
  <c r="D16" i="13"/>
  <c r="D8" i="13"/>
  <c r="D35" i="13"/>
  <c r="D31" i="13"/>
  <c r="D27" i="13"/>
  <c r="D23" i="13"/>
  <c r="D19" i="13"/>
  <c r="D15" i="13"/>
  <c r="D11" i="13"/>
  <c r="D7" i="13"/>
  <c r="D34" i="13"/>
  <c r="D30" i="13"/>
  <c r="D26" i="13"/>
  <c r="D22" i="13"/>
  <c r="D18" i="13"/>
  <c r="D14" i="13"/>
  <c r="D10" i="13"/>
  <c r="D33" i="13"/>
  <c r="D29" i="13"/>
  <c r="D25" i="13"/>
  <c r="D21" i="13"/>
  <c r="D17" i="13"/>
  <c r="D13" i="13"/>
  <c r="D9" i="13"/>
  <c r="D32" i="13"/>
  <c r="D20" i="13"/>
  <c r="D12" i="13"/>
  <c r="D6" i="13"/>
  <c r="F25" i="13" l="1"/>
  <c r="E25" i="13"/>
  <c r="E15" i="13"/>
  <c r="F15" i="13"/>
  <c r="E19" i="13"/>
  <c r="F19" i="13"/>
  <c r="F29" i="13"/>
  <c r="E29" i="13"/>
  <c r="F33" i="13"/>
  <c r="E33" i="13"/>
  <c r="E23" i="13"/>
  <c r="F23" i="13"/>
  <c r="E27" i="13"/>
  <c r="F27" i="13"/>
  <c r="E11" i="13"/>
  <c r="F11" i="13"/>
  <c r="F10" i="13"/>
  <c r="E10" i="13"/>
  <c r="E6" i="13"/>
  <c r="F6" i="13"/>
  <c r="F14" i="13"/>
  <c r="E14" i="13"/>
  <c r="E31" i="13"/>
  <c r="F31" i="13"/>
  <c r="E35" i="13"/>
  <c r="F35" i="13"/>
  <c r="F20" i="13"/>
  <c r="E20" i="13"/>
  <c r="F22" i="13"/>
  <c r="E22" i="13"/>
  <c r="F8" i="13"/>
  <c r="E8" i="13"/>
  <c r="F21" i="13"/>
  <c r="E21" i="13"/>
  <c r="F18" i="13"/>
  <c r="E18" i="13"/>
  <c r="E32" i="13"/>
  <c r="F32" i="13"/>
  <c r="F26" i="13"/>
  <c r="E26" i="13"/>
  <c r="E16" i="13"/>
  <c r="F16" i="13"/>
  <c r="E7" i="13"/>
  <c r="F7" i="13"/>
  <c r="F9" i="13"/>
  <c r="E9" i="13"/>
  <c r="F30" i="13"/>
  <c r="E30" i="13"/>
  <c r="F24" i="13"/>
  <c r="E24" i="13"/>
  <c r="F17" i="13"/>
  <c r="E17" i="13"/>
  <c r="F12" i="13"/>
  <c r="E12" i="13"/>
  <c r="F13" i="13"/>
  <c r="E13" i="13"/>
  <c r="F34" i="13"/>
  <c r="E34" i="13"/>
  <c r="E28" i="13"/>
  <c r="F28" i="13"/>
  <c r="G6" i="13" l="1"/>
  <c r="D35" i="12" l="1"/>
  <c r="E35" i="12" s="1"/>
  <c r="D34" i="12"/>
  <c r="F34" i="12" s="1"/>
  <c r="D33" i="12"/>
  <c r="F33" i="12" s="1"/>
  <c r="D32" i="12"/>
  <c r="E32" i="12" s="1"/>
  <c r="D31" i="12"/>
  <c r="E31" i="12" s="1"/>
  <c r="D30" i="12"/>
  <c r="F30" i="12" s="1"/>
  <c r="D29" i="12"/>
  <c r="E29" i="12" s="1"/>
  <c r="D28" i="12"/>
  <c r="F28" i="12" s="1"/>
  <c r="D27" i="12"/>
  <c r="E27" i="12" s="1"/>
  <c r="D26" i="12"/>
  <c r="F26" i="12" s="1"/>
  <c r="D25" i="12"/>
  <c r="F25" i="12" s="1"/>
  <c r="D24" i="12"/>
  <c r="E24" i="12" s="1"/>
  <c r="D23" i="12"/>
  <c r="E23" i="12" s="1"/>
  <c r="D22" i="12"/>
  <c r="F22" i="12" s="1"/>
  <c r="D21" i="12"/>
  <c r="F21" i="12" s="1"/>
  <c r="D20" i="12"/>
  <c r="E20" i="12" s="1"/>
  <c r="D19" i="12"/>
  <c r="E19" i="12" s="1"/>
  <c r="D18" i="12"/>
  <c r="F18" i="12" s="1"/>
  <c r="D17" i="12"/>
  <c r="F17" i="12" s="1"/>
  <c r="D16" i="12"/>
  <c r="F16" i="12" s="1"/>
  <c r="D15" i="12"/>
  <c r="E15" i="12" s="1"/>
  <c r="D14" i="12"/>
  <c r="F14" i="12" s="1"/>
  <c r="D13" i="12"/>
  <c r="F13" i="12" s="1"/>
  <c r="D12" i="12"/>
  <c r="E12" i="12" s="1"/>
  <c r="D11" i="12"/>
  <c r="E11" i="12" s="1"/>
  <c r="D10" i="12"/>
  <c r="F10" i="12" s="1"/>
  <c r="D9" i="12"/>
  <c r="F9" i="12" s="1"/>
  <c r="D8" i="12"/>
  <c r="E8" i="12" s="1"/>
  <c r="D7" i="12"/>
  <c r="E7" i="12" s="1"/>
  <c r="F6" i="12"/>
  <c r="E6" i="12"/>
  <c r="D6" i="12"/>
  <c r="F11" i="12" l="1"/>
  <c r="F27" i="12"/>
  <c r="F35" i="12"/>
  <c r="E22" i="12"/>
  <c r="F15" i="12"/>
  <c r="F19" i="12"/>
  <c r="E14" i="12"/>
  <c r="E30" i="12"/>
  <c r="F7" i="12"/>
  <c r="F23" i="12"/>
  <c r="F31" i="12"/>
  <c r="E10" i="12"/>
  <c r="E18" i="12"/>
  <c r="E26" i="12"/>
  <c r="E34" i="12"/>
  <c r="E16" i="12"/>
  <c r="F12" i="12"/>
  <c r="F32" i="12"/>
  <c r="E9" i="12"/>
  <c r="E13" i="12"/>
  <c r="E17" i="12"/>
  <c r="E21" i="12"/>
  <c r="E25" i="12"/>
  <c r="E33" i="12"/>
  <c r="F29" i="12"/>
  <c r="E28" i="12"/>
  <c r="F24" i="12"/>
  <c r="F8" i="12"/>
  <c r="G6" i="12" s="1"/>
  <c r="F20" i="12"/>
  <c r="D40" i="9" l="1"/>
  <c r="C40" i="9" s="1"/>
  <c r="D39" i="9"/>
  <c r="C39" i="9" s="1"/>
  <c r="D38" i="9"/>
  <c r="C38" i="9" s="1"/>
  <c r="D37" i="9"/>
  <c r="J6" i="9"/>
  <c r="I6" i="9"/>
  <c r="M6" i="9" s="1" a="1"/>
  <c r="M6" i="9" s="1"/>
  <c r="F37" i="9" l="1"/>
  <c r="C37" i="9"/>
  <c r="F38" i="9"/>
  <c r="F39" i="9"/>
  <c r="F40" i="9"/>
  <c r="E39" i="9"/>
  <c r="E37" i="9"/>
  <c r="E38" i="9"/>
  <c r="E40" i="9"/>
  <c r="D32" i="9"/>
  <c r="D24" i="9"/>
  <c r="D20" i="9"/>
  <c r="D16" i="9"/>
  <c r="D12" i="9"/>
  <c r="D8" i="9"/>
  <c r="D6" i="9"/>
  <c r="D35" i="9"/>
  <c r="D31" i="9"/>
  <c r="D27" i="9"/>
  <c r="D19" i="9"/>
  <c r="D15" i="9"/>
  <c r="D11" i="9"/>
  <c r="D7" i="9"/>
  <c r="D34" i="9"/>
  <c r="D30" i="9"/>
  <c r="D26" i="9"/>
  <c r="D22" i="9"/>
  <c r="D18" i="9"/>
  <c r="D14" i="9"/>
  <c r="D10" i="9"/>
  <c r="L6" i="9"/>
  <c r="D36" i="9" s="1"/>
  <c r="C36" i="9" s="1"/>
  <c r="D33" i="9"/>
  <c r="D29" i="9"/>
  <c r="D25" i="9"/>
  <c r="D21" i="9"/>
  <c r="D17" i="9"/>
  <c r="D13" i="9"/>
  <c r="D9" i="9"/>
  <c r="F36" i="9" l="1"/>
  <c r="E36" i="9"/>
  <c r="F10" i="9"/>
  <c r="E10" i="9"/>
  <c r="F27" i="9"/>
  <c r="E27" i="9"/>
  <c r="F14" i="9"/>
  <c r="E14" i="9"/>
  <c r="F31" i="9"/>
  <c r="E31" i="9"/>
  <c r="F18" i="9"/>
  <c r="E18" i="9"/>
  <c r="F35" i="9"/>
  <c r="E35" i="9"/>
  <c r="F22" i="9"/>
  <c r="E22" i="9"/>
  <c r="F6" i="9"/>
  <c r="E6" i="9"/>
  <c r="F9" i="9"/>
  <c r="E9" i="9"/>
  <c r="F26" i="9"/>
  <c r="E26" i="9"/>
  <c r="F8" i="9"/>
  <c r="E8" i="9"/>
  <c r="F13" i="9"/>
  <c r="E13" i="9"/>
  <c r="F30" i="9"/>
  <c r="E30" i="9"/>
  <c r="F12" i="9"/>
  <c r="E12" i="9"/>
  <c r="F17" i="9"/>
  <c r="E17" i="9"/>
  <c r="F34" i="9"/>
  <c r="E34" i="9"/>
  <c r="F16" i="9"/>
  <c r="E16" i="9"/>
  <c r="F21" i="9"/>
  <c r="E21" i="9"/>
  <c r="F7" i="9"/>
  <c r="E7" i="9"/>
  <c r="F20" i="9"/>
  <c r="E20" i="9"/>
  <c r="F25" i="9"/>
  <c r="E25" i="9"/>
  <c r="F11" i="9"/>
  <c r="E11" i="9"/>
  <c r="F24" i="9"/>
  <c r="E24" i="9"/>
  <c r="F29" i="9"/>
  <c r="E29" i="9"/>
  <c r="F15" i="9"/>
  <c r="E15" i="9"/>
  <c r="D28" i="9"/>
  <c r="F33" i="9"/>
  <c r="E33" i="9"/>
  <c r="F19" i="9"/>
  <c r="E19" i="9"/>
  <c r="F32" i="9"/>
  <c r="E32" i="9"/>
  <c r="D23" i="9"/>
  <c r="F23" i="9" l="1"/>
  <c r="G6" i="9" s="1"/>
  <c r="E23" i="9"/>
  <c r="F28" i="9"/>
  <c r="E28"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<sst xmlns="http://schemas.openxmlformats.org/spreadsheetml/2006/main" count="65" uniqueCount="37">
  <si>
    <t>YearsExperience</t>
  </si>
  <si>
    <t>Salary</t>
  </si>
  <si>
    <t>Regression Line</t>
  </si>
  <si>
    <t>Slope</t>
  </si>
  <si>
    <t>Intercept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</si>
  <si>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</si>
  <si>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</si>
  <si>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</si>
  <si>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</si>
  <si>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</si>
  <si>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</si>
  <si>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Regression</t>
  </si>
  <si>
    <t>Raw Data</t>
  </si>
  <si>
    <t>Regression Parameters</t>
  </si>
  <si>
    <t>Error</t>
  </si>
  <si>
    <t>Squared Error</t>
  </si>
  <si>
    <t>Sum of Squared Errors</t>
  </si>
  <si>
    <t>Helper Functions</t>
  </si>
  <si>
    <t>Mean of X</t>
  </si>
  <si>
    <t>Mean of Y</t>
  </si>
  <si>
    <t>Linear Regression - Manual Calculations</t>
  </si>
  <si>
    <t>Linear Regression - Line of Best Fit</t>
  </si>
  <si>
    <t>Linear Regression - Calculating Parameters using Formulas</t>
  </si>
  <si>
    <t>Task: Create a scatter plot and trend line</t>
  </si>
  <si>
    <t>1) Plot Years of Experience (X) against Salary (Y) using a basic scatter chart.</t>
  </si>
  <si>
    <t>Task: Manually create a line of best fit, using the example parameters</t>
  </si>
  <si>
    <t>Task: Calculate the optimal regression parameters: intercept an slope using the formulas provided</t>
  </si>
  <si>
    <t>Linear Regression - Making Predictions</t>
  </si>
  <si>
    <t>1) Add new data points and see what predictions are made</t>
  </si>
  <si>
    <t>`</t>
  </si>
  <si>
    <t>1) Use the example parameters to construct an example line of best fit</t>
  </si>
  <si>
    <t>Regression Analyis: Fundamentals and Practical Applications</t>
  </si>
  <si>
    <t>1) Notice that the intercept and slope can both be calculated mathematically, using the above formulas.</t>
  </si>
  <si>
    <t>2) The mean of X inputs and the mean of Y outputs are used as part of the formula.</t>
  </si>
  <si>
    <t>Task: See how the regression line can be used to make predictions</t>
  </si>
  <si>
    <t>2) Experiment with the values of slope and intercept to see what effect it has on the sum of squared errors</t>
  </si>
  <si>
    <t>Basic Regression Calculations - Blank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</si>
</sst>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theme="10"/>
      <name val="Arial"/>
      <family val="2"/>
    </font>
    <font>
      <b/>
      <sz val="16"/>
      <color theme="0"/>
      <name val="Calibri"/>
      <family val="2"/>
      <scheme val="minor"/>
    </font>
    <font>
      <sz val="16"/>
      <color theme="0"/>
      <name val="Calibri"/>
      <family val="2"/>
      <scheme val="minor"/>
    </font>
    <font>
      <sz val="16"/>
      <color theme="1"/>
      <name val="Calibri"/>
      <family val="2"/>
      <scheme val="minor"/>
    </font>
    <font>
      <sz val="11"/>
      <color theme="1"/>
      <name val="Arial"/>
    </font>
    <font>
      <b/>
      <sz val="14"/>
      <color theme="1"/>
      <name val="Arial"/>
    </font>
    <font>
      <b/>
      <sz val="20"/>
      <color rgb="FF0070C0"/>
      <name val="Arial"/>
      <family val="2"/>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sz val="11"/>
      <color rgb="FF255BAC"/>
      <name val="Calibri"/>
      <family val="2"/>
      <scheme val="minor"/>
    </font>
    <font>
      <b/>
      <sz val="11"/>
      <color rgb="FFFB7F47"/>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55BAC"/>
        <bgColor indexed="64"/>
      </patternFill>
    </fill>
    <fill>
      <patternFill patternType="solid">
        <fgColor theme="0" tint="-0.14999847407452621"/>
        <bgColor indexed="64"/>
      </patternFill>
    </fill>
    <fill>
      <patternFill patternType="solid">
        <fgColor rgb="FF132E57"/>
        <bgColor indexed="64"/>
      </patternFill>
    </fill>
    <fill>
      <patternFill patternType="solid">
        <fgColor theme="0" tint="-0.249977111117893"/>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 fillId="0" borderId="0"/>
    <xf numFmtId="0" fontId="18" fillId="0" borderId="0" applyNumberFormat="0" applyFill="0" applyBorder="0" applyAlignment="0" applyProtection="0"/>
    <xf numFmtId="0" fontId="22" fillId="0" borderId="0"/>
  </cellStyleXfs>
  <cellXfs count="44">
    <xf numFmtId="0" fontId="0" fillId="0" borderId="0" xfId="0"/>
    <xf numFmtId="0" fontId="19" fillId="35" borderId="0" xfId="0" applyFont="1" applyFill="1"/>
    <xf numFmtId="0" fontId="20" fillId="35" borderId="0" xfId="0" applyFont="1" applyFill="1"/>
    <xf numFmtId="0" fontId="21" fillId="35" borderId="0" xfId="0" applyFont="1" applyFill="1"/>
    <xf numFmtId="164" fontId="0" fillId="0" borderId="0" xfId="42" applyNumberFormat="1" applyFont="1"/>
    <xf numFmtId="43" fontId="0" fillId="0" borderId="0" xfId="42" applyNumberFormat="1" applyFont="1"/>
    <xf numFmtId="0" fontId="0" fillId="34" borderId="0" xfId="0" applyFill="1"/>
    <xf numFmtId="0" fontId="16" fillId="34" borderId="0" xfId="0" applyFont="1" applyFill="1"/>
    <xf numFmtId="0" fontId="0" fillId="34" borderId="0" xfId="0" applyFill="1" applyAlignment="1">
      <alignment horizontal="right"/>
    </xf>
    <xf numFmtId="0" fontId="16" fillId="36" borderId="0" xfId="0" applyFont="1" applyFill="1"/>
    <xf numFmtId="0" fontId="0" fillId="36" borderId="0" xfId="0" applyFill="1"/>
    <xf numFmtId="0" fontId="0" fillId="36" borderId="0" xfId="0" applyFill="1" applyAlignment="1">
      <alignment horizontal="right"/>
    </xf>
    <xf numFmtId="0" fontId="0" fillId="0" borderId="10" xfId="0" applyBorder="1"/>
    <xf numFmtId="0" fontId="13" fillId="33" borderId="0" xfId="0" applyFont="1" applyFill="1"/>
    <xf numFmtId="0" fontId="22" fillId="37" borderId="0" xfId="45" applyFill="1"/>
    <xf numFmtId="0" fontId="22" fillId="0" borderId="0" xfId="45"/>
    <xf numFmtId="0" fontId="22" fillId="38" borderId="0" xfId="45" applyFill="1"/>
    <xf numFmtId="0" fontId="23" fillId="38" borderId="0" xfId="45" applyFont="1" applyFill="1"/>
    <xf numFmtId="0" fontId="24" fillId="38" borderId="0" xfId="45" applyFont="1" applyFill="1"/>
    <xf numFmtId="0" fontId="25" fillId="0" borderId="0" xfId="45" applyFont="1" applyAlignment="1">
      <alignment horizontal="left"/>
    </xf>
    <xf numFmtId="0" fontId="26" fillId="38" borderId="0" xfId="45" applyFont="1" applyFill="1"/>
    <xf numFmtId="0" fontId="27" fillId="0" borderId="0" xfId="45" applyFont="1"/>
    <xf numFmtId="0" fontId="28" fillId="39" borderId="0" xfId="45" applyFont="1" applyFill="1"/>
    <xf numFmtId="0" fontId="29" fillId="39" borderId="0" xfId="45" applyFont="1" applyFill="1" applyAlignment="1">
      <alignment horizontal="left" vertical="center" wrapText="1"/>
    </xf>
    <xf numFmtId="0" fontId="30" fillId="0" borderId="0" xfId="45" applyFont="1"/>
    <xf numFmtId="0" fontId="22" fillId="0" borderId="0" xfId="45"/>
    <xf numFmtId="43" fontId="31" fillId="40" borderId="0" xfId="8" applyNumberFormat="1" applyFont="1" applyFill="1"/>
    <xf numFmtId="164" fontId="31" fillId="40" borderId="0" xfId="8" applyNumberFormat="1" applyFont="1" applyFill="1"/>
    <xf numFmtId="3" fontId="31" fillId="0" borderId="0" xfId="8" applyNumberFormat="1" applyFont="1" applyFill="1"/>
    <xf numFmtId="164" fontId="31" fillId="0" borderId="0" xfId="42" applyNumberFormat="1" applyFont="1" applyFill="1"/>
    <xf numFmtId="164" fontId="31" fillId="0" borderId="0" xfId="42" applyNumberFormat="1" applyFont="1"/>
    <xf numFmtId="0" fontId="31" fillId="0" borderId="0" xfId="0" applyFont="1"/>
    <xf numFmtId="3" fontId="31" fillId="0" borderId="10" xfId="8" applyNumberFormat="1" applyFont="1" applyFill="1" applyBorder="1"/>
    <xf numFmtId="0" fontId="31" fillId="0" borderId="10" xfId="0" applyFont="1" applyBorder="1"/>
    <xf numFmtId="0" fontId="6" fillId="2" borderId="0" xfId="6"/>
    <xf numFmtId="3" fontId="31" fillId="40" borderId="0" xfId="8" applyNumberFormat="1" applyFont="1" applyFill="1"/>
    <xf numFmtId="3" fontId="32" fillId="40" borderId="0" xfId="8" applyNumberFormat="1" applyFont="1" applyFill="1"/>
    <xf numFmtId="0" fontId="31" fillId="40" borderId="0" xfId="0" applyFont="1" applyFill="1"/>
    <xf numFmtId="164" fontId="6" fillId="2" borderId="0" xfId="6" applyNumberFormat="1"/>
    <xf numFmtId="43" fontId="0" fillId="0" borderId="0" xfId="42" applyFont="1"/>
    <xf numFmtId="4" fontId="0" fillId="0" borderId="0" xfId="0" applyNumberFormat="1"/>
    <xf numFmtId="3" fontId="0" fillId="0" borderId="0" xfId="0" applyNumberFormat="1"/>
    <xf numFmtId="3" fontId="31" fillId="0" borderId="0" xfId="8" applyNumberFormat="1" applyFont="1" applyFill="1" applyBorder="1"/>
    <xf numFmtId="43" fontId="6" fillId="2" borderId="0" xfId="6" applyNumberForma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2" xfId="44" xr:uid="{D3A1377F-69B9-4A0E-B6DB-B0E2BAD2D6C7}"/>
    <cellStyle name="Input" xfId="9" builtinId="20" customBuiltin="1"/>
    <cellStyle name="Linked Cell" xfId="12" builtinId="24" customBuiltin="1"/>
    <cellStyle name="Neutral" xfId="8" builtinId="28" customBuiltin="1"/>
    <cellStyle name="Normal" xfId="0" builtinId="0"/>
    <cellStyle name="Normal 2" xfId="45" xr:uid="{D1699907-FCCA-4798-B0D2-7D01B5EF6351}"/>
    <cellStyle name="Normal 2 2 2" xfId="43" xr:uid="{96BC69A2-850E-4B58-814D-74AF631D9DA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255BAC"/>
      <color rgb="FFFB7F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 Changing the Line of Best Fit'!$C$5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xVal>
            <c:numRef>
              <c:f>'2 Changing the Line of Best Fit'!$B$6:$B$35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'2 Changing the Line of Best Fit'!$C$6:$C$35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C75C-493C-A2E0-0F718CDC0498}"/>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'2 Changing the Line of Best Fit'!$D$5</c:f>
              <c:strCache>
                <c:ptCount val="1"/>
                <c:pt idx="0">
                  <c:v>Regression Line</c:v>
                </c:pt>
              </c:strCache>
            </c:strRef>
          </c:tx>
          <c:spPr>
            <a:ln w="19050" cap="rnd">
              <a:solidFill>
                <a:srgbClr val="FB7F47"/>
              </a:solidFill>
              <a:prstDash val="dash"/>
              <a:round/>
            </a:ln>
            <a:effectLst/>
          </c:spPr>
          <c:marker>
            <c:symbol val="none"/>
          </c:marker>
          <c:xVal>
            <c:numRef>
              <c:f>'2 Changing the Line of Best Fit'!$B$6:$B$35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'2 Changing the Line of Best Fit'!$D$6:$D$35</c:f>
              <c:numCache>
                <c:formatCode>#,##0</c:formatCode>
                <c:ptCount val="30"/>
                <c:pt idx="0">
                  <c:v>24900</c:v>
                </c:pt>
                <c:pt idx="1">
                  <c:v>26700</c:v>
                </c:pt>
                <c:pt idx="2">
                  <c:v>28500</c:v>
                </c:pt>
                <c:pt idx="3">
                  <c:v>33000</c:v>
                </c:pt>
                <c:pt idx="4">
                  <c:v>34800</c:v>
                </c:pt>
                <c:pt idx="5">
                  <c:v>41100</c:v>
                </c:pt>
                <c:pt idx="6">
                  <c:v>42000</c:v>
                </c:pt>
                <c:pt idx="7">
                  <c:v>43800</c:v>
                </c:pt>
                <c:pt idx="8">
                  <c:v>43800</c:v>
                </c:pt>
                <c:pt idx="9">
                  <c:v>48300</c:v>
                </c:pt>
                <c:pt idx="10">
                  <c:v>50100</c:v>
                </c:pt>
                <c:pt idx="11">
                  <c:v>51000</c:v>
                </c:pt>
                <c:pt idx="12">
                  <c:v>51000</c:v>
                </c:pt>
                <c:pt idx="13">
                  <c:v>51900</c:v>
                </c:pt>
                <c:pt idx="14">
                  <c:v>55500</c:v>
                </c:pt>
                <c:pt idx="15">
                  <c:v>59100</c:v>
                </c:pt>
                <c:pt idx="16">
                  <c:v>60900</c:v>
                </c:pt>
                <c:pt idx="17">
                  <c:v>62700</c:v>
                </c:pt>
                <c:pt idx="18">
                  <c:v>68100</c:v>
                </c:pt>
                <c:pt idx="19">
                  <c:v>69000</c:v>
                </c:pt>
                <c:pt idx="20">
                  <c:v>76200</c:v>
                </c:pt>
                <c:pt idx="21">
                  <c:v>78900</c:v>
                </c:pt>
                <c:pt idx="22">
                  <c:v>86100</c:v>
                </c:pt>
                <c:pt idx="23">
                  <c:v>88800</c:v>
                </c:pt>
                <c:pt idx="24">
                  <c:v>93300</c:v>
                </c:pt>
                <c:pt idx="25">
                  <c:v>96000</c:v>
                </c:pt>
                <c:pt idx="26">
                  <c:v>100500</c:v>
                </c:pt>
                <c:pt idx="27">
                  <c:v>101400</c:v>
                </c:pt>
                <c:pt idx="28">
                  <c:v>107700</c:v>
                </c:pt>
                <c:pt idx="29">
                  <c:v>109500</c:v>
                </c:pt>
              </c:numCache>
            </c:numRef>
          </c:yVal>
          <c:smooth val="1"/>
          <c:extLst>
            <c:ext xmlns:c16="http://schemas.microsoft.com/office/drawing/2014/chart" uri="{C3380CC4-5D6E-409C-BE32-E72D297353CC}">
              <c16:uniqueId val="{00000001-C75C-493C-A2E0-0F718CDC0498}"/>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 Optimal Line'!$C$5</c:f>
              <c:strCache>
                <c:ptCount val="1"/>
                <c:pt idx="0">
                  <c:v>Salary</c:v>
                </c:pt>
              </c:strCache>
            </c:strRef>
          </c:tx>
          <c:spPr>
            <a:ln w="19050" cap="rnd">
              <a:noFill/>
              <a:round/>
            </a:ln>
            <a:effectLst/>
          </c:spPr>
          <c:marker>
            <c:symbol val="circle"/>
            <c:size val="5"/>
            <c:spPr>
              <a:solidFill>
                <a:schemeClr val="accent1"/>
              </a:solidFill>
              <a:ln w="9525">
                <a:solidFill>
                  <a:schemeClr val="accent1"/>
                </a:solidFill>
              </a:ln>
              <a:effectLst/>
            </c:spPr>
          </c:marker>
          <c:xVal>
            <c:numRef>
              <c:f>'3 Optimal Line'!$B$6:$B$35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Optimal Line'!$C$6:$C$35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A990-445F-AD38-C4E70A334DCD}"/>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'3 Optimal Line'!$D$5</c:f>
              <c:strCache>
                <c:ptCount val="1"/>
                <c:pt idx="0">
                  <c:v>Regression Line</c:v>
                </c:pt>
              </c:strCache>
            </c:strRef>
          </c:tx>
          <c:spPr>
            <a:ln w="19050" cap="rnd">
              <a:solidFill>
                <a:schemeClr val="accent2"/>
              </a:solidFill>
              <a:prstDash val="dash"/>
              <a:round/>
            </a:ln>
            <a:effectLst/>
          </c:spPr>
          <c:marker>
            <c:symbol val="none"/>
          </c:marker>
          <c:xVal>
            <c:numRef>
              <c:f>'3 Optimal Line'!$B$6:$B$35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Optimal Line'!$D$6:$D$35</c:f>
              <c:numCache>
                <c:formatCode>#,##0</c:formatCode>
                <c:ptCount val="30"/>
                <c:pt idx="0">
                  <c:v>36187.158752269272</c:v>
                </c:pt>
                <c:pt idx="1">
                  <c:v>38077.151216560291</c:v>
                </c:pt>
                <c:pt idx="2">
                  <c:v>39967.143680851303</c:v>
                </c:pt>
                <c:pt idx="3">
                  <c:v>44692.124841578843</c:v>
                </c:pt>
                <c:pt idx="4">
                  <c:v>46582.117305869862</c:v>
                </c:pt>
                <c:pt idx="5">
                  <c:v>53197.090930888415</c:v>
                </c:pt>
                <c:pt idx="6">
                  <c:v>54142.087163033924</c:v>
                </c:pt>
                <c:pt idx="7">
                  <c:v>56032.079627324936</c:v>
                </c:pt>
                <c:pt idx="8">
                  <c:v>56032.079627324936</c:v>
                </c:pt>
                <c:pt idx="9">
                  <c:v>60757.060788052477</c:v>
                </c:pt>
                <c:pt idx="10">
                  <c:v>62647.053252343489</c:v>
                </c:pt>
                <c:pt idx="11">
                  <c:v>63592.049484488998</c:v>
                </c:pt>
                <c:pt idx="12">
                  <c:v>63592.049484488998</c:v>
                </c:pt>
                <c:pt idx="13">
                  <c:v>64537.0457166345</c:v>
                </c:pt>
                <c:pt idx="14">
                  <c:v>68317.030645216539</c:v>
                </c:pt>
                <c:pt idx="15">
                  <c:v>72097.015573798562</c:v>
                </c:pt>
                <c:pt idx="16">
                  <c:v>73987.008038089582</c:v>
                </c:pt>
                <c:pt idx="17">
                  <c:v>75877.000502380601</c:v>
                </c:pt>
                <c:pt idx="18">
                  <c:v>81546.977895253658</c:v>
                </c:pt>
                <c:pt idx="19">
                  <c:v>82491.974127399153</c:v>
                </c:pt>
                <c:pt idx="20">
                  <c:v>90051.943984563215</c:v>
                </c:pt>
                <c:pt idx="21">
                  <c:v>92886.932680999744</c:v>
                </c:pt>
                <c:pt idx="22">
                  <c:v>100446.90253816379</c:v>
                </c:pt>
                <c:pt idx="23">
                  <c:v>103281.89123460031</c:v>
                </c:pt>
                <c:pt idx="24">
                  <c:v>108006.87239532787</c:v>
                </c:pt>
                <c:pt idx="25">
                  <c:v>110841.86109176438</c:v>
                </c:pt>
                <c:pt idx="26">
                  <c:v>115566.84225249192</c:v>
                </c:pt>
                <c:pt idx="27">
                  <c:v>116511.83848463744</c:v>
                </c:pt>
                <c:pt idx="28">
                  <c:v>123126.81210965599</c:v>
                </c:pt>
                <c:pt idx="29">
                  <c:v>125016.80457394701</c:v>
                </c:pt>
              </c:numCache>
            </c:numRef>
          </c:yVal>
          <c:smooth val="1"/>
          <c:extLst>
            <c:ext xmlns:c16="http://schemas.microsoft.com/office/drawing/2014/chart" uri="{C3380CC4-5D6E-409C-BE32-E72D297353CC}">
              <c16:uniqueId val="{00000001-A990-445F-AD38-C4E70A334DCD}"/>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 Making Predictions'!$C$5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xVal>
            <c:numRef>
              <c:f>'4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'4 Making Predictions'!$C$6:$C$35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768E-4F72-9A75-7612B57F2484}"/>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'4 Making Predictions'!$D$5</c:f>
              <c:strCache>
                <c:ptCount val="1"/>
                <c:pt idx="0">
                  <c:v>Regression Line</c:v>
                </c:pt>
              </c:strCache>
            </c:strRef>
          </c:tx>
          <c:spPr>
            <a:ln w="19050" cap="rnd">
              <a:solidFill>
                <a:srgbClr val="FB7F47"/>
              </a:solidFill>
              <a:prstDash val="dash"/>
              <a:round/>
            </a:ln>
            <a:effectLst/>
          </c:spPr>
          <c:marker>
            <c:symbol val="none"/>
          </c:marker>
          <c:xVal>
            <c:numRef>
              <c:f>'4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'4 Making Predictions'!$D$6:$D$35</c:f>
              <c:numCache>
                <c:formatCode>#,##0</c:formatCode>
                <c:ptCount val="30"/>
                <c:pt idx="0">
                  <c:v>36187.158752269272</c:v>
                </c:pt>
                <c:pt idx="1">
                  <c:v>38077.151216560291</c:v>
                </c:pt>
                <c:pt idx="2">
                  <c:v>39967.143680851303</c:v>
                </c:pt>
                <c:pt idx="3">
                  <c:v>44692.124841578843</c:v>
                </c:pt>
                <c:pt idx="4">
                  <c:v>46582.117305869862</c:v>
                </c:pt>
                <c:pt idx="5">
                  <c:v>53197.090930888415</c:v>
                </c:pt>
                <c:pt idx="6">
                  <c:v>54142.087163033924</c:v>
                </c:pt>
                <c:pt idx="7">
                  <c:v>56032.079627324936</c:v>
                </c:pt>
                <c:pt idx="8">
                  <c:v>56032.079627324936</c:v>
                </c:pt>
                <c:pt idx="9">
                  <c:v>60757.060788052477</c:v>
                </c:pt>
                <c:pt idx="10">
                  <c:v>62647.053252343489</c:v>
                </c:pt>
                <c:pt idx="11">
                  <c:v>63592.049484488998</c:v>
                </c:pt>
                <c:pt idx="12">
                  <c:v>63592.049484488998</c:v>
                </c:pt>
                <c:pt idx="13">
                  <c:v>64537.0457166345</c:v>
                </c:pt>
                <c:pt idx="14">
                  <c:v>68317.030645216539</c:v>
                </c:pt>
                <c:pt idx="15">
                  <c:v>72097.015573798562</c:v>
                </c:pt>
                <c:pt idx="16">
                  <c:v>73987.008038089582</c:v>
                </c:pt>
                <c:pt idx="17">
                  <c:v>75877.000502380601</c:v>
                </c:pt>
                <c:pt idx="18">
                  <c:v>81546.977895253658</c:v>
                </c:pt>
                <c:pt idx="19">
                  <c:v>82491.974127399153</c:v>
                </c:pt>
                <c:pt idx="20">
                  <c:v>90051.943984563215</c:v>
                </c:pt>
                <c:pt idx="21">
                  <c:v>92886.932680999744</c:v>
                </c:pt>
                <c:pt idx="22">
                  <c:v>100446.90253816379</c:v>
                </c:pt>
                <c:pt idx="23">
                  <c:v>103281.89123460031</c:v>
                </c:pt>
                <c:pt idx="24">
                  <c:v>108006.87239532787</c:v>
                </c:pt>
                <c:pt idx="25">
                  <c:v>110841.86109176438</c:v>
                </c:pt>
                <c:pt idx="26">
                  <c:v>115566.84225249192</c:v>
                </c:pt>
                <c:pt idx="27">
                  <c:v>116511.83848463744</c:v>
                </c:pt>
                <c:pt idx="28">
                  <c:v>123126.81210965599</c:v>
                </c:pt>
                <c:pt idx="29">
                  <c:v>125016.80457394701</c:v>
                </c:pt>
              </c:numCache>
            </c:numRef>
          </c:yVal>
          <c:smooth val="1"/>
          <c:extLst>
            <c:ext xmlns:c16="http://schemas.microsoft.com/office/drawing/2014/chart" uri="{C3380CC4-5D6E-409C-BE32-E72D297353CC}">
              <c16:uniqueId val="{00000001-768E-4F72-9A75-7612B57F2484}"/>
            </c:ext>
          </c:extLst>
        </c:ser>
        <c:ser>
          <c:idx val="2"/>
          <c:order val="2"/>
          <c:tx>
            <c:v>Predicted Points</c:v>
          </c:tx>
          <c:spPr>
            <a:ln w="19050" cap="rnd">
              <a:noFill/>
              <a:round/>
            </a:ln>
            <a:effectLst/>
          </c:spPr>
          <c:marker>
            <c:symbol val="circle"/>
            <c:size val="8"/>
            <c:spPr>
              <a:solidFill>
                <a:srgbClr val="FB7F47"/>
              </a:solidFill>
              <a:ln w="9525">
                <a:noFill/>
              </a:ln>
              <a:effectLst/>
            </c:spPr>
          </c:marker>
          <c:xVal>
            <c:numRef>
              <c:f>'4 Making Predictions'!$B$36:$B$40</c:f>
              <c:numCache>
                <c:formatCode>General</c:formatCode>
                <c:ptCount val="5"/>
              </c:numCache>
            </c:numRef>
          </c:xVal>
          <c:yVal>
            <c:numRef>
              <c:f>'4 Making Predictions'!$C$36:$C$40</c:f>
              <c:numCache>
                <c:formatCode>#,##0</c:formatCode>
                <c:ptCount val="5"/>
                <c:pt idx="0">
                  <c:v>25792.200198668688</c:v>
                </c:pt>
                <c:pt idx="1">
                  <c:v>25792.200198668688</c:v>
                </c:pt>
                <c:pt idx="2">
                  <c:v>25792.200198668688</c:v>
                </c:pt>
                <c:pt idx="3">
                  <c:v>25792.200198668688</c:v>
                </c:pt>
                <c:pt idx="4">
                  <c:v>25792.200198668688</c:v>
                </c:pt>
              </c:numCache>
            </c:numRef>
          </c:yVal>
          <c:smooth val="1"/>
          <c:extLst>
            <c:ext xmlns:c16="http://schemas.microsoft.com/office/drawing/2014/chart" uri="{C3380CC4-5D6E-409C-BE32-E72D297353CC}">
              <c16:uniqueId val="{00000010-768E-4F72-9A75-7612B57F2484}"/>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31750</xdr:colOff>
      <xdr:row>12</xdr:row>
      <xdr:rowOff>82550</xdr:rowOff>
    </xdr:to>
    <xdr:pic>
      <xdr:nvPicPr>
        <xdr:cNvPr id="2" name="Google Shape;246;p51" descr="Business Intelligence &amp; Data Analyst (BIDA)™ Certification | LinkedIn">
          <a:extLst>
            <a:ext uri="{FF2B5EF4-FFF2-40B4-BE49-F238E27FC236}">
              <a16:creationId xmlns:a16="http://schemas.microsoft.com/office/drawing/2014/main" id="{36CE1E8A-98EF-45D7-9321-0A448B0AAA4C}"/>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988450" y="836050"/>
          <a:ext cx="1300725" cy="13039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350521</xdr:colOff>
      <xdr:row>12</xdr:row>
      <xdr:rowOff>163830</xdr:rowOff>
    </xdr:from>
    <xdr:to>
      <xdr:col>16</xdr:col>
      <xdr:colOff>678181</xdr:colOff>
      <xdr:row>30</xdr:row>
      <xdr:rowOff>11430</xdr:rowOff>
    </xdr:to>
    <xdr:graphicFrame macro="">
      <xdr:nvGraphicFramePr>
        <xdr:cNvPr id="2" name="Chart 1">
          <a:extLst>
            <a:ext uri="{FF2B5EF4-FFF2-40B4-BE49-F238E27FC236}">
              <a16:creationId xmlns:a16="http://schemas.microsoft.com/office/drawing/2014/main" id="{6621132D-EABB-4C1F-B704-919FC716F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2DB52BAE-0471-4C43-BE67-0950F7AC10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212A93DF-C9FE-47EA-B160-A37CEF221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hared%20drives/BIDA%20(External)/21%20Regression/Course%20Development/Development%20Student%20Files/Student%20Files%20-%20Regression/1%20-%20Simple%20Linear%20Regression/Linear%20Regression%20-%20Manual%20Calculations%20Comple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sheetName val="1 Line of Best Fit"/>
      <sheetName val="2 Manual Calculations"/>
      <sheetName val="3 Parameter Formulas"/>
      <sheetName val="4 Making Predictions"/>
    </sheetNames>
    <sheetDataSet>
      <sheetData sheetId="0" refreshError="1"/>
      <sheetData sheetId="1" refreshError="1"/>
      <sheetData sheetId="2" refreshError="1"/>
      <sheetData sheetId="3">
        <row r="5">
          <cell r="C5" t="str">
            <v>Salary</v>
          </cell>
          <cell r="D5" t="str">
            <v>Regression Line</v>
          </cell>
        </row>
        <row r="6">
          <cell r="B6">
            <v>1.1000000000000001</v>
          </cell>
          <cell r="C6">
            <v>39343</v>
          </cell>
          <cell r="D6">
            <v>36187.158752269272</v>
          </cell>
        </row>
        <row r="7">
          <cell r="B7">
            <v>1.3</v>
          </cell>
          <cell r="C7">
            <v>46205</v>
          </cell>
          <cell r="D7">
            <v>38077.151216560291</v>
          </cell>
        </row>
        <row r="8">
          <cell r="B8">
            <v>1.5</v>
          </cell>
          <cell r="C8">
            <v>37731</v>
          </cell>
          <cell r="D8">
            <v>39967.143680851303</v>
          </cell>
        </row>
        <row r="9">
          <cell r="B9">
            <v>2</v>
          </cell>
          <cell r="C9">
            <v>43525</v>
          </cell>
          <cell r="D9">
            <v>44692.124841578843</v>
          </cell>
        </row>
        <row r="10">
          <cell r="B10">
            <v>2.2000000000000002</v>
          </cell>
          <cell r="C10">
            <v>39891</v>
          </cell>
          <cell r="D10">
            <v>46582.117305869862</v>
          </cell>
        </row>
        <row r="11">
          <cell r="B11">
            <v>2.9</v>
          </cell>
          <cell r="C11">
            <v>56642</v>
          </cell>
          <cell r="D11">
            <v>53197.090930888415</v>
          </cell>
        </row>
        <row r="12">
          <cell r="B12">
            <v>3</v>
          </cell>
          <cell r="C12">
            <v>60150</v>
          </cell>
          <cell r="D12">
            <v>54142.087163033924</v>
          </cell>
        </row>
        <row r="13">
          <cell r="B13">
            <v>3.2</v>
          </cell>
          <cell r="C13">
            <v>54445</v>
          </cell>
          <cell r="D13">
            <v>56032.079627324936</v>
          </cell>
        </row>
        <row r="14">
          <cell r="B14">
            <v>3.2</v>
          </cell>
          <cell r="C14">
            <v>64445</v>
          </cell>
          <cell r="D14">
            <v>56032.079627324936</v>
          </cell>
        </row>
        <row r="15">
          <cell r="B15">
            <v>3.7</v>
          </cell>
          <cell r="C15">
            <v>57189</v>
          </cell>
          <cell r="D15">
            <v>60757.060788052477</v>
          </cell>
        </row>
        <row r="16">
          <cell r="B16">
            <v>3.9</v>
          </cell>
          <cell r="C16">
            <v>63218</v>
          </cell>
          <cell r="D16">
            <v>62647.053252343489</v>
          </cell>
        </row>
        <row r="17">
          <cell r="B17">
            <v>4</v>
          </cell>
          <cell r="C17">
            <v>55794</v>
          </cell>
          <cell r="D17">
            <v>63592.049484488998</v>
          </cell>
        </row>
        <row r="18">
          <cell r="B18">
            <v>4</v>
          </cell>
          <cell r="C18">
            <v>56957</v>
          </cell>
          <cell r="D18">
            <v>63592.049484488998</v>
          </cell>
        </row>
        <row r="19">
          <cell r="B19">
            <v>4.0999999999999996</v>
          </cell>
          <cell r="C19">
            <v>57081</v>
          </cell>
          <cell r="D19">
            <v>64537.0457166345</v>
          </cell>
        </row>
        <row r="20">
          <cell r="B20">
            <v>4.5</v>
          </cell>
          <cell r="C20">
            <v>61111</v>
          </cell>
          <cell r="D20">
            <v>68317.030645216539</v>
          </cell>
        </row>
        <row r="21">
          <cell r="B21">
            <v>4.9000000000000004</v>
          </cell>
          <cell r="C21">
            <v>67938</v>
          </cell>
          <cell r="D21">
            <v>72097.015573798562</v>
          </cell>
        </row>
        <row r="22">
          <cell r="B22">
            <v>5.0999999999999996</v>
          </cell>
          <cell r="C22">
            <v>66029</v>
          </cell>
          <cell r="D22">
            <v>73987.008038089582</v>
          </cell>
        </row>
        <row r="23">
          <cell r="B23">
            <v>5.3</v>
          </cell>
          <cell r="C23">
            <v>83088</v>
          </cell>
          <cell r="D23">
            <v>75877.000502380601</v>
          </cell>
        </row>
        <row r="24">
          <cell r="B24">
            <v>5.9</v>
          </cell>
          <cell r="C24">
            <v>81363</v>
          </cell>
          <cell r="D24">
            <v>81546.977895253658</v>
          </cell>
        </row>
        <row r="25">
          <cell r="B25">
            <v>6</v>
          </cell>
          <cell r="C25">
            <v>93940</v>
          </cell>
          <cell r="D25">
            <v>82491.974127399153</v>
          </cell>
        </row>
        <row r="26">
          <cell r="B26">
            <v>6.8</v>
          </cell>
          <cell r="C26">
            <v>91738</v>
          </cell>
          <cell r="D26">
            <v>90051.943984563215</v>
          </cell>
        </row>
        <row r="27">
          <cell r="B27">
            <v>7.1</v>
          </cell>
          <cell r="C27">
            <v>98273</v>
          </cell>
          <cell r="D27">
            <v>92886.932680999744</v>
          </cell>
        </row>
        <row r="28">
          <cell r="B28">
            <v>7.9</v>
          </cell>
          <cell r="C28">
            <v>101302</v>
          </cell>
          <cell r="D28">
            <v>100446.90253816379</v>
          </cell>
        </row>
        <row r="29">
          <cell r="B29">
            <v>8.1999999999999993</v>
          </cell>
          <cell r="C29">
            <v>113812</v>
          </cell>
          <cell r="D29">
            <v>103281.89123460031</v>
          </cell>
        </row>
        <row r="30">
          <cell r="B30">
            <v>8.6999999999999993</v>
          </cell>
          <cell r="C30">
            <v>109431</v>
          </cell>
          <cell r="D30">
            <v>108006.87239532787</v>
          </cell>
        </row>
        <row r="31">
          <cell r="B31">
            <v>9</v>
          </cell>
          <cell r="C31">
            <v>105582</v>
          </cell>
          <cell r="D31">
            <v>110841.86109176438</v>
          </cell>
        </row>
        <row r="32">
          <cell r="B32">
            <v>9.5</v>
          </cell>
          <cell r="C32">
            <v>116969</v>
          </cell>
          <cell r="D32">
            <v>115566.84225249192</v>
          </cell>
        </row>
        <row r="33">
          <cell r="B33">
            <v>9.6</v>
          </cell>
          <cell r="C33">
            <v>112635</v>
          </cell>
          <cell r="D33">
            <v>116511.83848463744</v>
          </cell>
        </row>
        <row r="34">
          <cell r="B34">
            <v>10.3</v>
          </cell>
          <cell r="C34">
            <v>122391</v>
          </cell>
          <cell r="D34">
            <v>123126.81210965599</v>
          </cell>
        </row>
        <row r="35">
          <cell r="B35">
            <v>10.5</v>
          </cell>
          <cell r="C35">
            <v>121872</v>
          </cell>
          <cell r="D35">
            <v>125016.80457394701</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5DA8-8AA2-451C-A169-D309AEF7F7B9}">
  <dimension ref="A1:Z1000"/>
  <sheetViews>
    <sheetView showGridLines="0" tabSelected="1" workbookViewId="0">
      <selection activeCell="M20" sqref="M20"/>
    </sheetView>
  </sheetViews>
  <sheetFormatPr defaultColWidth="14.42578125" defaultRowHeight="15" customHeight="1" x14ac:dyDescent="0.2"/>
  <cols>
    <col min="1" max="1" width="3.7109375" style="15" customWidth="1"/>
    <col min="2" max="2" width="12.28515625" style="15" customWidth="1"/>
    <col min="3" max="3" width="5.5703125" style="15" customWidth="1"/>
    <col min="4" max="17" width="12.28515625" style="15" customWidth="1"/>
    <col min="18" max="18" width="4.5703125" style="15" customWidth="1"/>
    <col min="19" max="26" width="12.28515625" style="15" customWidth="1"/>
    <col min="27" max="16384" width="14.42578125" style="15"/>
  </cols>
  <sheetData>
    <row r="1" spans="1:26" ht="13.5" customHeight="1" x14ac:dyDescent="0.2">
      <c r="A1" s="14"/>
      <c r="B1" s="14"/>
      <c r="C1" s="14"/>
      <c r="D1" s="14"/>
      <c r="E1" s="14"/>
      <c r="F1" s="14"/>
      <c r="G1" s="14"/>
      <c r="H1" s="14"/>
      <c r="I1" s="14"/>
      <c r="J1" s="14"/>
      <c r="K1" s="14"/>
      <c r="L1" s="14"/>
      <c r="M1" s="14"/>
      <c r="N1" s="14"/>
      <c r="O1" s="14"/>
      <c r="P1" s="14"/>
      <c r="Q1" s="14"/>
      <c r="R1" s="14"/>
      <c r="S1" s="14"/>
      <c r="T1" s="14"/>
      <c r="U1" s="14"/>
      <c r="V1" s="14"/>
      <c r="W1" s="14"/>
      <c r="X1" s="14"/>
      <c r="Y1" s="14"/>
      <c r="Z1" s="14"/>
    </row>
    <row r="2" spans="1:26" ht="13.5" customHeight="1" x14ac:dyDescent="0.2">
      <c r="A2" s="14"/>
      <c r="B2" s="14"/>
      <c r="C2" s="14"/>
      <c r="D2" s="14"/>
      <c r="E2" s="14"/>
      <c r="F2" s="14"/>
      <c r="G2" s="14"/>
      <c r="H2" s="14"/>
      <c r="I2" s="14"/>
      <c r="J2" s="14"/>
      <c r="K2" s="14"/>
      <c r="L2" s="14"/>
      <c r="M2" s="14"/>
      <c r="N2" s="14"/>
      <c r="O2" s="14"/>
      <c r="P2" s="14"/>
      <c r="Q2" s="14"/>
      <c r="R2" s="14"/>
      <c r="S2" s="14"/>
      <c r="T2" s="14"/>
      <c r="U2" s="14"/>
      <c r="V2" s="14"/>
      <c r="W2" s="14"/>
      <c r="X2" s="14"/>
      <c r="Y2" s="14"/>
      <c r="Z2" s="14"/>
    </row>
    <row r="3" spans="1:26" ht="13.5" customHeight="1" x14ac:dyDescent="0.2">
      <c r="A3" s="14"/>
      <c r="B3" s="14"/>
      <c r="C3" s="14"/>
      <c r="D3" s="14"/>
      <c r="E3" s="14"/>
      <c r="F3" s="14"/>
      <c r="G3" s="14"/>
      <c r="H3" s="14"/>
      <c r="I3" s="14"/>
      <c r="J3" s="14"/>
      <c r="K3" s="14"/>
      <c r="L3" s="14"/>
      <c r="M3" s="14"/>
      <c r="N3" s="14"/>
      <c r="O3" s="14"/>
      <c r="P3" s="14"/>
      <c r="Q3" s="14"/>
      <c r="R3" s="14"/>
      <c r="S3" s="14"/>
      <c r="T3" s="14"/>
      <c r="U3" s="14"/>
      <c r="V3" s="14"/>
      <c r="W3" s="14"/>
      <c r="X3" s="14"/>
      <c r="Y3" s="14"/>
      <c r="Z3" s="14"/>
    </row>
    <row r="4" spans="1:26" ht="13.5" customHeight="1" x14ac:dyDescent="0.2">
      <c r="A4" s="14"/>
      <c r="B4" s="16"/>
      <c r="C4" s="16"/>
      <c r="D4" s="16"/>
      <c r="E4" s="16"/>
      <c r="F4" s="16"/>
      <c r="G4" s="16"/>
      <c r="H4" s="16"/>
      <c r="I4" s="16"/>
      <c r="J4" s="16"/>
      <c r="K4" s="16"/>
      <c r="L4" s="16"/>
      <c r="M4" s="16"/>
      <c r="N4" s="16"/>
      <c r="O4" s="16"/>
      <c r="P4" s="16"/>
      <c r="Q4" s="16"/>
      <c r="R4" s="14"/>
      <c r="S4" s="14"/>
      <c r="T4" s="14"/>
      <c r="U4" s="14"/>
      <c r="V4" s="14"/>
      <c r="W4" s="14"/>
      <c r="X4" s="14"/>
      <c r="Y4" s="14"/>
      <c r="Z4" s="14"/>
    </row>
    <row r="5" spans="1:26" ht="13.5" customHeight="1" x14ac:dyDescent="0.2">
      <c r="A5" s="14"/>
      <c r="B5" s="16"/>
      <c r="C5" s="16"/>
      <c r="D5" s="16"/>
      <c r="E5" s="16"/>
      <c r="F5" s="16"/>
      <c r="G5" s="16"/>
      <c r="H5" s="16"/>
      <c r="I5" s="16"/>
      <c r="J5" s="16"/>
      <c r="K5" s="16"/>
      <c r="L5" s="16"/>
      <c r="M5" s="16"/>
      <c r="N5" s="16"/>
      <c r="O5" s="16"/>
      <c r="P5" s="16"/>
      <c r="Q5" s="16"/>
      <c r="R5" s="14"/>
      <c r="S5" s="14"/>
      <c r="T5" s="14"/>
      <c r="U5" s="14"/>
      <c r="V5" s="14"/>
      <c r="W5" s="14"/>
      <c r="X5" s="14"/>
      <c r="Y5" s="14"/>
      <c r="Z5" s="14"/>
    </row>
    <row r="6" spans="1:26" ht="13.5" customHeight="1" x14ac:dyDescent="0.2">
      <c r="A6" s="14"/>
      <c r="B6" s="16"/>
      <c r="C6" s="16"/>
      <c r="D6" s="16"/>
      <c r="E6" s="16"/>
      <c r="F6" s="16"/>
      <c r="G6" s="16"/>
      <c r="H6" s="16"/>
      <c r="I6" s="16"/>
      <c r="J6" s="16"/>
      <c r="K6" s="16"/>
      <c r="L6" s="16"/>
      <c r="M6" s="16"/>
      <c r="N6" s="16"/>
      <c r="O6" s="16"/>
      <c r="P6" s="16"/>
      <c r="Q6" s="16"/>
      <c r="R6" s="14"/>
      <c r="S6" s="14"/>
      <c r="T6" s="14"/>
      <c r="U6" s="14"/>
      <c r="V6" s="14"/>
      <c r="W6" s="14"/>
      <c r="X6" s="14"/>
      <c r="Y6" s="14"/>
      <c r="Z6" s="14"/>
    </row>
    <row r="7" spans="1:26" ht="13.5" customHeight="1" x14ac:dyDescent="0.2">
      <c r="A7" s="14"/>
      <c r="B7" s="16"/>
      <c r="C7" s="16"/>
      <c r="D7" s="16"/>
      <c r="E7" s="16"/>
      <c r="F7" s="16"/>
      <c r="G7" s="16"/>
      <c r="H7" s="16"/>
      <c r="I7" s="16"/>
      <c r="J7" s="16"/>
      <c r="K7" s="16"/>
      <c r="L7" s="16"/>
      <c r="M7" s="16"/>
      <c r="N7" s="16"/>
      <c r="O7" s="16"/>
      <c r="P7" s="16"/>
      <c r="Q7" s="16"/>
      <c r="R7" s="14"/>
      <c r="S7" s="14"/>
      <c r="T7" s="14"/>
      <c r="U7" s="14"/>
      <c r="V7" s="14"/>
      <c r="W7" s="14"/>
      <c r="X7" s="14"/>
      <c r="Y7" s="14"/>
      <c r="Z7" s="14"/>
    </row>
    <row r="8" spans="1:26" ht="13.5" customHeight="1" x14ac:dyDescent="0.2">
      <c r="A8" s="14"/>
      <c r="B8" s="16"/>
      <c r="C8" s="16"/>
      <c r="D8" s="16"/>
      <c r="E8" s="16"/>
      <c r="F8" s="16"/>
      <c r="G8" s="16"/>
      <c r="H8" s="16"/>
      <c r="I8" s="16"/>
      <c r="J8" s="16"/>
      <c r="K8" s="16"/>
      <c r="L8" s="16"/>
      <c r="M8" s="16"/>
      <c r="N8" s="16"/>
      <c r="O8" s="16"/>
      <c r="P8" s="16"/>
      <c r="Q8" s="16"/>
      <c r="R8" s="14"/>
      <c r="S8" s="14"/>
      <c r="T8" s="14"/>
      <c r="U8" s="14"/>
      <c r="V8" s="14"/>
      <c r="W8" s="14"/>
      <c r="X8" s="14"/>
      <c r="Y8" s="14"/>
      <c r="Z8" s="14"/>
    </row>
    <row r="9" spans="1:26" ht="13.5" customHeight="1" x14ac:dyDescent="0.2">
      <c r="A9" s="14"/>
      <c r="B9" s="16"/>
      <c r="C9" s="16"/>
      <c r="D9" s="16"/>
      <c r="E9" s="16"/>
      <c r="F9" s="16"/>
      <c r="G9" s="16"/>
      <c r="H9" s="16"/>
      <c r="I9" s="16"/>
      <c r="J9" s="16"/>
      <c r="K9" s="16"/>
      <c r="L9" s="16"/>
      <c r="M9" s="16"/>
      <c r="N9" s="16"/>
      <c r="O9" s="16"/>
      <c r="P9" s="16"/>
      <c r="Q9" s="16"/>
      <c r="R9" s="14"/>
      <c r="S9" s="14"/>
      <c r="T9" s="14"/>
      <c r="U9" s="14"/>
      <c r="V9" s="14"/>
      <c r="W9" s="14"/>
      <c r="X9" s="14"/>
      <c r="Y9" s="14"/>
      <c r="Z9" s="14"/>
    </row>
    <row r="10" spans="1:26" ht="13.5" customHeight="1" x14ac:dyDescent="0.2">
      <c r="A10" s="14"/>
      <c r="B10" s="16"/>
      <c r="C10" s="16"/>
      <c r="D10" s="16"/>
      <c r="E10" s="16"/>
      <c r="F10" s="16"/>
      <c r="G10" s="16"/>
      <c r="H10" s="16"/>
      <c r="I10" s="16"/>
      <c r="J10" s="16"/>
      <c r="K10" s="16"/>
      <c r="L10" s="16"/>
      <c r="M10" s="16"/>
      <c r="N10" s="16"/>
      <c r="O10" s="16"/>
      <c r="P10" s="16"/>
      <c r="Q10" s="16"/>
      <c r="R10" s="14"/>
      <c r="S10" s="14"/>
      <c r="T10" s="14"/>
      <c r="U10" s="14"/>
      <c r="V10" s="14"/>
      <c r="W10" s="14"/>
      <c r="X10" s="14"/>
      <c r="Y10" s="14"/>
      <c r="Z10" s="14"/>
    </row>
    <row r="11" spans="1:26" ht="13.5" customHeight="1" x14ac:dyDescent="0.2">
      <c r="A11" s="14"/>
      <c r="B11" s="16"/>
      <c r="C11" s="16"/>
      <c r="D11" s="16"/>
      <c r="E11" s="16"/>
      <c r="F11" s="16"/>
      <c r="G11" s="16"/>
      <c r="H11" s="16"/>
      <c r="I11" s="16"/>
      <c r="J11" s="16"/>
      <c r="K11" s="16"/>
      <c r="L11" s="16"/>
      <c r="M11" s="16"/>
      <c r="N11" s="16"/>
      <c r="O11" s="16"/>
      <c r="P11" s="16"/>
      <c r="Q11" s="16"/>
      <c r="R11" s="14"/>
      <c r="S11" s="14"/>
      <c r="T11" s="14"/>
      <c r="U11" s="14"/>
      <c r="V11" s="14"/>
      <c r="W11" s="14"/>
      <c r="X11" s="14"/>
      <c r="Y11" s="14"/>
      <c r="Z11" s="14"/>
    </row>
    <row r="12" spans="1:26" ht="13.5" customHeight="1" x14ac:dyDescent="0.2">
      <c r="A12" s="14"/>
      <c r="B12" s="16"/>
      <c r="C12" s="16"/>
      <c r="D12" s="16"/>
      <c r="E12" s="16"/>
      <c r="F12" s="16"/>
      <c r="G12" s="16"/>
      <c r="H12" s="16"/>
      <c r="I12" s="16"/>
      <c r="J12" s="16"/>
      <c r="K12" s="16"/>
      <c r="L12" s="16"/>
      <c r="M12" s="16"/>
      <c r="N12" s="16"/>
      <c r="O12" s="16"/>
      <c r="P12" s="16"/>
      <c r="Q12" s="16"/>
      <c r="R12" s="14"/>
      <c r="S12" s="14"/>
      <c r="T12" s="14"/>
      <c r="U12" s="14"/>
      <c r="V12" s="14"/>
      <c r="W12" s="14"/>
      <c r="X12" s="14"/>
      <c r="Y12" s="14"/>
      <c r="Z12" s="14"/>
    </row>
    <row r="13" spans="1:26" ht="13.5" customHeight="1" x14ac:dyDescent="0.2">
      <c r="A13" s="14"/>
      <c r="B13" s="16"/>
      <c r="C13" s="16"/>
      <c r="D13" s="16"/>
      <c r="E13" s="16"/>
      <c r="F13" s="16"/>
      <c r="G13" s="16"/>
      <c r="H13" s="16"/>
      <c r="I13" s="16"/>
      <c r="J13" s="16"/>
      <c r="K13" s="16"/>
      <c r="L13" s="16"/>
      <c r="M13" s="16"/>
      <c r="N13" s="16"/>
      <c r="O13" s="16"/>
      <c r="P13" s="16"/>
      <c r="Q13" s="16"/>
      <c r="R13" s="14"/>
      <c r="S13" s="14"/>
      <c r="T13" s="14"/>
      <c r="U13" s="14"/>
      <c r="V13" s="14"/>
      <c r="W13" s="14"/>
      <c r="X13" s="14"/>
      <c r="Y13" s="14"/>
      <c r="Z13" s="14"/>
    </row>
    <row r="14" spans="1:26" ht="13.5" customHeight="1" x14ac:dyDescent="0.2">
      <c r="A14" s="14"/>
      <c r="B14" s="16"/>
      <c r="C14" s="16"/>
      <c r="D14" s="16"/>
      <c r="E14" s="16"/>
      <c r="F14" s="16"/>
      <c r="G14" s="16"/>
      <c r="H14" s="16"/>
      <c r="I14" s="16"/>
      <c r="J14" s="16"/>
      <c r="K14" s="16"/>
      <c r="L14" s="16"/>
      <c r="M14" s="16"/>
      <c r="N14" s="16"/>
      <c r="O14" s="16"/>
      <c r="P14" s="16"/>
      <c r="Q14" s="16"/>
      <c r="R14" s="14"/>
      <c r="S14" s="14"/>
      <c r="T14" s="14"/>
      <c r="U14" s="14"/>
      <c r="V14" s="14"/>
      <c r="W14" s="14"/>
      <c r="X14" s="14"/>
      <c r="Y14" s="14"/>
      <c r="Z14" s="14"/>
    </row>
    <row r="15" spans="1:26" ht="13.5" customHeight="1" x14ac:dyDescent="0.2">
      <c r="A15" s="14"/>
      <c r="B15" s="16"/>
      <c r="C15" s="16"/>
      <c r="D15" s="16"/>
      <c r="E15" s="16"/>
      <c r="F15" s="16"/>
      <c r="G15" s="16"/>
      <c r="H15" s="16"/>
      <c r="I15" s="16"/>
      <c r="J15" s="16"/>
      <c r="K15" s="16"/>
      <c r="L15" s="16"/>
      <c r="M15" s="16"/>
      <c r="N15" s="16"/>
      <c r="O15" s="16"/>
      <c r="P15" s="16"/>
      <c r="Q15" s="16"/>
      <c r="R15" s="14"/>
      <c r="S15" s="14"/>
      <c r="T15" s="14"/>
      <c r="U15" s="14"/>
      <c r="V15" s="14"/>
      <c r="W15" s="14"/>
      <c r="X15" s="14"/>
      <c r="Y15" s="14"/>
      <c r="Z15" s="14"/>
    </row>
    <row r="16" spans="1:26" ht="13.5" customHeight="1" x14ac:dyDescent="0.2">
      <c r="A16" s="14"/>
      <c r="B16" s="16"/>
      <c r="C16" s="16"/>
      <c r="D16" s="16"/>
      <c r="E16" s="16"/>
      <c r="F16" s="16"/>
      <c r="G16" s="16"/>
      <c r="H16" s="16"/>
      <c r="I16" s="16"/>
      <c r="J16" s="16"/>
      <c r="K16" s="16"/>
      <c r="L16" s="16"/>
      <c r="M16" s="16"/>
      <c r="N16" s="16"/>
      <c r="O16" s="16"/>
      <c r="P16" s="16"/>
      <c r="Q16" s="16"/>
      <c r="R16" s="14"/>
      <c r="S16" s="14"/>
      <c r="T16" s="14"/>
      <c r="U16" s="14"/>
      <c r="V16" s="14"/>
      <c r="W16" s="14"/>
      <c r="X16" s="14"/>
      <c r="Y16" s="14"/>
      <c r="Z16" s="14"/>
    </row>
    <row r="17" spans="1:26" ht="13.5" customHeight="1" x14ac:dyDescent="0.2">
      <c r="A17" s="14"/>
      <c r="B17" s="16"/>
      <c r="C17" s="16"/>
      <c r="D17" s="16"/>
      <c r="E17" s="16"/>
      <c r="F17" s="16"/>
      <c r="G17" s="16"/>
      <c r="H17" s="16"/>
      <c r="I17" s="16"/>
      <c r="J17" s="16"/>
      <c r="K17" s="16"/>
      <c r="L17" s="16"/>
      <c r="M17" s="16"/>
      <c r="N17" s="16"/>
      <c r="O17" s="16"/>
      <c r="P17" s="16"/>
      <c r="Q17" s="16"/>
      <c r="R17" s="14"/>
      <c r="S17" s="14"/>
      <c r="T17" s="14"/>
      <c r="U17" s="14"/>
      <c r="V17" s="14"/>
      <c r="W17" s="14"/>
      <c r="X17" s="14"/>
      <c r="Y17" s="14"/>
      <c r="Z17" s="14"/>
    </row>
    <row r="18" spans="1:26" ht="18.95" customHeight="1" x14ac:dyDescent="0.25">
      <c r="A18" s="14"/>
      <c r="B18" s="16"/>
      <c r="C18" s="17" t="s">
        <v>31</v>
      </c>
      <c r="D18" s="16"/>
      <c r="E18" s="16"/>
      <c r="F18" s="16"/>
      <c r="G18" s="16"/>
      <c r="H18" s="16"/>
      <c r="I18" s="16"/>
      <c r="J18" s="16"/>
      <c r="K18" s="16"/>
      <c r="L18" s="16"/>
      <c r="M18" s="16"/>
      <c r="N18" s="16"/>
      <c r="O18" s="16"/>
      <c r="P18" s="16"/>
      <c r="Q18" s="16"/>
      <c r="R18" s="14"/>
      <c r="S18" s="14"/>
      <c r="T18" s="14"/>
      <c r="U18" s="14"/>
      <c r="V18" s="14"/>
      <c r="W18" s="14"/>
      <c r="X18" s="14"/>
      <c r="Y18" s="14"/>
      <c r="Z18" s="14"/>
    </row>
    <row r="19" spans="1:26" ht="29.45" customHeight="1" x14ac:dyDescent="0.4">
      <c r="A19" s="14"/>
      <c r="B19" s="16"/>
      <c r="C19" s="18" t="s">
        <v>36</v>
      </c>
      <c r="D19" s="16"/>
      <c r="E19" s="16"/>
      <c r="F19" s="16"/>
      <c r="G19" s="16"/>
      <c r="H19" s="16"/>
      <c r="I19" s="16"/>
      <c r="J19" s="16"/>
      <c r="K19" s="16"/>
      <c r="L19" s="16"/>
      <c r="M19" s="16"/>
      <c r="N19" s="16"/>
      <c r="O19" s="16"/>
      <c r="P19" s="16"/>
      <c r="Q19" s="16"/>
      <c r="R19" s="14"/>
      <c r="S19" s="14"/>
      <c r="T19" s="14"/>
      <c r="U19" s="14"/>
      <c r="V19" s="14"/>
      <c r="W19" s="14"/>
      <c r="X19" s="14"/>
      <c r="Y19" s="14"/>
      <c r="Z19" s="14"/>
    </row>
    <row r="20" spans="1:26" ht="13.5" customHeight="1" x14ac:dyDescent="0.25">
      <c r="A20" s="14"/>
      <c r="B20" s="16"/>
      <c r="C20" s="19"/>
      <c r="D20" s="16"/>
      <c r="E20" s="16"/>
      <c r="F20" s="16"/>
      <c r="G20" s="16"/>
      <c r="H20" s="16"/>
      <c r="I20" s="16"/>
      <c r="J20" s="16"/>
      <c r="K20" s="16"/>
      <c r="L20" s="16"/>
      <c r="M20" s="16"/>
      <c r="N20" s="16"/>
      <c r="O20" s="16"/>
      <c r="P20" s="16"/>
      <c r="Q20" s="16"/>
      <c r="R20" s="14"/>
      <c r="S20" s="14"/>
      <c r="T20" s="14"/>
      <c r="U20" s="14"/>
      <c r="V20" s="14"/>
      <c r="W20" s="14"/>
      <c r="X20" s="14"/>
      <c r="Y20" s="14"/>
      <c r="Z20" s="14"/>
    </row>
    <row r="21" spans="1:26" ht="13.5" customHeight="1" x14ac:dyDescent="0.2">
      <c r="A21" s="14"/>
      <c r="B21" s="16"/>
      <c r="C21" s="16"/>
      <c r="D21" s="16"/>
      <c r="E21" s="16"/>
      <c r="F21" s="16"/>
      <c r="G21" s="16"/>
      <c r="H21" s="16"/>
      <c r="I21" s="16"/>
      <c r="J21" s="16"/>
      <c r="K21" s="16"/>
      <c r="L21" s="16"/>
      <c r="M21" s="16"/>
      <c r="N21" s="16"/>
      <c r="O21" s="16"/>
      <c r="P21" s="16"/>
      <c r="Q21" s="16"/>
      <c r="R21" s="14"/>
      <c r="S21" s="14"/>
      <c r="T21" s="14"/>
      <c r="U21" s="14"/>
      <c r="V21" s="14"/>
      <c r="W21" s="14"/>
      <c r="X21" s="14"/>
      <c r="Y21" s="14"/>
      <c r="Z21" s="14"/>
    </row>
    <row r="22" spans="1:26" ht="13.5" customHeight="1" x14ac:dyDescent="0.2">
      <c r="A22" s="14"/>
      <c r="B22" s="16"/>
      <c r="C22" s="16"/>
      <c r="D22" s="16"/>
      <c r="E22" s="16"/>
      <c r="F22" s="16"/>
      <c r="G22" s="16"/>
      <c r="H22" s="16"/>
      <c r="I22" s="16"/>
      <c r="J22" s="16"/>
      <c r="K22" s="16"/>
      <c r="L22" s="16"/>
      <c r="M22" s="16"/>
      <c r="N22" s="16"/>
      <c r="O22" s="16"/>
      <c r="P22" s="16"/>
      <c r="Q22" s="16"/>
      <c r="R22" s="14"/>
      <c r="S22" s="14"/>
      <c r="T22" s="14"/>
      <c r="U22" s="14"/>
      <c r="V22" s="14"/>
      <c r="W22" s="14"/>
      <c r="X22" s="14"/>
      <c r="Y22" s="14"/>
      <c r="Z22" s="14"/>
    </row>
    <row r="23" spans="1:26" ht="13.5" customHeight="1" x14ac:dyDescent="0.2">
      <c r="A23" s="14"/>
      <c r="B23" s="16"/>
      <c r="C23" s="16"/>
      <c r="D23" s="16"/>
      <c r="E23" s="16"/>
      <c r="F23" s="16"/>
      <c r="G23" s="16"/>
      <c r="H23" s="16"/>
      <c r="I23" s="16"/>
      <c r="J23" s="16"/>
      <c r="K23" s="16"/>
      <c r="L23" s="16"/>
      <c r="M23" s="16"/>
      <c r="N23" s="16"/>
      <c r="O23" s="16"/>
      <c r="P23" s="16"/>
      <c r="Q23" s="16"/>
      <c r="R23" s="14"/>
      <c r="S23" s="14"/>
      <c r="T23" s="14"/>
      <c r="U23" s="14"/>
      <c r="V23" s="14"/>
      <c r="W23" s="14"/>
      <c r="X23" s="14"/>
      <c r="Y23" s="14"/>
      <c r="Z23" s="14"/>
    </row>
    <row r="24" spans="1:26" ht="13.5" customHeight="1" x14ac:dyDescent="0.2">
      <c r="A24" s="14"/>
      <c r="B24" s="16"/>
      <c r="C24" s="16"/>
      <c r="D24" s="16"/>
      <c r="E24" s="16"/>
      <c r="F24" s="16"/>
      <c r="G24" s="16"/>
      <c r="H24" s="16"/>
      <c r="I24" s="16"/>
      <c r="J24" s="16"/>
      <c r="K24" s="16"/>
      <c r="L24" s="16"/>
      <c r="M24" s="16"/>
      <c r="N24" s="16"/>
      <c r="O24" s="16"/>
      <c r="P24" s="16"/>
      <c r="Q24" s="16"/>
      <c r="R24" s="14"/>
      <c r="S24" s="14"/>
      <c r="T24" s="14"/>
      <c r="U24" s="14"/>
      <c r="V24" s="14"/>
      <c r="W24" s="14"/>
      <c r="X24" s="14"/>
      <c r="Y24" s="14"/>
      <c r="Z24" s="14"/>
    </row>
    <row r="25" spans="1:26" ht="13.5" customHeight="1" x14ac:dyDescent="0.2">
      <c r="A25" s="14"/>
      <c r="B25" s="16"/>
      <c r="C25" s="16"/>
      <c r="D25" s="16"/>
      <c r="E25" s="16"/>
      <c r="F25" s="16"/>
      <c r="G25" s="16"/>
      <c r="H25" s="16"/>
      <c r="I25" s="16"/>
      <c r="J25" s="16"/>
      <c r="K25" s="16"/>
      <c r="L25" s="16"/>
      <c r="M25" s="16"/>
      <c r="N25" s="16"/>
      <c r="O25" s="16"/>
      <c r="P25" s="16"/>
      <c r="Q25" s="16"/>
      <c r="R25" s="14"/>
      <c r="S25" s="14"/>
      <c r="T25" s="14"/>
      <c r="U25" s="14"/>
      <c r="V25" s="14"/>
      <c r="W25" s="14"/>
      <c r="X25" s="14"/>
      <c r="Y25" s="14"/>
      <c r="Z25" s="14"/>
    </row>
    <row r="26" spans="1:26" ht="13.5" customHeight="1" x14ac:dyDescent="0.2">
      <c r="A26" s="14"/>
      <c r="B26" s="16"/>
      <c r="C26" s="20" t="s">
        <v>5</v>
      </c>
      <c r="D26" s="16"/>
      <c r="E26" s="16"/>
      <c r="F26" s="16"/>
      <c r="G26" s="16"/>
      <c r="H26" s="16"/>
      <c r="I26" s="16"/>
      <c r="J26" s="16"/>
      <c r="K26" s="16"/>
      <c r="L26" s="16"/>
      <c r="M26" s="16"/>
      <c r="N26" s="16"/>
      <c r="O26" s="16"/>
      <c r="P26" s="16"/>
      <c r="Q26" s="16"/>
      <c r="R26" s="14"/>
      <c r="S26" s="14"/>
      <c r="T26" s="14"/>
      <c r="U26" s="14"/>
      <c r="V26" s="14"/>
      <c r="W26" s="14"/>
      <c r="X26" s="14"/>
      <c r="Y26" s="14"/>
      <c r="Z26" s="14"/>
    </row>
    <row r="27" spans="1:26" ht="13.5" customHeight="1" x14ac:dyDescent="0.2">
      <c r="A27" s="14"/>
      <c r="B27" s="16"/>
      <c r="C27" s="20" t="s">
        <v>6</v>
      </c>
      <c r="D27" s="16"/>
      <c r="E27" s="16"/>
      <c r="F27" s="16"/>
      <c r="G27" s="16"/>
      <c r="H27" s="16"/>
      <c r="I27" s="16"/>
      <c r="J27" s="16"/>
      <c r="K27" s="16"/>
      <c r="L27" s="16"/>
      <c r="M27" s="16"/>
      <c r="N27" s="16"/>
      <c r="O27" s="16"/>
      <c r="P27" s="16"/>
      <c r="Q27" s="16"/>
      <c r="R27" s="14"/>
      <c r="S27" s="14"/>
      <c r="T27" s="14"/>
      <c r="U27" s="14"/>
      <c r="V27" s="14"/>
      <c r="W27" s="14"/>
      <c r="X27" s="14"/>
      <c r="Y27" s="14"/>
      <c r="Z27" s="14"/>
    </row>
    <row r="28" spans="1:26" ht="13.5" customHeight="1" x14ac:dyDescent="0.2">
      <c r="A28" s="14"/>
      <c r="B28" s="16"/>
      <c r="C28" s="20" t="s">
        <v>7</v>
      </c>
      <c r="D28" s="16"/>
      <c r="E28" s="16"/>
      <c r="F28" s="16"/>
      <c r="G28" s="16"/>
      <c r="H28" s="16"/>
      <c r="I28" s="16"/>
      <c r="J28" s="16"/>
      <c r="K28" s="16"/>
      <c r="L28" s="16"/>
      <c r="M28" s="16"/>
      <c r="N28" s="16"/>
      <c r="O28" s="16"/>
      <c r="P28" s="16"/>
      <c r="Q28" s="16"/>
      <c r="R28" s="14"/>
      <c r="S28" s="14"/>
      <c r="T28" s="14"/>
      <c r="U28" s="14"/>
      <c r="V28" s="14"/>
      <c r="W28" s="14"/>
      <c r="X28" s="14"/>
      <c r="Y28" s="14"/>
      <c r="Z28" s="14"/>
    </row>
    <row r="29" spans="1:26" ht="13.5" customHeight="1" x14ac:dyDescent="0.2">
      <c r="A29" s="14"/>
      <c r="B29" s="16"/>
      <c r="C29" s="16"/>
      <c r="D29" s="16"/>
      <c r="E29" s="16"/>
      <c r="F29" s="16"/>
      <c r="G29" s="16"/>
      <c r="H29" s="16"/>
      <c r="I29" s="16"/>
      <c r="J29" s="16"/>
      <c r="K29" s="16"/>
      <c r="L29" s="16"/>
      <c r="M29" s="16"/>
      <c r="N29" s="16"/>
      <c r="O29" s="16"/>
      <c r="P29" s="16"/>
      <c r="Q29" s="16"/>
      <c r="R29" s="14"/>
      <c r="S29" s="14"/>
      <c r="T29" s="14"/>
      <c r="U29" s="14"/>
      <c r="V29" s="14"/>
      <c r="W29" s="14"/>
      <c r="X29" s="14"/>
      <c r="Y29" s="14"/>
      <c r="Z29" s="14"/>
    </row>
    <row r="30" spans="1:26" ht="13.5" customHeight="1" x14ac:dyDescent="0.2">
      <c r="A30" s="14"/>
      <c r="B30" s="16"/>
      <c r="C30" s="21" t="s">
        <v>8</v>
      </c>
      <c r="D30" s="16"/>
      <c r="E30" s="16"/>
      <c r="F30" s="16"/>
      <c r="G30" s="16"/>
      <c r="H30" s="16"/>
      <c r="I30" s="16"/>
      <c r="J30" s="16"/>
      <c r="K30" s="16"/>
      <c r="L30" s="16"/>
      <c r="M30" s="16"/>
      <c r="N30" s="16"/>
      <c r="O30" s="16"/>
      <c r="P30" s="16"/>
      <c r="Q30" s="16"/>
      <c r="R30" s="14"/>
      <c r="S30" s="14"/>
      <c r="T30" s="14"/>
      <c r="U30" s="14"/>
      <c r="V30" s="14"/>
      <c r="W30" s="14"/>
      <c r="X30" s="14"/>
      <c r="Y30" s="14"/>
      <c r="Z30" s="14"/>
    </row>
    <row r="31" spans="1:26" ht="13.5" customHeight="1" x14ac:dyDescent="0.2">
      <c r="A31" s="14"/>
      <c r="B31" s="16"/>
      <c r="C31" s="16"/>
      <c r="D31" s="16"/>
      <c r="E31" s="16"/>
      <c r="F31" s="16"/>
      <c r="G31" s="16"/>
      <c r="H31" s="16"/>
      <c r="I31" s="16"/>
      <c r="J31" s="16"/>
      <c r="K31" s="16"/>
      <c r="L31" s="16"/>
      <c r="M31" s="16"/>
      <c r="N31" s="16"/>
      <c r="O31" s="16"/>
      <c r="P31" s="16"/>
      <c r="Q31" s="16"/>
      <c r="R31" s="14"/>
      <c r="S31" s="14"/>
      <c r="T31" s="14"/>
      <c r="U31" s="14"/>
      <c r="V31" s="14"/>
      <c r="W31" s="14"/>
      <c r="X31" s="14"/>
      <c r="Y31" s="14"/>
      <c r="Z31" s="14"/>
    </row>
    <row r="32" spans="1:26" ht="13.5" customHeight="1" x14ac:dyDescent="0.2">
      <c r="A32" s="14"/>
      <c r="B32" s="16"/>
      <c r="C32" s="16"/>
      <c r="D32" s="16"/>
      <c r="E32" s="16"/>
      <c r="F32" s="16"/>
      <c r="G32" s="16"/>
      <c r="H32" s="16"/>
      <c r="I32" s="16"/>
      <c r="J32" s="16"/>
      <c r="K32" s="16"/>
      <c r="L32" s="16"/>
      <c r="M32" s="16"/>
      <c r="N32" s="16"/>
      <c r="O32" s="16"/>
      <c r="P32" s="16"/>
      <c r="Q32" s="16"/>
      <c r="R32" s="14"/>
      <c r="S32" s="14"/>
      <c r="T32" s="14"/>
      <c r="U32" s="14"/>
      <c r="V32" s="14"/>
      <c r="W32" s="14"/>
      <c r="X32" s="14"/>
      <c r="Y32" s="14"/>
      <c r="Z32" s="14"/>
    </row>
    <row r="33" spans="1:26" ht="13.5" customHeight="1" x14ac:dyDescent="0.2">
      <c r="A33" s="14"/>
      <c r="B33" s="16"/>
      <c r="C33" s="16"/>
      <c r="D33" s="16"/>
      <c r="E33" s="16"/>
      <c r="F33" s="16"/>
      <c r="G33" s="16"/>
      <c r="H33" s="16"/>
      <c r="I33" s="16"/>
      <c r="J33" s="16"/>
      <c r="K33" s="16"/>
      <c r="L33" s="16"/>
      <c r="M33" s="16"/>
      <c r="N33" s="16"/>
      <c r="O33" s="16"/>
      <c r="P33" s="16"/>
      <c r="Q33" s="16"/>
      <c r="R33" s="14"/>
      <c r="S33" s="14"/>
      <c r="T33" s="14"/>
      <c r="U33" s="14"/>
      <c r="V33" s="14"/>
      <c r="W33" s="14"/>
      <c r="X33" s="14"/>
      <c r="Y33" s="14"/>
      <c r="Z33" s="14"/>
    </row>
    <row r="34" spans="1:26" ht="13.5" customHeight="1" x14ac:dyDescent="0.2">
      <c r="A34" s="14"/>
      <c r="B34" s="16"/>
      <c r="C34" s="22" t="s">
        <v>9</v>
      </c>
      <c r="D34" s="22"/>
      <c r="E34" s="22"/>
      <c r="F34" s="22"/>
      <c r="G34" s="22"/>
      <c r="H34" s="22"/>
      <c r="I34" s="22"/>
      <c r="J34" s="22"/>
      <c r="K34" s="22"/>
      <c r="L34" s="22"/>
      <c r="M34" s="22"/>
      <c r="N34" s="22"/>
      <c r="O34" s="22"/>
      <c r="P34" s="22"/>
      <c r="Q34" s="16"/>
      <c r="R34" s="14"/>
      <c r="S34" s="14"/>
      <c r="T34" s="14"/>
      <c r="U34" s="14"/>
      <c r="V34" s="14"/>
      <c r="W34" s="14"/>
      <c r="X34" s="14"/>
      <c r="Y34" s="14"/>
      <c r="Z34" s="14"/>
    </row>
    <row r="35" spans="1:26" ht="13.5" customHeight="1" x14ac:dyDescent="0.2">
      <c r="A35" s="14"/>
      <c r="B35" s="16"/>
      <c r="C35" s="23" t="s">
        <v>10</v>
      </c>
      <c r="D35" s="24"/>
      <c r="E35" s="24"/>
      <c r="F35" s="24"/>
      <c r="G35" s="24"/>
      <c r="H35" s="24"/>
      <c r="I35" s="24"/>
      <c r="J35" s="24"/>
      <c r="K35" s="24"/>
      <c r="L35" s="24"/>
      <c r="M35" s="24"/>
      <c r="N35" s="24"/>
      <c r="O35" s="24"/>
      <c r="P35" s="24"/>
      <c r="Q35" s="16"/>
      <c r="R35" s="14"/>
      <c r="S35" s="14"/>
      <c r="T35" s="14"/>
      <c r="U35" s="14"/>
      <c r="V35" s="14"/>
      <c r="W35" s="14"/>
      <c r="X35" s="14"/>
      <c r="Y35" s="14"/>
      <c r="Z35" s="14"/>
    </row>
    <row r="36" spans="1:26" ht="13.5" customHeight="1" x14ac:dyDescent="0.2">
      <c r="A36" s="14"/>
      <c r="B36" s="16"/>
      <c r="C36" s="24"/>
      <c r="D36" s="25"/>
      <c r="E36" s="25"/>
      <c r="F36" s="25"/>
      <c r="G36" s="25"/>
      <c r="H36" s="25"/>
      <c r="I36" s="25"/>
      <c r="J36" s="25"/>
      <c r="K36" s="25"/>
      <c r="L36" s="25"/>
      <c r="M36" s="25"/>
      <c r="N36" s="25"/>
      <c r="O36" s="25"/>
      <c r="P36" s="24"/>
      <c r="Q36" s="16"/>
      <c r="R36" s="14"/>
      <c r="S36" s="14"/>
      <c r="T36" s="14"/>
      <c r="U36" s="14"/>
      <c r="V36" s="14"/>
      <c r="W36" s="14"/>
      <c r="X36" s="14"/>
      <c r="Y36" s="14"/>
      <c r="Z36" s="14"/>
    </row>
    <row r="37" spans="1:26" ht="13.5" customHeight="1" x14ac:dyDescent="0.2">
      <c r="A37" s="14"/>
      <c r="B37" s="16"/>
      <c r="C37" s="24"/>
      <c r="D37" s="25"/>
      <c r="E37" s="25"/>
      <c r="F37" s="25"/>
      <c r="G37" s="25"/>
      <c r="H37" s="25"/>
      <c r="I37" s="25"/>
      <c r="J37" s="25"/>
      <c r="K37" s="25"/>
      <c r="L37" s="25"/>
      <c r="M37" s="25"/>
      <c r="N37" s="25"/>
      <c r="O37" s="25"/>
      <c r="P37" s="24"/>
      <c r="Q37" s="16"/>
      <c r="R37" s="14"/>
      <c r="S37" s="14"/>
      <c r="T37" s="14"/>
      <c r="U37" s="14"/>
      <c r="V37" s="14"/>
      <c r="W37" s="14"/>
      <c r="X37" s="14"/>
      <c r="Y37" s="14"/>
      <c r="Z37" s="14"/>
    </row>
    <row r="38" spans="1:26" ht="13.5" customHeight="1" x14ac:dyDescent="0.2">
      <c r="A38" s="14"/>
      <c r="B38" s="16"/>
      <c r="C38" s="24"/>
      <c r="D38" s="24"/>
      <c r="E38" s="24"/>
      <c r="F38" s="24"/>
      <c r="G38" s="24"/>
      <c r="H38" s="24"/>
      <c r="I38" s="24"/>
      <c r="J38" s="24"/>
      <c r="K38" s="24"/>
      <c r="L38" s="24"/>
      <c r="M38" s="24"/>
      <c r="N38" s="24"/>
      <c r="O38" s="24"/>
      <c r="P38" s="24"/>
      <c r="Q38" s="16"/>
      <c r="R38" s="14"/>
      <c r="S38" s="14"/>
      <c r="T38" s="14"/>
      <c r="U38" s="14"/>
      <c r="V38" s="14"/>
      <c r="W38" s="14"/>
      <c r="X38" s="14"/>
      <c r="Y38" s="14"/>
      <c r="Z38" s="14"/>
    </row>
    <row r="39" spans="1:26" ht="13.5" customHeight="1" x14ac:dyDescent="0.2">
      <c r="A39" s="14"/>
      <c r="B39" s="16"/>
      <c r="C39" s="16"/>
      <c r="D39" s="16"/>
      <c r="E39" s="16"/>
      <c r="F39" s="16"/>
      <c r="G39" s="16"/>
      <c r="H39" s="16"/>
      <c r="I39" s="16"/>
      <c r="J39" s="16"/>
      <c r="K39" s="16"/>
      <c r="L39" s="16"/>
      <c r="M39" s="16"/>
      <c r="N39" s="16"/>
      <c r="O39" s="16"/>
      <c r="P39" s="16"/>
      <c r="Q39" s="16"/>
      <c r="R39" s="14"/>
      <c r="S39" s="14"/>
      <c r="T39" s="14"/>
      <c r="U39" s="14"/>
      <c r="V39" s="14"/>
      <c r="W39" s="14"/>
      <c r="X39" s="14"/>
      <c r="Y39" s="14"/>
      <c r="Z39" s="14"/>
    </row>
    <row r="40" spans="1:26" ht="13.5" customHeight="1" x14ac:dyDescent="0.2">
      <c r="A40" s="14"/>
      <c r="B40" s="16"/>
      <c r="C40" s="16"/>
      <c r="D40" s="16"/>
      <c r="E40" s="16"/>
      <c r="F40" s="16"/>
      <c r="G40" s="16"/>
      <c r="H40" s="16"/>
      <c r="I40" s="16"/>
      <c r="J40" s="16"/>
      <c r="K40" s="16"/>
      <c r="L40" s="16"/>
      <c r="M40" s="16"/>
      <c r="N40" s="16"/>
      <c r="O40" s="16"/>
      <c r="P40" s="16"/>
      <c r="Q40" s="16"/>
      <c r="R40" s="14"/>
      <c r="S40" s="14"/>
      <c r="T40" s="14"/>
      <c r="U40" s="14"/>
      <c r="V40" s="14"/>
      <c r="W40" s="14"/>
      <c r="X40" s="14"/>
      <c r="Y40" s="14"/>
      <c r="Z40" s="14"/>
    </row>
    <row r="41" spans="1:26" ht="13.5" customHeight="1" x14ac:dyDescent="0.2">
      <c r="A41" s="14"/>
      <c r="B41" s="16"/>
      <c r="C41" s="16"/>
      <c r="D41" s="16"/>
      <c r="E41" s="16"/>
      <c r="F41" s="16"/>
      <c r="G41" s="16"/>
      <c r="H41" s="16"/>
      <c r="I41" s="16"/>
      <c r="J41" s="16"/>
      <c r="K41" s="16"/>
      <c r="L41" s="16"/>
      <c r="M41" s="16"/>
      <c r="N41" s="16"/>
      <c r="O41" s="16"/>
      <c r="P41" s="16"/>
      <c r="Q41" s="16"/>
      <c r="R41" s="14"/>
      <c r="S41" s="14"/>
      <c r="T41" s="14"/>
      <c r="U41" s="14"/>
      <c r="V41" s="14"/>
      <c r="W41" s="14"/>
      <c r="X41" s="14"/>
      <c r="Y41" s="14"/>
      <c r="Z41" s="14"/>
    </row>
    <row r="42" spans="1:26" ht="13.5" customHeight="1" x14ac:dyDescent="0.2">
      <c r="A42" s="14"/>
      <c r="B42" s="16"/>
      <c r="C42" s="16"/>
      <c r="D42" s="16"/>
      <c r="E42" s="16"/>
      <c r="F42" s="16"/>
      <c r="G42" s="16"/>
      <c r="H42" s="16"/>
      <c r="I42" s="16"/>
      <c r="J42" s="16"/>
      <c r="K42" s="16"/>
      <c r="L42" s="16"/>
      <c r="M42" s="16"/>
      <c r="N42" s="16"/>
      <c r="O42" s="16"/>
      <c r="P42" s="16"/>
      <c r="Q42" s="16"/>
      <c r="R42" s="14"/>
      <c r="S42" s="14"/>
      <c r="T42" s="14"/>
      <c r="U42" s="14"/>
      <c r="V42" s="14"/>
      <c r="W42" s="14"/>
      <c r="X42" s="14"/>
      <c r="Y42" s="14"/>
      <c r="Z42" s="14"/>
    </row>
    <row r="43" spans="1:26" ht="13.5" customHeight="1" x14ac:dyDescent="0.2">
      <c r="A43" s="14"/>
      <c r="B43" s="16"/>
      <c r="C43" s="16"/>
      <c r="D43" s="16"/>
      <c r="E43" s="16"/>
      <c r="F43" s="16"/>
      <c r="G43" s="16"/>
      <c r="H43" s="16"/>
      <c r="I43" s="16"/>
      <c r="J43" s="16"/>
      <c r="K43" s="16"/>
      <c r="L43" s="16"/>
      <c r="M43" s="16"/>
      <c r="N43" s="16"/>
      <c r="O43" s="16"/>
      <c r="P43" s="16"/>
      <c r="Q43" s="16"/>
      <c r="R43" s="14"/>
      <c r="S43" s="14"/>
      <c r="T43" s="14"/>
      <c r="U43" s="14"/>
      <c r="V43" s="14"/>
      <c r="W43" s="14"/>
      <c r="X43" s="14"/>
      <c r="Y43" s="14"/>
      <c r="Z43" s="14"/>
    </row>
    <row r="44" spans="1:26" ht="13.5" customHeight="1"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3.5" customHeight="1" x14ac:dyDescent="0.2">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3.5" customHeight="1"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3.5" customHeight="1" x14ac:dyDescent="0.2">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3.5" customHeight="1"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3.5" customHeight="1" x14ac:dyDescent="0.2">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3.5" customHeight="1"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3.5" customHeight="1" x14ac:dyDescent="0.2">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3.5" customHeight="1"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3.5" customHeight="1" x14ac:dyDescent="0.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3.5" customHeight="1"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3.5" customHeight="1" x14ac:dyDescent="0.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3.5" customHeight="1"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3.5" customHeight="1" x14ac:dyDescent="0.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3.5" customHeight="1"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3.5" customHeight="1" x14ac:dyDescent="0.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3.5" customHeight="1"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3.5" customHeight="1" x14ac:dyDescent="0.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3.5" customHeight="1"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3.5" customHeight="1" x14ac:dyDescent="0.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3.5" customHeight="1"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3.5" customHeight="1" x14ac:dyDescent="0.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3.5" customHeight="1"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3.5" customHeight="1" x14ac:dyDescent="0.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3.5" customHeight="1"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3.5" customHeight="1" x14ac:dyDescent="0.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3.5" customHeight="1"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3.5" customHeight="1" x14ac:dyDescent="0.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3.5" customHeight="1"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3.5" customHeight="1" x14ac:dyDescent="0.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3.5" customHeight="1"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3.5" customHeight="1" x14ac:dyDescent="0.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3.5" customHeight="1"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3.5" customHeight="1" x14ac:dyDescent="0.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3.5" customHeight="1"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3.5" customHeight="1" x14ac:dyDescent="0.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3.5" customHeight="1"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3.5" customHeight="1" x14ac:dyDescent="0.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3.5" customHeight="1"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3.5" customHeight="1" x14ac:dyDescent="0.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3.5" customHeight="1"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3.5" customHeight="1" x14ac:dyDescent="0.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3.5" customHeight="1"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3.5" customHeight="1" x14ac:dyDescent="0.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3.5" customHeight="1"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3.5" customHeight="1" x14ac:dyDescent="0.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3.5" customHeight="1"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3.5" customHeight="1" x14ac:dyDescent="0.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3.5" customHeight="1"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3.5" customHeight="1" x14ac:dyDescent="0.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3.5" customHeight="1"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3.5" customHeight="1" x14ac:dyDescent="0.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3.5" customHeight="1"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3.5" customHeight="1" x14ac:dyDescent="0.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3.5" customHeight="1"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3.5" customHeight="1" x14ac:dyDescent="0.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3.5" customHeight="1"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3.5" customHeight="1"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3.5" customHeight="1"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3.5" customHeight="1"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3.5" customHeight="1"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3.5" customHeight="1"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3.5" customHeight="1"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3.5" customHeight="1"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3.5" customHeight="1"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3.5" customHeight="1"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3.5" customHeight="1"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3.5" customHeight="1"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3.5" customHeight="1"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3.5" customHeight="1"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3.5" customHeight="1"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3.5" customHeight="1"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3.5" customHeight="1"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3.5" customHeight="1"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3.5" customHeight="1"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3.5" customHeight="1"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3.5" customHeight="1"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3.5" customHeight="1"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3.5" customHeight="1"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3.5" customHeight="1"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3.5" customHeight="1"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3.5" customHeight="1"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3.5" customHeight="1"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3.5" customHeight="1"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3.5" customHeight="1"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3.5" customHeight="1"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3.5" customHeight="1"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3.5" customHeight="1"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3.5" customHeight="1"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3.5" customHeight="1"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3.5" customHeight="1"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3.5" customHeight="1"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3.5" customHeight="1"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3.5" customHeight="1"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3.5" customHeight="1"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3.5" customHeight="1"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3.5" customHeight="1"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3.5" customHeight="1"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3.5" customHeight="1"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3.5" customHeight="1"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3.5" customHeight="1"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3.5" customHeight="1"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3.5" customHeight="1"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3.5" customHeight="1"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3.5" customHeight="1"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3.5" customHeight="1"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3.5" customHeight="1"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3.5" customHeight="1"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3.5" customHeight="1"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3.5" customHeight="1"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3.5" customHeight="1"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3.5" customHeight="1"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3.5"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3.5" customHeight="1"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3.5" customHeight="1"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3.5" customHeight="1"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3.5" customHeight="1"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3.5" customHeight="1"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3.5" customHeight="1"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3.5" customHeight="1"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3.5" customHeight="1"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3.5" customHeight="1"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3.5" customHeight="1"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3.5" customHeight="1"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3.5" customHeight="1"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3.5" customHeight="1"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3.5" customHeight="1"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3.5" customHeight="1"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3.5" customHeight="1"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3.5" customHeight="1"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3.5" customHeight="1"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3.5" customHeight="1"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3.5" customHeight="1"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3.5" customHeight="1"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3.5" customHeight="1"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3.5" customHeight="1"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3.5" customHeight="1"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3.5" customHeight="1"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3.5" customHeight="1"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3.5" customHeight="1"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3.5" customHeight="1"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3.5" customHeight="1"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3.5" customHeight="1"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3.5" customHeight="1"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3.5" customHeight="1"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3.5" customHeight="1"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3.5" customHeight="1"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3.5" customHeight="1"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3.5" customHeight="1"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3.5" customHeight="1"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3.5" customHeight="1"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3.5" customHeight="1"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3.5" customHeight="1"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3.5" customHeight="1"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3.5"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3.5" customHeight="1"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3.5" customHeight="1"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3.5" customHeight="1"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3.5"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3.5" customHeight="1"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3.5"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3.5" customHeight="1"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3.5"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3.5" customHeight="1"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3.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3.5" customHeight="1"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3.5"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3.5" customHeight="1"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3.5"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3.5" customHeight="1"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3.5"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3.5" customHeight="1"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3.5"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3.5" customHeight="1"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3.5"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3.5" customHeight="1"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3.5"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3.5" customHeight="1"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3.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3.5" customHeight="1"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3.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3.5" customHeight="1"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3.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3.5" customHeight="1"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3.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3.5" customHeight="1"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3.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3.5" customHeight="1"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3.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3.5" customHeight="1"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3.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3.5" customHeight="1"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3.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3.5" customHeight="1"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3.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3.5" customHeight="1"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3.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3.5"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3.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3.5"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3.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3.5"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3.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3.5"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3.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3.5"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3.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3.5"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3.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3.5"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3.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3.5"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3.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3.5"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3.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3.5"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3.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3.5"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3.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3.5"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3.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3.5"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3.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3.5"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3.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3.5"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3.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3.5"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3.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3.5"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3.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3.5"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3.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3.5"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3.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3.5"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3.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3.5"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3.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3.5"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3.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3.5"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3.5"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3.5"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3.5"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3.5"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3.5"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3.5"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3.5"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3.5"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3.5"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3.5"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3.5"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3.5"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3.5"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3.5"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3.5"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3.5"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3.5"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3.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3.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3.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3.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3.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3.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3.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3.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3.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3.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3.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3.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3.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3.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3.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3.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3.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3.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3.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3.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3.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3.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3.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3.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3.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3.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3.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3.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3.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3.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3.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3.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3.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3.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3.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3.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3.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3.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3.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3.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3.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3.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3.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3.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3.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3.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3.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3.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3.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3.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3.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3.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3.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3.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3.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3.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3.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3.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3.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3.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3.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3.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3.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3.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3.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3.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3.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3.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3.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3.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3.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3.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3.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3.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3.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3.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3.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3.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3.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3.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3.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3.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3.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3.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3.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3.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3.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3.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3.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3.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3.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3.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3.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3.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3.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3.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3.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3.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3.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3.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3.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3.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3.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3.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3.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3.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3.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3.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3.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3.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3.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3.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3.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3.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3.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3.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3.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3.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3.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3.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3.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3.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3.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3.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3.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3.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3.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3.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3.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3.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3.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3.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3.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3.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3.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3.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3.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3.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3.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3.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3.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3.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3.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3.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3.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3.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3.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3.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3.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3.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3.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3.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3.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3.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3.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3.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3.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3.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3.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3.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3.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3.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3.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3.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3.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3.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3.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3.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3.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3.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3.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3.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3.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3.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3.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3.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3.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3.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3.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3.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3.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3.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3.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3.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3.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3.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3.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3.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3.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3.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3.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3.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3.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3.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3.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3.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3.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3.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3.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3.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3.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3.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3.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3.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3.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3.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3.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3.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3.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3.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3.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3.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3.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3.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3.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3.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3.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3.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3.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3.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3.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3.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3.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3.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3.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3.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3.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3.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3.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3.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3.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3.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3.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3.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3.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3.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3.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3.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3.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3.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3.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3.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3.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3.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3.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3.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3.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3.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3.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3.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3.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3.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3.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3.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3.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3.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3.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3.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3.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3.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3.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3.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3.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3.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3.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3.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3.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3.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3.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3.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3.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3.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3.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3.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3.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3.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3.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3.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3.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3.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3.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3.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3.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3.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3.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3.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3.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3.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3.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3.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3.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3.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3.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3.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3.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3.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3.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3.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3.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3.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3.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3.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3.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3.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3.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3.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3.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3.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3.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3.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3.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3.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3.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3.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3.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3.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3.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3.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3.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3.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3.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3.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3.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3.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3.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3.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3.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3.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3.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3.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3.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3.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3.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3.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3.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3.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3.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3.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3.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3.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3.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3.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3.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3.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3.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3.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3.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3.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3.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3.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3.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3.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3.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3.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3.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3.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3.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3.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3.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3.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3.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3.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3.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3.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3.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3.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3.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3.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3.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3.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3.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3.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3.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3.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3.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3.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3.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3.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3.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3.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3.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3.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3.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3.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3.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3.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3.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3.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3.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3.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3.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3.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3.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3.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3.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3.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3.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3.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3.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3.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3.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3.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3.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3.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3.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3.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3.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3.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3.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3.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3.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3.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3.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3.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3.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3.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3.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3.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3.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3.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3.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3.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3.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3.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3.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3.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3.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3.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3.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3.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3.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3.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3.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3.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3.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3.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3.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3.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3.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3.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3.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3.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3.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3.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3.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3.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3.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3.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3.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3.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3.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3.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3.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3.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3.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3.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3.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3.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3.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3.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3.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3.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3.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3.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3.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3.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3.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3.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3.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3.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3.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3.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3.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3.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3.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3.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3.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3.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3.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3.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3.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3.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3.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3.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3.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3.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3.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3.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3.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3.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3.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3.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3.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3.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3.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3.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3.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3.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3.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3.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3.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3.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3.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3.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3.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3.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3.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3.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3.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3.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3.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3.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3.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3.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3.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3.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3.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3.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3.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3.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3.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3.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3.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3.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3.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3.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3.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3.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3.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3.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3.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3.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3.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3.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3.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3.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3.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3.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3.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3.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3.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3.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3.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3.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3.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3.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3.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3.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3.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3.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3.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3.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3.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3.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3.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3.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3.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3.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3.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3.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3.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3.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3.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3.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3.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3.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3.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3.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3.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3.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3.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3.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3.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3.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3.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3.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3.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3.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3.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3.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3.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3.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3.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3.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3.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3.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3.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3.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3.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3.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3.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3.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3.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3.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3.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3.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3.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3.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3.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3.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3.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3.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3.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3.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3.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3.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3.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3.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3.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3.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3.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3.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3.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3.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3.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3.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3.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3.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3.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3.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3.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3.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3.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3.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3.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3.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3.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3.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3.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3.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3.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3.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3.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3.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3.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3.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3.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3.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3.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3.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3.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3.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3.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3.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3.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3.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3.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3.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3.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3.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3.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3.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3.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3.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3.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3.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3.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3.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3.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3.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3.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3.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3.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3.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3.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3.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3.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3.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3.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3.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3.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3.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3.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3.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3.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3.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3.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3.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3.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3.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3.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3.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3.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3.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3.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3.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3.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3.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3.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3.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3.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3.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3.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3.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3.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3.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3.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3.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C35:P38"/>
  </mergeCells>
  <hyperlinks>
    <hyperlink ref="C30" r:id="rId1" xr:uid="{3C56E18F-C562-404B-80BF-7C34BC42F4F0}"/>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B88B-5BE9-4E15-8FC9-9E7860072B88}">
  <dimension ref="B1:O35"/>
  <sheetViews>
    <sheetView showGridLines="0" workbookViewId="0">
      <selection activeCell="G30" sqref="G30"/>
    </sheetView>
  </sheetViews>
  <sheetFormatPr defaultRowHeight="15" x14ac:dyDescent="0.25"/>
  <cols>
    <col min="1" max="1" width="1" customWidth="1"/>
    <col min="2" max="2" width="14" customWidth="1"/>
    <col min="5" max="5" width="8.85546875" bestFit="1" customWidth="1"/>
    <col min="6" max="6" width="9.85546875" bestFit="1" customWidth="1"/>
    <col min="7" max="7" width="8.85546875" bestFit="1" customWidth="1"/>
    <col min="8" max="8" width="9.85546875" bestFit="1" customWidth="1"/>
    <col min="15" max="15" width="12.85546875" customWidth="1"/>
  </cols>
  <sheetData>
    <row r="1" spans="2:15" ht="5.45" customHeight="1" x14ac:dyDescent="0.25"/>
    <row r="2" spans="2:15" ht="21" x14ac:dyDescent="0.35">
      <c r="B2" s="1" t="s">
        <v>21</v>
      </c>
      <c r="C2" s="2"/>
      <c r="D2" s="2"/>
      <c r="E2" s="3"/>
      <c r="F2" s="3"/>
      <c r="G2" s="3"/>
      <c r="H2" s="3"/>
      <c r="I2" s="3"/>
      <c r="J2" s="3"/>
      <c r="K2" s="3"/>
      <c r="L2" s="3"/>
      <c r="M2" s="3"/>
      <c r="N2" s="3"/>
      <c r="O2" s="3"/>
    </row>
    <row r="3" spans="2:15" ht="5.65" customHeight="1" x14ac:dyDescent="0.25"/>
    <row r="4" spans="2:15" x14ac:dyDescent="0.25">
      <c r="B4" s="7" t="s">
        <v>12</v>
      </c>
      <c r="C4" s="6"/>
      <c r="E4" s="13" t="s">
        <v>23</v>
      </c>
      <c r="F4" s="13"/>
      <c r="G4" s="13"/>
      <c r="H4" s="13"/>
      <c r="I4" s="13"/>
      <c r="J4" s="13"/>
      <c r="K4" s="13"/>
      <c r="L4" s="13"/>
      <c r="M4" s="13"/>
      <c r="N4" s="13"/>
      <c r="O4" s="13"/>
    </row>
    <row r="5" spans="2:15" x14ac:dyDescent="0.25">
      <c r="B5" s="6" t="s">
        <v>0</v>
      </c>
      <c r="C5" s="6" t="s">
        <v>1</v>
      </c>
      <c r="E5" t="s">
        <v>24</v>
      </c>
    </row>
    <row r="6" spans="2:15" x14ac:dyDescent="0.25">
      <c r="B6">
        <v>1.1000000000000001</v>
      </c>
      <c r="C6">
        <v>39343</v>
      </c>
    </row>
    <row r="7" spans="2:15" x14ac:dyDescent="0.25">
      <c r="B7">
        <v>1.3</v>
      </c>
      <c r="C7">
        <v>46205</v>
      </c>
    </row>
    <row r="8" spans="2:15" x14ac:dyDescent="0.25">
      <c r="B8">
        <v>1.5</v>
      </c>
      <c r="C8">
        <v>37731</v>
      </c>
    </row>
    <row r="9" spans="2:15" x14ac:dyDescent="0.25">
      <c r="B9">
        <v>2</v>
      </c>
      <c r="C9">
        <v>43525</v>
      </c>
    </row>
    <row r="10" spans="2:15" x14ac:dyDescent="0.25">
      <c r="B10">
        <v>2.2000000000000002</v>
      </c>
      <c r="C10">
        <v>39891</v>
      </c>
    </row>
    <row r="11" spans="2:15" x14ac:dyDescent="0.25">
      <c r="B11">
        <v>2.9</v>
      </c>
      <c r="C11">
        <v>56642</v>
      </c>
    </row>
    <row r="12" spans="2:15" x14ac:dyDescent="0.25">
      <c r="B12">
        <v>3</v>
      </c>
      <c r="C12">
        <v>60150</v>
      </c>
    </row>
    <row r="13" spans="2:15" x14ac:dyDescent="0.25">
      <c r="B13">
        <v>3.2</v>
      </c>
      <c r="C13">
        <v>54445</v>
      </c>
    </row>
    <row r="14" spans="2:15" x14ac:dyDescent="0.25">
      <c r="B14">
        <v>3.2</v>
      </c>
      <c r="C14">
        <v>64445</v>
      </c>
    </row>
    <row r="15" spans="2:15" x14ac:dyDescent="0.25">
      <c r="B15">
        <v>3.7</v>
      </c>
      <c r="C15">
        <v>57189</v>
      </c>
    </row>
    <row r="16" spans="2:15" x14ac:dyDescent="0.25">
      <c r="B16">
        <v>3.9</v>
      </c>
      <c r="C16">
        <v>63218</v>
      </c>
    </row>
    <row r="17" spans="2:3" x14ac:dyDescent="0.25">
      <c r="B17">
        <v>4</v>
      </c>
      <c r="C17">
        <v>55794</v>
      </c>
    </row>
    <row r="18" spans="2:3" x14ac:dyDescent="0.25">
      <c r="B18">
        <v>4</v>
      </c>
      <c r="C18">
        <v>56957</v>
      </c>
    </row>
    <row r="19" spans="2:3" x14ac:dyDescent="0.25">
      <c r="B19">
        <v>4.0999999999999996</v>
      </c>
      <c r="C19">
        <v>57081</v>
      </c>
    </row>
    <row r="20" spans="2:3" x14ac:dyDescent="0.25">
      <c r="B20">
        <v>4.5</v>
      </c>
      <c r="C20">
        <v>61111</v>
      </c>
    </row>
    <row r="21" spans="2:3" x14ac:dyDescent="0.25">
      <c r="B21">
        <v>4.9000000000000004</v>
      </c>
      <c r="C21">
        <v>67938</v>
      </c>
    </row>
    <row r="22" spans="2:3" x14ac:dyDescent="0.25">
      <c r="B22">
        <v>5.0999999999999996</v>
      </c>
      <c r="C22">
        <v>66029</v>
      </c>
    </row>
    <row r="23" spans="2:3" x14ac:dyDescent="0.25">
      <c r="B23">
        <v>5.3</v>
      </c>
      <c r="C23">
        <v>83088</v>
      </c>
    </row>
    <row r="24" spans="2:3" x14ac:dyDescent="0.25">
      <c r="B24">
        <v>5.9</v>
      </c>
      <c r="C24">
        <v>81363</v>
      </c>
    </row>
    <row r="25" spans="2:3" x14ac:dyDescent="0.25">
      <c r="B25">
        <v>6</v>
      </c>
      <c r="C25">
        <v>93940</v>
      </c>
    </row>
    <row r="26" spans="2:3" x14ac:dyDescent="0.25">
      <c r="B26">
        <v>6.8</v>
      </c>
      <c r="C26">
        <v>91738</v>
      </c>
    </row>
    <row r="27" spans="2:3" x14ac:dyDescent="0.25">
      <c r="B27">
        <v>7.1</v>
      </c>
      <c r="C27">
        <v>98273</v>
      </c>
    </row>
    <row r="28" spans="2:3" x14ac:dyDescent="0.25">
      <c r="B28">
        <v>7.9</v>
      </c>
      <c r="C28">
        <v>101302</v>
      </c>
    </row>
    <row r="29" spans="2:3" x14ac:dyDescent="0.25">
      <c r="B29">
        <v>8.1999999999999993</v>
      </c>
      <c r="C29">
        <v>113812</v>
      </c>
    </row>
    <row r="30" spans="2:3" x14ac:dyDescent="0.25">
      <c r="B30">
        <v>8.6999999999999993</v>
      </c>
      <c r="C30">
        <v>109431</v>
      </c>
    </row>
    <row r="31" spans="2:3" x14ac:dyDescent="0.25">
      <c r="B31">
        <v>9</v>
      </c>
      <c r="C31">
        <v>105582</v>
      </c>
    </row>
    <row r="32" spans="2:3" x14ac:dyDescent="0.25">
      <c r="B32">
        <v>9.5</v>
      </c>
      <c r="C32">
        <v>116969</v>
      </c>
    </row>
    <row r="33" spans="2:3" x14ac:dyDescent="0.25">
      <c r="B33">
        <v>9.6</v>
      </c>
      <c r="C33">
        <v>112635</v>
      </c>
    </row>
    <row r="34" spans="2:3" x14ac:dyDescent="0.25">
      <c r="B34">
        <v>10.3</v>
      </c>
      <c r="C34">
        <v>122391</v>
      </c>
    </row>
    <row r="35" spans="2:3" x14ac:dyDescent="0.25">
      <c r="B35">
        <v>10.5</v>
      </c>
      <c r="C35">
        <v>121872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0257-4251-45E2-B48F-90ADE68A9DAC}">
  <dimension ref="B1:U35"/>
  <sheetViews>
    <sheetView showGridLines="0" workbookViewId="0">
      <selection activeCell="S13" sqref="S13"/>
    </sheetView>
  </sheetViews>
  <sheetFormatPr defaultRowHeight="15" outlineLevelCol="1" x14ac:dyDescent="0.25"/>
  <cols>
    <col min="1" max="1" width="1" customWidth="1"/>
    <col min="2" max="2" width="16.28515625" customWidth="1"/>
    <col min="4" max="4" width="16.5703125" customWidth="1" outlineLevel="1"/>
    <col min="5" max="5" width="13.42578125" customWidth="1" outlineLevel="1"/>
    <col min="6" max="6" width="12.7109375" customWidth="1" outlineLevel="1"/>
    <col min="7" max="7" width="22.7109375" customWidth="1" outlineLevel="1"/>
    <col min="8" max="8" width="4.85546875" customWidth="1"/>
    <col min="9" max="9" width="10.5703125" customWidth="1"/>
    <col min="10" max="10" width="11.28515625" customWidth="1"/>
    <col min="17" max="17" width="12.85546875" customWidth="1"/>
  </cols>
  <sheetData>
    <row r="1" spans="2:21" ht="5.45" customHeight="1" x14ac:dyDescent="0.25"/>
    <row r="2" spans="2:21" ht="21" x14ac:dyDescent="0.35">
      <c r="B2" s="1" t="s">
        <v>20</v>
      </c>
      <c r="C2" s="2"/>
      <c r="D2" s="2"/>
      <c r="E2" s="2"/>
      <c r="F2" s="2"/>
      <c r="G2" s="3"/>
      <c r="H2" s="3"/>
      <c r="I2" s="3"/>
      <c r="J2" s="3"/>
      <c r="K2" s="3"/>
      <c r="L2" s="3"/>
      <c r="M2" s="3"/>
      <c r="N2" s="3"/>
      <c r="O2" s="3"/>
      <c r="P2" s="3"/>
      <c r="Q2" s="3"/>
      <c r="R2" s="3"/>
      <c r="S2" s="3"/>
    </row>
    <row r="3" spans="2:21" ht="5.65" customHeight="1" x14ac:dyDescent="0.25"/>
    <row r="4" spans="2:21" x14ac:dyDescent="0.25">
      <c r="B4" s="7" t="s">
        <v>12</v>
      </c>
      <c r="C4" s="6"/>
      <c r="D4" s="9" t="s">
        <v>11</v>
      </c>
      <c r="E4" s="10"/>
      <c r="F4" s="10"/>
      <c r="G4" s="10"/>
      <c r="I4" s="9" t="s">
        <v>13</v>
      </c>
      <c r="J4" s="10"/>
    </row>
    <row r="5" spans="2:21" x14ac:dyDescent="0.25">
      <c r="B5" s="8" t="s">
        <v>0</v>
      </c>
      <c r="C5" s="8" t="s">
        <v>1</v>
      </c>
      <c r="D5" s="11" t="s">
        <v>2</v>
      </c>
      <c r="E5" s="11" t="s">
        <v>14</v>
      </c>
      <c r="F5" s="11" t="s">
        <v>15</v>
      </c>
      <c r="G5" s="11" t="s">
        <v>16</v>
      </c>
      <c r="I5" s="11" t="s">
        <v>4</v>
      </c>
      <c r="J5" s="11" t="s">
        <v>3</v>
      </c>
    </row>
    <row r="6" spans="2:21" x14ac:dyDescent="0.25">
      <c r="B6">
        <v>1.1000000000000001</v>
      </c>
      <c r="C6">
        <v>39343</v>
      </c>
      <c r="D6" s="35">
        <f t="shared" ref="D6:D35" si="0" xml:space="preserve"> J$6 * B6 + I$6</f>
        <v>24900</v>
      </c>
      <c r="E6" s="35">
        <f t="shared" ref="E6:E35" si="1">D6-C6</f>
        <v>-14443</v>
      </c>
      <c r="F6" s="35">
        <f t="shared" ref="F6:F35" si="2">(D6-C6)^2</f>
        <v>208600249</v>
      </c>
      <c r="G6" s="35">
        <f>SUM(F6:F36)</f>
        <v>6199160122</v>
      </c>
      <c r="I6" s="38">
        <v>15000</v>
      </c>
      <c r="J6" s="38">
        <v>9000</v>
      </c>
    </row>
    <row r="7" spans="2:21" x14ac:dyDescent="0.25">
      <c r="B7">
        <v>1.3</v>
      </c>
      <c r="C7">
        <v>46205</v>
      </c>
      <c r="D7" s="35">
        <f t="shared" si="0"/>
        <v>26700</v>
      </c>
      <c r="E7" s="35">
        <f t="shared" si="1"/>
        <v>-19505</v>
      </c>
      <c r="F7" s="35">
        <f t="shared" si="2"/>
        <v>380445025</v>
      </c>
      <c r="G7" s="37"/>
    </row>
    <row r="8" spans="2:21" x14ac:dyDescent="0.25">
      <c r="B8">
        <v>1.5</v>
      </c>
      <c r="C8">
        <v>37731</v>
      </c>
      <c r="D8" s="35">
        <f t="shared" si="0"/>
        <v>28500</v>
      </c>
      <c r="E8" s="35">
        <f t="shared" si="1"/>
        <v>-9231</v>
      </c>
      <c r="F8" s="35">
        <f t="shared" si="2"/>
        <v>85211361</v>
      </c>
      <c r="G8" s="37"/>
      <c r="I8" s="13" t="s">
        <v>25</v>
      </c>
      <c r="J8" s="13"/>
      <c r="K8" s="13"/>
      <c r="L8" s="13"/>
      <c r="M8" s="13"/>
      <c r="N8" s="13"/>
      <c r="O8" s="13"/>
      <c r="P8" s="13"/>
      <c r="Q8" s="13"/>
      <c r="R8" s="13"/>
      <c r="S8" s="13"/>
    </row>
    <row r="9" spans="2:21" x14ac:dyDescent="0.25">
      <c r="B9">
        <v>2</v>
      </c>
      <c r="C9">
        <v>43525</v>
      </c>
      <c r="D9" s="35">
        <f t="shared" si="0"/>
        <v>33000</v>
      </c>
      <c r="E9" s="35">
        <f t="shared" si="1"/>
        <v>-10525</v>
      </c>
      <c r="F9" s="35">
        <f t="shared" si="2"/>
        <v>110775625</v>
      </c>
      <c r="G9" s="37"/>
      <c r="I9" t="s">
        <v>30</v>
      </c>
      <c r="U9" s="4"/>
    </row>
    <row r="10" spans="2:21" x14ac:dyDescent="0.25">
      <c r="B10">
        <v>2.2000000000000002</v>
      </c>
      <c r="C10">
        <v>39891</v>
      </c>
      <c r="D10" s="35">
        <f t="shared" si="0"/>
        <v>34800</v>
      </c>
      <c r="E10" s="35">
        <f t="shared" si="1"/>
        <v>-5091</v>
      </c>
      <c r="F10" s="35">
        <f t="shared" si="2"/>
        <v>25918281</v>
      </c>
      <c r="G10" s="37"/>
      <c r="I10" t="s">
        <v>35</v>
      </c>
      <c r="U10" s="5"/>
    </row>
    <row r="11" spans="2:21" x14ac:dyDescent="0.25">
      <c r="B11">
        <v>2.9</v>
      </c>
      <c r="C11">
        <v>56642</v>
      </c>
      <c r="D11" s="35">
        <f t="shared" si="0"/>
        <v>41100</v>
      </c>
      <c r="E11" s="35">
        <f t="shared" si="1"/>
        <v>-15542</v>
      </c>
      <c r="F11" s="35">
        <f t="shared" si="2"/>
        <v>241553764</v>
      </c>
      <c r="G11" s="37"/>
      <c r="U11" s="4"/>
    </row>
    <row r="12" spans="2:21" x14ac:dyDescent="0.25">
      <c r="B12">
        <v>3</v>
      </c>
      <c r="C12">
        <v>60150</v>
      </c>
      <c r="D12" s="35">
        <f t="shared" si="0"/>
        <v>42000</v>
      </c>
      <c r="E12" s="35">
        <f t="shared" si="1"/>
        <v>-18150</v>
      </c>
      <c r="F12" s="35">
        <f t="shared" si="2"/>
        <v>329422500</v>
      </c>
      <c r="G12" s="37"/>
    </row>
    <row r="13" spans="2:21" x14ac:dyDescent="0.25">
      <c r="B13">
        <v>3.2</v>
      </c>
      <c r="C13">
        <v>54445</v>
      </c>
      <c r="D13" s="35">
        <f t="shared" si="0"/>
        <v>43800</v>
      </c>
      <c r="E13" s="35">
        <f t="shared" si="1"/>
        <v>-10645</v>
      </c>
      <c r="F13" s="35">
        <f t="shared" si="2"/>
        <v>113316025</v>
      </c>
      <c r="G13" s="37"/>
    </row>
    <row r="14" spans="2:21" x14ac:dyDescent="0.25">
      <c r="B14">
        <v>3.2</v>
      </c>
      <c r="C14">
        <v>64445</v>
      </c>
      <c r="D14" s="35">
        <f t="shared" si="0"/>
        <v>43800</v>
      </c>
      <c r="E14" s="35">
        <f t="shared" si="1"/>
        <v>-20645</v>
      </c>
      <c r="F14" s="35">
        <f t="shared" si="2"/>
        <v>426216025</v>
      </c>
      <c r="G14" s="37"/>
    </row>
    <row r="15" spans="2:21" x14ac:dyDescent="0.25">
      <c r="B15">
        <v>3.7</v>
      </c>
      <c r="C15">
        <v>57189</v>
      </c>
      <c r="D15" s="35">
        <f t="shared" si="0"/>
        <v>48300</v>
      </c>
      <c r="E15" s="35">
        <f t="shared" si="1"/>
        <v>-8889</v>
      </c>
      <c r="F15" s="35">
        <f t="shared" si="2"/>
        <v>79014321</v>
      </c>
      <c r="G15" s="37"/>
    </row>
    <row r="16" spans="2:21" x14ac:dyDescent="0.25">
      <c r="B16">
        <v>3.9</v>
      </c>
      <c r="C16">
        <v>63218</v>
      </c>
      <c r="D16" s="35">
        <f t="shared" si="0"/>
        <v>50100</v>
      </c>
      <c r="E16" s="35">
        <f t="shared" si="1"/>
        <v>-13118</v>
      </c>
      <c r="F16" s="35">
        <f t="shared" si="2"/>
        <v>172081924</v>
      </c>
      <c r="G16" s="37"/>
    </row>
    <row r="17" spans="2:7" x14ac:dyDescent="0.25">
      <c r="B17">
        <v>4</v>
      </c>
      <c r="C17">
        <v>55794</v>
      </c>
      <c r="D17" s="35">
        <f t="shared" si="0"/>
        <v>51000</v>
      </c>
      <c r="E17" s="35">
        <f t="shared" si="1"/>
        <v>-4794</v>
      </c>
      <c r="F17" s="35">
        <f t="shared" si="2"/>
        <v>22982436</v>
      </c>
      <c r="G17" s="37"/>
    </row>
    <row r="18" spans="2:7" x14ac:dyDescent="0.25">
      <c r="B18">
        <v>4</v>
      </c>
      <c r="C18">
        <v>56957</v>
      </c>
      <c r="D18" s="35">
        <f t="shared" si="0"/>
        <v>51000</v>
      </c>
      <c r="E18" s="35">
        <f t="shared" si="1"/>
        <v>-5957</v>
      </c>
      <c r="F18" s="35">
        <f t="shared" si="2"/>
        <v>35485849</v>
      </c>
      <c r="G18" s="37"/>
    </row>
    <row r="19" spans="2:7" x14ac:dyDescent="0.25">
      <c r="B19">
        <v>4.0999999999999996</v>
      </c>
      <c r="C19">
        <v>57081</v>
      </c>
      <c r="D19" s="35">
        <f t="shared" si="0"/>
        <v>51900</v>
      </c>
      <c r="E19" s="35">
        <f t="shared" si="1"/>
        <v>-5181</v>
      </c>
      <c r="F19" s="35">
        <f t="shared" si="2"/>
        <v>26842761</v>
      </c>
      <c r="G19" s="37"/>
    </row>
    <row r="20" spans="2:7" x14ac:dyDescent="0.25">
      <c r="B20">
        <v>4.5</v>
      </c>
      <c r="C20">
        <v>61111</v>
      </c>
      <c r="D20" s="35">
        <f t="shared" si="0"/>
        <v>55500</v>
      </c>
      <c r="E20" s="35">
        <f t="shared" si="1"/>
        <v>-5611</v>
      </c>
      <c r="F20" s="35">
        <f t="shared" si="2"/>
        <v>31483321</v>
      </c>
      <c r="G20" s="37"/>
    </row>
    <row r="21" spans="2:7" x14ac:dyDescent="0.25">
      <c r="B21">
        <v>4.9000000000000004</v>
      </c>
      <c r="C21">
        <v>67938</v>
      </c>
      <c r="D21" s="35">
        <f t="shared" si="0"/>
        <v>59100</v>
      </c>
      <c r="E21" s="35">
        <f t="shared" si="1"/>
        <v>-8838</v>
      </c>
      <c r="F21" s="35">
        <f t="shared" si="2"/>
        <v>78110244</v>
      </c>
      <c r="G21" s="37"/>
    </row>
    <row r="22" spans="2:7" x14ac:dyDescent="0.25">
      <c r="B22">
        <v>5.0999999999999996</v>
      </c>
      <c r="C22">
        <v>66029</v>
      </c>
      <c r="D22" s="35">
        <f t="shared" si="0"/>
        <v>60900</v>
      </c>
      <c r="E22" s="35">
        <f t="shared" si="1"/>
        <v>-5129</v>
      </c>
      <c r="F22" s="35">
        <f t="shared" si="2"/>
        <v>26306641</v>
      </c>
      <c r="G22" s="37"/>
    </row>
    <row r="23" spans="2:7" x14ac:dyDescent="0.25">
      <c r="B23">
        <v>5.3</v>
      </c>
      <c r="C23">
        <v>83088</v>
      </c>
      <c r="D23" s="35">
        <f t="shared" si="0"/>
        <v>62700</v>
      </c>
      <c r="E23" s="35">
        <f t="shared" si="1"/>
        <v>-20388</v>
      </c>
      <c r="F23" s="35">
        <f t="shared" si="2"/>
        <v>415670544</v>
      </c>
      <c r="G23" s="37"/>
    </row>
    <row r="24" spans="2:7" x14ac:dyDescent="0.25">
      <c r="B24">
        <v>5.9</v>
      </c>
      <c r="C24">
        <v>81363</v>
      </c>
      <c r="D24" s="35">
        <f t="shared" si="0"/>
        <v>68100</v>
      </c>
      <c r="E24" s="35">
        <f t="shared" si="1"/>
        <v>-13263</v>
      </c>
      <c r="F24" s="35">
        <f t="shared" si="2"/>
        <v>175907169</v>
      </c>
      <c r="G24" s="37"/>
    </row>
    <row r="25" spans="2:7" x14ac:dyDescent="0.25">
      <c r="B25">
        <v>6</v>
      </c>
      <c r="C25">
        <v>93940</v>
      </c>
      <c r="D25" s="35">
        <f t="shared" si="0"/>
        <v>69000</v>
      </c>
      <c r="E25" s="35">
        <f t="shared" si="1"/>
        <v>-24940</v>
      </c>
      <c r="F25" s="35">
        <f t="shared" si="2"/>
        <v>622003600</v>
      </c>
      <c r="G25" s="37"/>
    </row>
    <row r="26" spans="2:7" x14ac:dyDescent="0.25">
      <c r="B26">
        <v>6.8</v>
      </c>
      <c r="C26">
        <v>91738</v>
      </c>
      <c r="D26" s="35">
        <f t="shared" si="0"/>
        <v>76200</v>
      </c>
      <c r="E26" s="35">
        <f t="shared" si="1"/>
        <v>-15538</v>
      </c>
      <c r="F26" s="35">
        <f t="shared" si="2"/>
        <v>241429444</v>
      </c>
      <c r="G26" s="37"/>
    </row>
    <row r="27" spans="2:7" x14ac:dyDescent="0.25">
      <c r="B27">
        <v>7.1</v>
      </c>
      <c r="C27">
        <v>98273</v>
      </c>
      <c r="D27" s="35">
        <f t="shared" si="0"/>
        <v>78900</v>
      </c>
      <c r="E27" s="35">
        <f t="shared" si="1"/>
        <v>-19373</v>
      </c>
      <c r="F27" s="35">
        <f t="shared" si="2"/>
        <v>375313129</v>
      </c>
      <c r="G27" s="37"/>
    </row>
    <row r="28" spans="2:7" x14ac:dyDescent="0.25">
      <c r="B28">
        <v>7.9</v>
      </c>
      <c r="C28">
        <v>101302</v>
      </c>
      <c r="D28" s="35">
        <f t="shared" si="0"/>
        <v>86100</v>
      </c>
      <c r="E28" s="35">
        <f t="shared" si="1"/>
        <v>-15202</v>
      </c>
      <c r="F28" s="35">
        <f t="shared" si="2"/>
        <v>231100804</v>
      </c>
      <c r="G28" s="37"/>
    </row>
    <row r="29" spans="2:7" x14ac:dyDescent="0.25">
      <c r="B29">
        <v>8.1999999999999993</v>
      </c>
      <c r="C29">
        <v>113812</v>
      </c>
      <c r="D29" s="35">
        <f t="shared" si="0"/>
        <v>88800</v>
      </c>
      <c r="E29" s="35">
        <f t="shared" si="1"/>
        <v>-25012</v>
      </c>
      <c r="F29" s="35">
        <f t="shared" si="2"/>
        <v>625600144</v>
      </c>
      <c r="G29" s="37"/>
    </row>
    <row r="30" spans="2:7" x14ac:dyDescent="0.25">
      <c r="B30">
        <v>8.6999999999999993</v>
      </c>
      <c r="C30">
        <v>109431</v>
      </c>
      <c r="D30" s="35">
        <f t="shared" si="0"/>
        <v>93300</v>
      </c>
      <c r="E30" s="35">
        <f t="shared" si="1"/>
        <v>-16131</v>
      </c>
      <c r="F30" s="35">
        <f t="shared" si="2"/>
        <v>260209161</v>
      </c>
      <c r="G30" s="37"/>
    </row>
    <row r="31" spans="2:7" x14ac:dyDescent="0.25">
      <c r="B31">
        <v>9</v>
      </c>
      <c r="C31">
        <v>105582</v>
      </c>
      <c r="D31" s="35">
        <f t="shared" si="0"/>
        <v>96000</v>
      </c>
      <c r="E31" s="35">
        <f t="shared" si="1"/>
        <v>-9582</v>
      </c>
      <c r="F31" s="35">
        <f t="shared" si="2"/>
        <v>91814724</v>
      </c>
      <c r="G31" s="37"/>
    </row>
    <row r="32" spans="2:7" x14ac:dyDescent="0.25">
      <c r="B32">
        <v>9.5</v>
      </c>
      <c r="C32">
        <v>116969</v>
      </c>
      <c r="D32" s="35">
        <f t="shared" si="0"/>
        <v>100500</v>
      </c>
      <c r="E32" s="35">
        <f t="shared" si="1"/>
        <v>-16469</v>
      </c>
      <c r="F32" s="35">
        <f t="shared" si="2"/>
        <v>271227961</v>
      </c>
      <c r="G32" s="37"/>
    </row>
    <row r="33" spans="2:7" x14ac:dyDescent="0.25">
      <c r="B33">
        <v>9.6</v>
      </c>
      <c r="C33">
        <v>112635</v>
      </c>
      <c r="D33" s="35">
        <f t="shared" si="0"/>
        <v>101400</v>
      </c>
      <c r="E33" s="35">
        <f t="shared" si="1"/>
        <v>-11235</v>
      </c>
      <c r="F33" s="35">
        <f t="shared" si="2"/>
        <v>126225225</v>
      </c>
      <c r="G33" s="37"/>
    </row>
    <row r="34" spans="2:7" x14ac:dyDescent="0.25">
      <c r="B34">
        <v>10.3</v>
      </c>
      <c r="C34">
        <v>122391</v>
      </c>
      <c r="D34" s="35">
        <f t="shared" si="0"/>
        <v>107700</v>
      </c>
      <c r="E34" s="35">
        <f t="shared" si="1"/>
        <v>-14691</v>
      </c>
      <c r="F34" s="35">
        <f t="shared" si="2"/>
        <v>215825481</v>
      </c>
      <c r="G34" s="37"/>
    </row>
    <row r="35" spans="2:7" x14ac:dyDescent="0.25">
      <c r="B35">
        <v>10.5</v>
      </c>
      <c r="C35">
        <v>121872</v>
      </c>
      <c r="D35" s="35">
        <f t="shared" si="0"/>
        <v>109500</v>
      </c>
      <c r="E35" s="35">
        <f t="shared" si="1"/>
        <v>-12372</v>
      </c>
      <c r="F35" s="35">
        <f t="shared" si="2"/>
        <v>153066384</v>
      </c>
      <c r="G35" s="3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2B10-7B33-4F6A-ADF6-271472A44ACF}">
  <dimension ref="B1:U37"/>
  <sheetViews>
    <sheetView showGridLines="0" workbookViewId="0">
      <selection activeCell="G13" sqref="G13"/>
    </sheetView>
  </sheetViews>
  <sheetFormatPr defaultRowHeight="15" x14ac:dyDescent="0.25"/>
  <cols>
    <col min="1" max="1" width="1" customWidth="1"/>
    <col min="2" max="2" width="19" customWidth="1"/>
    <col min="4" max="4" width="18" customWidth="1"/>
    <col min="5" max="5" width="13.42578125" customWidth="1"/>
    <col min="6" max="6" width="12.7109375" customWidth="1"/>
    <col min="7" max="7" width="21.710937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1" t="s">
        <v>22</v>
      </c>
      <c r="C2" s="2"/>
      <c r="D2" s="2"/>
      <c r="E2" s="2"/>
      <c r="F2" s="2"/>
      <c r="G2" s="3"/>
      <c r="H2" s="3"/>
      <c r="I2" s="3"/>
      <c r="J2" s="3"/>
      <c r="K2" s="3"/>
      <c r="L2" s="3"/>
      <c r="M2" s="3"/>
      <c r="N2" s="3"/>
      <c r="O2" s="3"/>
      <c r="P2" s="3"/>
      <c r="Q2" s="3"/>
      <c r="R2" s="3"/>
      <c r="S2" s="3"/>
    </row>
    <row r="3" spans="2:21" ht="5.65" customHeight="1" x14ac:dyDescent="0.25"/>
    <row r="4" spans="2:21" x14ac:dyDescent="0.25">
      <c r="B4" s="7" t="s">
        <v>12</v>
      </c>
      <c r="C4" s="6"/>
      <c r="D4" s="9" t="s">
        <v>11</v>
      </c>
      <c r="E4" s="10"/>
      <c r="F4" s="10"/>
      <c r="G4" s="10"/>
      <c r="I4" s="9" t="s">
        <v>17</v>
      </c>
      <c r="J4" s="10"/>
      <c r="L4" s="9" t="s">
        <v>13</v>
      </c>
      <c r="M4" s="10"/>
    </row>
    <row r="5" spans="2:21" x14ac:dyDescent="0.25">
      <c r="B5" s="8" t="s">
        <v>0</v>
      </c>
      <c r="C5" s="8" t="s">
        <v>1</v>
      </c>
      <c r="D5" s="11" t="s">
        <v>2</v>
      </c>
      <c r="E5" s="11" t="s">
        <v>14</v>
      </c>
      <c r="F5" s="11" t="s">
        <v>15</v>
      </c>
      <c r="G5" s="11" t="s">
        <v>16</v>
      </c>
      <c r="I5" s="11" t="s">
        <v>18</v>
      </c>
      <c r="J5" s="11" t="s">
        <v>19</v>
      </c>
      <c r="L5" s="11" t="s">
        <v>4</v>
      </c>
      <c r="M5" s="11" t="s">
        <v>3</v>
      </c>
    </row>
    <row r="6" spans="2:21" x14ac:dyDescent="0.25">
      <c r="B6">
        <v>1.1000000000000001</v>
      </c>
      <c r="C6">
        <v>39343</v>
      </c>
      <c r="D6" s="28">
        <f t="shared" ref="D6:D35" si="0" xml:space="preserve"> M$6 * B6 + L$6</f>
        <v>36187.158752269272</v>
      </c>
      <c r="E6" s="29">
        <f>D6-C6</f>
        <v>-3155.8412477307284</v>
      </c>
      <c r="F6" s="29">
        <f>(D6-C6)^2</f>
        <v>9959333.98087864</v>
      </c>
      <c r="G6" s="30">
        <f>SUM(F6:F35)</f>
        <v>938128551.66842914</v>
      </c>
      <c r="I6" s="43">
        <f>AVERAGE(B6:B35)</f>
        <v>5.3133333333333335</v>
      </c>
      <c r="J6" s="38">
        <f>AVERAGE(C6:C35)</f>
        <v>76003</v>
      </c>
      <c r="L6" s="38">
        <f>J6 - M6 * I6</f>
        <v>25792.200198668688</v>
      </c>
      <c r="M6" s="38" cm="1">
        <f t="array" ref="M6">SUMPRODUCT(B6:B35- I6,C6:C35- J6) / SUMSQ(B6:B35 - I6)</f>
        <v>9449.9623214550775</v>
      </c>
    </row>
    <row r="7" spans="2:21" x14ac:dyDescent="0.25">
      <c r="B7">
        <v>1.3</v>
      </c>
      <c r="C7">
        <v>46205</v>
      </c>
      <c r="D7" s="28">
        <f t="shared" si="0"/>
        <v>38077.151216560291</v>
      </c>
      <c r="E7" s="28">
        <f t="shared" ref="E7:E35" si="1">D7-C7</f>
        <v>-8127.8487834397092</v>
      </c>
      <c r="F7" s="28">
        <f t="shared" ref="F7:F35" si="2">(D7-C7)^2</f>
        <v>66061925.846462362</v>
      </c>
      <c r="G7" s="31"/>
    </row>
    <row r="8" spans="2:21" x14ac:dyDescent="0.25">
      <c r="B8">
        <v>1.5</v>
      </c>
      <c r="C8">
        <v>37731</v>
      </c>
      <c r="D8" s="28">
        <f t="shared" si="0"/>
        <v>39967.143680851303</v>
      </c>
      <c r="E8" s="28">
        <f t="shared" si="1"/>
        <v>2236.1436808513026</v>
      </c>
      <c r="F8" s="28">
        <f t="shared" si="2"/>
        <v>5000338.5614112122</v>
      </c>
      <c r="G8" s="31"/>
      <c r="I8" s="13" t="s">
        <v>26</v>
      </c>
      <c r="J8" s="13"/>
      <c r="K8" s="13"/>
      <c r="L8" s="13"/>
      <c r="M8" s="13"/>
      <c r="N8" s="13"/>
      <c r="O8" s="13"/>
      <c r="P8" s="13"/>
      <c r="Q8" s="13"/>
      <c r="R8" s="13"/>
      <c r="S8" s="13"/>
    </row>
    <row r="9" spans="2:21" x14ac:dyDescent="0.25">
      <c r="B9">
        <v>2</v>
      </c>
      <c r="C9">
        <v>43525</v>
      </c>
      <c r="D9" s="28">
        <f t="shared" si="0"/>
        <v>44692.124841578843</v>
      </c>
      <c r="E9" s="28">
        <f t="shared" si="1"/>
        <v>1167.1248415788432</v>
      </c>
      <c r="F9" s="28">
        <f t="shared" si="2"/>
        <v>1362180.3958304399</v>
      </c>
      <c r="G9" s="31"/>
      <c r="I9" t="s">
        <v>32</v>
      </c>
      <c r="U9" s="4"/>
    </row>
    <row r="10" spans="2:21" x14ac:dyDescent="0.25">
      <c r="B10">
        <v>2.2000000000000002</v>
      </c>
      <c r="C10">
        <v>39891</v>
      </c>
      <c r="D10" s="28">
        <f t="shared" si="0"/>
        <v>46582.117305869862</v>
      </c>
      <c r="E10" s="28">
        <f t="shared" si="1"/>
        <v>6691.1173058698623</v>
      </c>
      <c r="F10" s="28">
        <f t="shared" si="2"/>
        <v>44771050.800911166</v>
      </c>
      <c r="G10" s="31"/>
      <c r="I10" t="s">
        <v>33</v>
      </c>
      <c r="U10" s="39"/>
    </row>
    <row r="11" spans="2:21" x14ac:dyDescent="0.25">
      <c r="B11">
        <v>2.9</v>
      </c>
      <c r="C11">
        <v>56642</v>
      </c>
      <c r="D11" s="28">
        <f t="shared" si="0"/>
        <v>53197.090930888415</v>
      </c>
      <c r="E11" s="28">
        <f t="shared" si="1"/>
        <v>-3444.9090691115853</v>
      </c>
      <c r="F11" s="28">
        <f t="shared" si="2"/>
        <v>11867398.494447248</v>
      </c>
      <c r="G11" s="31"/>
      <c r="U11" s="4"/>
    </row>
    <row r="12" spans="2:21" x14ac:dyDescent="0.25">
      <c r="B12">
        <v>3</v>
      </c>
      <c r="C12">
        <v>60150</v>
      </c>
      <c r="D12" s="28">
        <f t="shared" si="0"/>
        <v>54142.087163033924</v>
      </c>
      <c r="E12" s="28">
        <f t="shared" si="1"/>
        <v>-6007.9128369660757</v>
      </c>
      <c r="F12" s="28">
        <f t="shared" si="2"/>
        <v>36095016.656581759</v>
      </c>
      <c r="G12" s="31"/>
    </row>
    <row r="13" spans="2:21" x14ac:dyDescent="0.25">
      <c r="B13">
        <v>3.2</v>
      </c>
      <c r="C13">
        <v>54445</v>
      </c>
      <c r="D13" s="28">
        <f t="shared" si="0"/>
        <v>56032.079627324936</v>
      </c>
      <c r="E13" s="28">
        <f t="shared" si="1"/>
        <v>1587.0796273249362</v>
      </c>
      <c r="F13" s="28">
        <f t="shared" si="2"/>
        <v>2518821.7434698581</v>
      </c>
      <c r="G13" s="31"/>
    </row>
    <row r="14" spans="2:21" x14ac:dyDescent="0.25">
      <c r="B14">
        <v>3.2</v>
      </c>
      <c r="C14">
        <v>64445</v>
      </c>
      <c r="D14" s="28">
        <f t="shared" si="0"/>
        <v>56032.079627324936</v>
      </c>
      <c r="E14" s="28">
        <f t="shared" si="1"/>
        <v>-8412.9203726750638</v>
      </c>
      <c r="F14" s="28">
        <f t="shared" si="2"/>
        <v>70777229.196971133</v>
      </c>
      <c r="G14" s="31"/>
    </row>
    <row r="15" spans="2:21" x14ac:dyDescent="0.25">
      <c r="B15">
        <v>3.7</v>
      </c>
      <c r="C15">
        <v>57189</v>
      </c>
      <c r="D15" s="28">
        <f t="shared" si="0"/>
        <v>60757.060788052477</v>
      </c>
      <c r="E15" s="28">
        <f t="shared" si="1"/>
        <v>3568.0607880524767</v>
      </c>
      <c r="F15" s="28">
        <f t="shared" si="2"/>
        <v>12731057.787237661</v>
      </c>
      <c r="G15" s="31"/>
    </row>
    <row r="16" spans="2:21" x14ac:dyDescent="0.25">
      <c r="B16">
        <v>3.9</v>
      </c>
      <c r="C16">
        <v>63218</v>
      </c>
      <c r="D16" s="28">
        <f t="shared" si="0"/>
        <v>62647.053252343489</v>
      </c>
      <c r="E16" s="28">
        <f t="shared" si="1"/>
        <v>-570.94674765651143</v>
      </c>
      <c r="F16" s="28">
        <f t="shared" si="2"/>
        <v>325980.18865954812</v>
      </c>
      <c r="G16" s="31"/>
    </row>
    <row r="17" spans="2:7" x14ac:dyDescent="0.25">
      <c r="B17">
        <v>4</v>
      </c>
      <c r="C17">
        <v>55794</v>
      </c>
      <c r="D17" s="28">
        <f t="shared" si="0"/>
        <v>63592.049484488998</v>
      </c>
      <c r="E17" s="28">
        <f t="shared" si="1"/>
        <v>7798.0494844889981</v>
      </c>
      <c r="F17" s="28">
        <f t="shared" si="2"/>
        <v>60809575.762539126</v>
      </c>
      <c r="G17" s="31"/>
    </row>
    <row r="18" spans="2:7" x14ac:dyDescent="0.25">
      <c r="B18">
        <v>4</v>
      </c>
      <c r="C18">
        <v>56957</v>
      </c>
      <c r="D18" s="28">
        <f t="shared" si="0"/>
        <v>63592.049484488998</v>
      </c>
      <c r="E18" s="28">
        <f t="shared" si="1"/>
        <v>6635.0494844889981</v>
      </c>
      <c r="F18" s="28">
        <f t="shared" si="2"/>
        <v>44023881.661617719</v>
      </c>
      <c r="G18" s="31"/>
    </row>
    <row r="19" spans="2:7" x14ac:dyDescent="0.25">
      <c r="B19">
        <v>4.0999999999999996</v>
      </c>
      <c r="C19">
        <v>57081</v>
      </c>
      <c r="D19" s="28">
        <f t="shared" si="0"/>
        <v>64537.0457166345</v>
      </c>
      <c r="E19" s="28">
        <f t="shared" si="1"/>
        <v>7456.0457166345004</v>
      </c>
      <c r="F19" s="28">
        <f t="shared" si="2"/>
        <v>55592617.728543684</v>
      </c>
      <c r="G19" s="31"/>
    </row>
    <row r="20" spans="2:7" x14ac:dyDescent="0.25">
      <c r="B20">
        <v>4.5</v>
      </c>
      <c r="C20">
        <v>61111</v>
      </c>
      <c r="D20" s="28">
        <f t="shared" si="0"/>
        <v>68317.030645216539</v>
      </c>
      <c r="E20" s="28">
        <f t="shared" si="1"/>
        <v>7206.0306452165387</v>
      </c>
      <c r="F20" s="28">
        <f t="shared" si="2"/>
        <v>51926877.659799881</v>
      </c>
      <c r="G20" s="31"/>
    </row>
    <row r="21" spans="2:7" x14ac:dyDescent="0.25">
      <c r="B21">
        <v>4.9000000000000004</v>
      </c>
      <c r="C21">
        <v>67938</v>
      </c>
      <c r="D21" s="28">
        <f t="shared" si="0"/>
        <v>72097.015573798562</v>
      </c>
      <c r="E21" s="28">
        <f t="shared" si="1"/>
        <v>4159.0155737985624</v>
      </c>
      <c r="F21" s="28">
        <f t="shared" si="2"/>
        <v>17297410.543098986</v>
      </c>
      <c r="G21" s="31"/>
    </row>
    <row r="22" spans="2:7" x14ac:dyDescent="0.25">
      <c r="B22">
        <v>5.0999999999999996</v>
      </c>
      <c r="C22">
        <v>66029</v>
      </c>
      <c r="D22" s="28">
        <f t="shared" si="0"/>
        <v>73987.008038089582</v>
      </c>
      <c r="E22" s="28">
        <f t="shared" si="1"/>
        <v>7958.0080380895815</v>
      </c>
      <c r="F22" s="28">
        <f t="shared" si="2"/>
        <v>63329891.934298389</v>
      </c>
      <c r="G22" s="31"/>
    </row>
    <row r="23" spans="2:7" x14ac:dyDescent="0.25">
      <c r="B23">
        <v>5.3</v>
      </c>
      <c r="C23">
        <v>83088</v>
      </c>
      <c r="D23" s="28">
        <f t="shared" si="0"/>
        <v>75877.000502380601</v>
      </c>
      <c r="E23" s="28">
        <f t="shared" si="1"/>
        <v>-7210.9994976193993</v>
      </c>
      <c r="F23" s="28">
        <f t="shared" si="2"/>
        <v>51998513.75466723</v>
      </c>
      <c r="G23" s="31"/>
    </row>
    <row r="24" spans="2:7" x14ac:dyDescent="0.25">
      <c r="B24">
        <v>5.9</v>
      </c>
      <c r="C24">
        <v>81363</v>
      </c>
      <c r="D24" s="28">
        <f t="shared" si="0"/>
        <v>81546.977895253658</v>
      </c>
      <c r="E24" s="28">
        <f t="shared" si="1"/>
        <v>183.97789525365806</v>
      </c>
      <c r="F24" s="28">
        <f t="shared" si="2"/>
        <v>33847.865941965974</v>
      </c>
      <c r="G24" s="31"/>
    </row>
    <row r="25" spans="2:7" x14ac:dyDescent="0.25">
      <c r="B25">
        <v>6</v>
      </c>
      <c r="C25">
        <v>93940</v>
      </c>
      <c r="D25" s="28">
        <f t="shared" si="0"/>
        <v>82491.974127399153</v>
      </c>
      <c r="E25" s="28">
        <f t="shared" si="1"/>
        <v>-11448.025872600847</v>
      </c>
      <c r="F25" s="28">
        <f t="shared" si="2"/>
        <v>131057296.37973838</v>
      </c>
      <c r="G25" s="31"/>
    </row>
    <row r="26" spans="2:7" x14ac:dyDescent="0.25">
      <c r="B26">
        <v>6.8</v>
      </c>
      <c r="C26">
        <v>91738</v>
      </c>
      <c r="D26" s="28">
        <f t="shared" si="0"/>
        <v>90051.943984563215</v>
      </c>
      <c r="E26" s="28">
        <f t="shared" si="1"/>
        <v>-1686.0560154367849</v>
      </c>
      <c r="F26" s="28">
        <f t="shared" si="2"/>
        <v>2842784.8871905678</v>
      </c>
      <c r="G26" s="31"/>
    </row>
    <row r="27" spans="2:7" x14ac:dyDescent="0.25">
      <c r="B27">
        <v>7.1</v>
      </c>
      <c r="C27">
        <v>98273</v>
      </c>
      <c r="D27" s="28">
        <f t="shared" si="0"/>
        <v>92886.932680999744</v>
      </c>
      <c r="E27" s="28">
        <f t="shared" si="1"/>
        <v>-5386.0673190002562</v>
      </c>
      <c r="F27" s="28">
        <f t="shared" si="2"/>
        <v>29009721.164802607</v>
      </c>
      <c r="G27" s="31"/>
    </row>
    <row r="28" spans="2:7" x14ac:dyDescent="0.25">
      <c r="B28">
        <v>7.9</v>
      </c>
      <c r="C28">
        <v>101302</v>
      </c>
      <c r="D28" s="28">
        <f t="shared" si="0"/>
        <v>100446.90253816379</v>
      </c>
      <c r="E28" s="28">
        <f t="shared" si="1"/>
        <v>-855.09746183620882</v>
      </c>
      <c r="F28" s="28">
        <f t="shared" si="2"/>
        <v>731191.66923872661</v>
      </c>
      <c r="G28" s="31"/>
    </row>
    <row r="29" spans="2:7" x14ac:dyDescent="0.25">
      <c r="B29">
        <v>8.1999999999999993</v>
      </c>
      <c r="C29">
        <v>113812</v>
      </c>
      <c r="D29" s="28">
        <f t="shared" si="0"/>
        <v>103281.89123460031</v>
      </c>
      <c r="E29" s="28">
        <f t="shared" si="1"/>
        <v>-10530.108765399695</v>
      </c>
      <c r="F29" s="28">
        <f t="shared" si="2"/>
        <v>110883190.61114748</v>
      </c>
      <c r="G29" s="31"/>
    </row>
    <row r="30" spans="2:7" x14ac:dyDescent="0.25">
      <c r="B30">
        <v>8.6999999999999993</v>
      </c>
      <c r="C30">
        <v>109431</v>
      </c>
      <c r="D30" s="28">
        <f t="shared" si="0"/>
        <v>108006.87239532787</v>
      </c>
      <c r="E30" s="28">
        <f t="shared" si="1"/>
        <v>-1424.1276046721323</v>
      </c>
      <c r="F30" s="28">
        <f t="shared" si="2"/>
        <v>2028139.4343891852</v>
      </c>
      <c r="G30" s="31"/>
    </row>
    <row r="31" spans="2:7" x14ac:dyDescent="0.25">
      <c r="B31">
        <v>9</v>
      </c>
      <c r="C31">
        <v>105582</v>
      </c>
      <c r="D31" s="28">
        <f t="shared" si="0"/>
        <v>110841.86109176438</v>
      </c>
      <c r="E31" s="28">
        <f t="shared" si="1"/>
        <v>5259.8610917643819</v>
      </c>
      <c r="F31" s="28">
        <f t="shared" si="2"/>
        <v>27666138.704656795</v>
      </c>
      <c r="G31" s="31"/>
    </row>
    <row r="32" spans="2:7" x14ac:dyDescent="0.25">
      <c r="B32">
        <v>9.5</v>
      </c>
      <c r="C32">
        <v>116969</v>
      </c>
      <c r="D32" s="28">
        <f t="shared" si="0"/>
        <v>115566.84225249192</v>
      </c>
      <c r="E32" s="28">
        <f t="shared" si="1"/>
        <v>-1402.1577475080849</v>
      </c>
      <c r="F32" s="28">
        <f t="shared" si="2"/>
        <v>1966046.3488969463</v>
      </c>
      <c r="G32" s="31"/>
    </row>
    <row r="33" spans="2:11" x14ac:dyDescent="0.25">
      <c r="B33">
        <v>9.6</v>
      </c>
      <c r="C33">
        <v>112635</v>
      </c>
      <c r="D33" s="28">
        <f t="shared" si="0"/>
        <v>116511.83848463744</v>
      </c>
      <c r="E33" s="28">
        <f t="shared" si="1"/>
        <v>3876.8384846374393</v>
      </c>
      <c r="F33" s="28">
        <f t="shared" si="2"/>
        <v>15029876.635965915</v>
      </c>
      <c r="G33" s="31"/>
      <c r="K33" s="4"/>
    </row>
    <row r="34" spans="2:11" x14ac:dyDescent="0.25">
      <c r="B34">
        <v>10.3</v>
      </c>
      <c r="C34">
        <v>122391</v>
      </c>
      <c r="D34" s="28">
        <f t="shared" si="0"/>
        <v>123126.81210965599</v>
      </c>
      <c r="E34" s="28">
        <f t="shared" si="1"/>
        <v>735.81210965599166</v>
      </c>
      <c r="F34" s="28">
        <f t="shared" si="2"/>
        <v>541419.46071640111</v>
      </c>
      <c r="G34" s="31"/>
    </row>
    <row r="35" spans="2:11" x14ac:dyDescent="0.25">
      <c r="B35">
        <v>10.5</v>
      </c>
      <c r="C35">
        <v>121872</v>
      </c>
      <c r="D35" s="42">
        <f t="shared" si="0"/>
        <v>125016.80457394701</v>
      </c>
      <c r="E35" s="42">
        <f t="shared" si="1"/>
        <v>3144.8045739470108</v>
      </c>
      <c r="F35" s="42">
        <f t="shared" si="2"/>
        <v>9889795.8083180394</v>
      </c>
      <c r="G35" s="31"/>
    </row>
    <row r="36" spans="2:11" x14ac:dyDescent="0.25">
      <c r="K36" s="4"/>
    </row>
    <row r="37" spans="2:11" x14ac:dyDescent="0.25">
      <c r="D37" s="40"/>
      <c r="E37" s="40"/>
      <c r="F37" s="41"/>
      <c r="K37" s="4"/>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F4A9-86EC-4DAE-A83A-7ABCCAC3A67E}">
  <dimension ref="B1:U40"/>
  <sheetViews>
    <sheetView showGridLines="0" workbookViewId="0">
      <selection activeCell="I8" sqref="I8:S9"/>
    </sheetView>
  </sheetViews>
  <sheetFormatPr defaultRowHeight="15" x14ac:dyDescent="0.25"/>
  <cols>
    <col min="1" max="1" width="1" customWidth="1"/>
    <col min="2" max="2" width="19.140625" customWidth="1"/>
    <col min="4" max="4" width="17.28515625" customWidth="1"/>
    <col min="5" max="5" width="13.42578125" customWidth="1"/>
    <col min="6" max="6" width="14.7109375" customWidth="1"/>
    <col min="7" max="7" width="18.2851562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1" t="s">
        <v>27</v>
      </c>
      <c r="C2" s="2"/>
      <c r="D2" s="2"/>
      <c r="E2" s="2"/>
      <c r="F2" s="2"/>
      <c r="G2" s="3"/>
      <c r="H2" s="3"/>
      <c r="I2" s="3"/>
      <c r="J2" s="3"/>
      <c r="K2" s="3"/>
      <c r="L2" s="3"/>
      <c r="M2" s="3"/>
      <c r="N2" s="3"/>
      <c r="O2" s="3"/>
      <c r="P2" s="3"/>
      <c r="Q2" s="3"/>
      <c r="R2" s="3"/>
      <c r="S2" s="3"/>
    </row>
    <row r="3" spans="2:21" ht="5.65" customHeight="1" x14ac:dyDescent="0.25"/>
    <row r="4" spans="2:21" x14ac:dyDescent="0.25">
      <c r="B4" s="7" t="s">
        <v>12</v>
      </c>
      <c r="C4" s="6"/>
      <c r="D4" s="9" t="s">
        <v>11</v>
      </c>
      <c r="E4" s="10"/>
      <c r="F4" s="10"/>
      <c r="G4" s="10"/>
      <c r="I4" s="9" t="s">
        <v>17</v>
      </c>
      <c r="J4" s="10"/>
      <c r="L4" s="9" t="s">
        <v>13</v>
      </c>
      <c r="M4" s="10"/>
    </row>
    <row r="5" spans="2:21" x14ac:dyDescent="0.25">
      <c r="B5" s="8" t="s">
        <v>0</v>
      </c>
      <c r="C5" s="8" t="s">
        <v>1</v>
      </c>
      <c r="D5" s="11" t="s">
        <v>2</v>
      </c>
      <c r="E5" s="11" t="s">
        <v>14</v>
      </c>
      <c r="F5" s="11" t="s">
        <v>15</v>
      </c>
      <c r="G5" s="11" t="s">
        <v>16</v>
      </c>
      <c r="I5" s="11" t="s">
        <v>18</v>
      </c>
      <c r="J5" s="11" t="s">
        <v>19</v>
      </c>
      <c r="L5" s="11" t="s">
        <v>4</v>
      </c>
      <c r="M5" s="11" t="s">
        <v>3</v>
      </c>
    </row>
    <row r="6" spans="2:21" x14ac:dyDescent="0.25">
      <c r="B6">
        <v>1.1000000000000001</v>
      </c>
      <c r="C6">
        <v>39343</v>
      </c>
      <c r="D6" s="28">
        <f t="shared" ref="D6:D36" si="0" xml:space="preserve"> M$6 * B6 + L$6</f>
        <v>36187.158752269272</v>
      </c>
      <c r="E6" s="29">
        <f>D6-C6</f>
        <v>-3155.8412477307284</v>
      </c>
      <c r="F6" s="29">
        <f>(D6-C6)^2</f>
        <v>9959333.98087864</v>
      </c>
      <c r="G6" s="30">
        <f>SUM(F6:F35)</f>
        <v>938128551.66842914</v>
      </c>
      <c r="I6" s="26">
        <f>AVERAGE(B6:B35)</f>
        <v>5.3133333333333335</v>
      </c>
      <c r="J6" s="27">
        <f>AVERAGE(C6:C35)</f>
        <v>76003</v>
      </c>
      <c r="L6" s="27">
        <f>J6 - M6 * I6</f>
        <v>25792.200198668688</v>
      </c>
      <c r="M6" s="27" cm="1">
        <f t="array" ref="M6">SUMPRODUCT(B6:B35- I6,C6:C35- J6) / SUMSQ(B6:B35 - I6)</f>
        <v>9449.9623214550775</v>
      </c>
    </row>
    <row r="7" spans="2:21" x14ac:dyDescent="0.25">
      <c r="B7">
        <v>1.3</v>
      </c>
      <c r="C7">
        <v>46205</v>
      </c>
      <c r="D7" s="28">
        <f t="shared" si="0"/>
        <v>38077.151216560291</v>
      </c>
      <c r="E7" s="28">
        <f t="shared" ref="E7:E36" si="1">D7-C7</f>
        <v>-8127.8487834397092</v>
      </c>
      <c r="F7" s="28">
        <f t="shared" ref="F7:F36" si="2">(D7-C7)^2</f>
        <v>66061925.846462362</v>
      </c>
      <c r="G7" s="31"/>
    </row>
    <row r="8" spans="2:21" x14ac:dyDescent="0.25">
      <c r="B8">
        <v>1.5</v>
      </c>
      <c r="C8">
        <v>37731</v>
      </c>
      <c r="D8" s="28">
        <f t="shared" si="0"/>
        <v>39967.143680851303</v>
      </c>
      <c r="E8" s="28">
        <f t="shared" si="1"/>
        <v>2236.1436808513026</v>
      </c>
      <c r="F8" s="28">
        <f t="shared" si="2"/>
        <v>5000338.5614112122</v>
      </c>
      <c r="G8" s="31"/>
      <c r="I8" s="13" t="s">
        <v>34</v>
      </c>
      <c r="J8" s="13"/>
      <c r="K8" s="13"/>
      <c r="L8" s="13"/>
      <c r="M8" s="13"/>
      <c r="N8" s="13"/>
      <c r="O8" s="13"/>
      <c r="P8" s="13"/>
      <c r="Q8" s="13"/>
      <c r="R8" s="13"/>
      <c r="S8" s="13"/>
    </row>
    <row r="9" spans="2:21" x14ac:dyDescent="0.25">
      <c r="B9">
        <v>2</v>
      </c>
      <c r="C9">
        <v>43525</v>
      </c>
      <c r="D9" s="28">
        <f t="shared" si="0"/>
        <v>44692.124841578843</v>
      </c>
      <c r="E9" s="28">
        <f t="shared" si="1"/>
        <v>1167.1248415788432</v>
      </c>
      <c r="F9" s="28">
        <f t="shared" si="2"/>
        <v>1362180.3958304399</v>
      </c>
      <c r="G9" s="31"/>
      <c r="I9" t="s">
        <v>28</v>
      </c>
      <c r="U9" s="4"/>
    </row>
    <row r="10" spans="2:21" x14ac:dyDescent="0.25">
      <c r="B10">
        <v>2.2000000000000002</v>
      </c>
      <c r="C10">
        <v>39891</v>
      </c>
      <c r="D10" s="28">
        <f t="shared" si="0"/>
        <v>46582.117305869862</v>
      </c>
      <c r="E10" s="28">
        <f t="shared" si="1"/>
        <v>6691.1173058698623</v>
      </c>
      <c r="F10" s="28">
        <f t="shared" si="2"/>
        <v>44771050.800911166</v>
      </c>
      <c r="G10" s="31"/>
      <c r="U10" s="5"/>
    </row>
    <row r="11" spans="2:21" x14ac:dyDescent="0.25">
      <c r="B11">
        <v>2.9</v>
      </c>
      <c r="C11">
        <v>56642</v>
      </c>
      <c r="D11" s="28">
        <f t="shared" si="0"/>
        <v>53197.090930888415</v>
      </c>
      <c r="E11" s="28">
        <f t="shared" si="1"/>
        <v>-3444.9090691115853</v>
      </c>
      <c r="F11" s="28">
        <f t="shared" si="2"/>
        <v>11867398.494447248</v>
      </c>
      <c r="G11" s="31"/>
      <c r="U11" s="4"/>
    </row>
    <row r="12" spans="2:21" x14ac:dyDescent="0.25">
      <c r="B12">
        <v>3</v>
      </c>
      <c r="C12">
        <v>60150</v>
      </c>
      <c r="D12" s="28">
        <f t="shared" si="0"/>
        <v>54142.087163033924</v>
      </c>
      <c r="E12" s="28">
        <f t="shared" si="1"/>
        <v>-6007.9128369660757</v>
      </c>
      <c r="F12" s="28">
        <f t="shared" si="2"/>
        <v>36095016.656581759</v>
      </c>
      <c r="G12" s="31"/>
    </row>
    <row r="13" spans="2:21" x14ac:dyDescent="0.25">
      <c r="B13">
        <v>3.2</v>
      </c>
      <c r="C13">
        <v>54445</v>
      </c>
      <c r="D13" s="28">
        <f t="shared" si="0"/>
        <v>56032.079627324936</v>
      </c>
      <c r="E13" s="28">
        <f t="shared" si="1"/>
        <v>1587.0796273249362</v>
      </c>
      <c r="F13" s="28">
        <f t="shared" si="2"/>
        <v>2518821.7434698581</v>
      </c>
      <c r="G13" s="31"/>
    </row>
    <row r="14" spans="2:21" x14ac:dyDescent="0.25">
      <c r="B14">
        <v>3.2</v>
      </c>
      <c r="C14">
        <v>64445</v>
      </c>
      <c r="D14" s="28">
        <f t="shared" si="0"/>
        <v>56032.079627324936</v>
      </c>
      <c r="E14" s="28">
        <f t="shared" si="1"/>
        <v>-8412.9203726750638</v>
      </c>
      <c r="F14" s="28">
        <f t="shared" si="2"/>
        <v>70777229.196971133</v>
      </c>
      <c r="G14" s="31"/>
    </row>
    <row r="15" spans="2:21" x14ac:dyDescent="0.25">
      <c r="B15">
        <v>3.7</v>
      </c>
      <c r="C15">
        <v>57189</v>
      </c>
      <c r="D15" s="28">
        <f t="shared" si="0"/>
        <v>60757.060788052477</v>
      </c>
      <c r="E15" s="28">
        <f t="shared" si="1"/>
        <v>3568.0607880524767</v>
      </c>
      <c r="F15" s="28">
        <f t="shared" si="2"/>
        <v>12731057.787237661</v>
      </c>
      <c r="G15" s="31"/>
    </row>
    <row r="16" spans="2:21" x14ac:dyDescent="0.25">
      <c r="B16">
        <v>3.9</v>
      </c>
      <c r="C16">
        <v>63218</v>
      </c>
      <c r="D16" s="28">
        <f t="shared" si="0"/>
        <v>62647.053252343489</v>
      </c>
      <c r="E16" s="28">
        <f t="shared" si="1"/>
        <v>-570.94674765651143</v>
      </c>
      <c r="F16" s="28">
        <f t="shared" si="2"/>
        <v>325980.18865954812</v>
      </c>
      <c r="G16" s="31"/>
    </row>
    <row r="17" spans="2:7" x14ac:dyDescent="0.25">
      <c r="B17">
        <v>4</v>
      </c>
      <c r="C17">
        <v>55794</v>
      </c>
      <c r="D17" s="28">
        <f t="shared" si="0"/>
        <v>63592.049484488998</v>
      </c>
      <c r="E17" s="28">
        <f t="shared" si="1"/>
        <v>7798.0494844889981</v>
      </c>
      <c r="F17" s="28">
        <f t="shared" si="2"/>
        <v>60809575.762539126</v>
      </c>
      <c r="G17" s="31"/>
    </row>
    <row r="18" spans="2:7" x14ac:dyDescent="0.25">
      <c r="B18">
        <v>4</v>
      </c>
      <c r="C18">
        <v>56957</v>
      </c>
      <c r="D18" s="28">
        <f t="shared" si="0"/>
        <v>63592.049484488998</v>
      </c>
      <c r="E18" s="28">
        <f t="shared" si="1"/>
        <v>6635.0494844889981</v>
      </c>
      <c r="F18" s="28">
        <f t="shared" si="2"/>
        <v>44023881.661617719</v>
      </c>
      <c r="G18" s="31"/>
    </row>
    <row r="19" spans="2:7" x14ac:dyDescent="0.25">
      <c r="B19">
        <v>4.0999999999999996</v>
      </c>
      <c r="C19">
        <v>57081</v>
      </c>
      <c r="D19" s="28">
        <f t="shared" si="0"/>
        <v>64537.0457166345</v>
      </c>
      <c r="E19" s="28">
        <f t="shared" si="1"/>
        <v>7456.0457166345004</v>
      </c>
      <c r="F19" s="28">
        <f t="shared" si="2"/>
        <v>55592617.728543684</v>
      </c>
      <c r="G19" s="31"/>
    </row>
    <row r="20" spans="2:7" x14ac:dyDescent="0.25">
      <c r="B20">
        <v>4.5</v>
      </c>
      <c r="C20">
        <v>61111</v>
      </c>
      <c r="D20" s="28">
        <f t="shared" si="0"/>
        <v>68317.030645216539</v>
      </c>
      <c r="E20" s="28">
        <f t="shared" si="1"/>
        <v>7206.0306452165387</v>
      </c>
      <c r="F20" s="28">
        <f t="shared" si="2"/>
        <v>51926877.659799881</v>
      </c>
      <c r="G20" s="31"/>
    </row>
    <row r="21" spans="2:7" x14ac:dyDescent="0.25">
      <c r="B21">
        <v>4.9000000000000004</v>
      </c>
      <c r="C21">
        <v>67938</v>
      </c>
      <c r="D21" s="28">
        <f t="shared" si="0"/>
        <v>72097.015573798562</v>
      </c>
      <c r="E21" s="28">
        <f t="shared" si="1"/>
        <v>4159.0155737985624</v>
      </c>
      <c r="F21" s="28">
        <f t="shared" si="2"/>
        <v>17297410.543098986</v>
      </c>
      <c r="G21" s="31"/>
    </row>
    <row r="22" spans="2:7" x14ac:dyDescent="0.25">
      <c r="B22">
        <v>5.0999999999999996</v>
      </c>
      <c r="C22">
        <v>66029</v>
      </c>
      <c r="D22" s="28">
        <f t="shared" si="0"/>
        <v>73987.008038089582</v>
      </c>
      <c r="E22" s="28">
        <f t="shared" si="1"/>
        <v>7958.0080380895815</v>
      </c>
      <c r="F22" s="28">
        <f t="shared" si="2"/>
        <v>63329891.934298389</v>
      </c>
      <c r="G22" s="31"/>
    </row>
    <row r="23" spans="2:7" x14ac:dyDescent="0.25">
      <c r="B23">
        <v>5.3</v>
      </c>
      <c r="C23">
        <v>83088</v>
      </c>
      <c r="D23" s="28">
        <f t="shared" si="0"/>
        <v>75877.000502380601</v>
      </c>
      <c r="E23" s="28">
        <f t="shared" si="1"/>
        <v>-7210.9994976193993</v>
      </c>
      <c r="F23" s="28">
        <f t="shared" si="2"/>
        <v>51998513.75466723</v>
      </c>
      <c r="G23" s="31"/>
    </row>
    <row r="24" spans="2:7" x14ac:dyDescent="0.25">
      <c r="B24">
        <v>5.9</v>
      </c>
      <c r="C24">
        <v>81363</v>
      </c>
      <c r="D24" s="28">
        <f t="shared" si="0"/>
        <v>81546.977895253658</v>
      </c>
      <c r="E24" s="28">
        <f t="shared" si="1"/>
        <v>183.97789525365806</v>
      </c>
      <c r="F24" s="28">
        <f t="shared" si="2"/>
        <v>33847.865941965974</v>
      </c>
      <c r="G24" s="31"/>
    </row>
    <row r="25" spans="2:7" x14ac:dyDescent="0.25">
      <c r="B25">
        <v>6</v>
      </c>
      <c r="C25">
        <v>93940</v>
      </c>
      <c r="D25" s="28">
        <f t="shared" si="0"/>
        <v>82491.974127399153</v>
      </c>
      <c r="E25" s="28">
        <f t="shared" si="1"/>
        <v>-11448.025872600847</v>
      </c>
      <c r="F25" s="28">
        <f t="shared" si="2"/>
        <v>131057296.37973838</v>
      </c>
      <c r="G25" s="31"/>
    </row>
    <row r="26" spans="2:7" x14ac:dyDescent="0.25">
      <c r="B26">
        <v>6.8</v>
      </c>
      <c r="C26">
        <v>91738</v>
      </c>
      <c r="D26" s="28">
        <f t="shared" si="0"/>
        <v>90051.943984563215</v>
      </c>
      <c r="E26" s="28">
        <f t="shared" si="1"/>
        <v>-1686.0560154367849</v>
      </c>
      <c r="F26" s="28">
        <f t="shared" si="2"/>
        <v>2842784.8871905678</v>
      </c>
      <c r="G26" s="31"/>
    </row>
    <row r="27" spans="2:7" x14ac:dyDescent="0.25">
      <c r="B27">
        <v>7.1</v>
      </c>
      <c r="C27">
        <v>98273</v>
      </c>
      <c r="D27" s="28">
        <f t="shared" si="0"/>
        <v>92886.932680999744</v>
      </c>
      <c r="E27" s="28">
        <f t="shared" si="1"/>
        <v>-5386.0673190002562</v>
      </c>
      <c r="F27" s="28">
        <f t="shared" si="2"/>
        <v>29009721.164802607</v>
      </c>
      <c r="G27" s="31"/>
    </row>
    <row r="28" spans="2:7" x14ac:dyDescent="0.25">
      <c r="B28">
        <v>7.9</v>
      </c>
      <c r="C28">
        <v>101302</v>
      </c>
      <c r="D28" s="28">
        <f t="shared" si="0"/>
        <v>100446.90253816379</v>
      </c>
      <c r="E28" s="28">
        <f t="shared" si="1"/>
        <v>-855.09746183620882</v>
      </c>
      <c r="F28" s="28">
        <f t="shared" si="2"/>
        <v>731191.66923872661</v>
      </c>
      <c r="G28" s="31"/>
    </row>
    <row r="29" spans="2:7" x14ac:dyDescent="0.25">
      <c r="B29">
        <v>8.1999999999999993</v>
      </c>
      <c r="C29">
        <v>113812</v>
      </c>
      <c r="D29" s="28">
        <f t="shared" si="0"/>
        <v>103281.89123460031</v>
      </c>
      <c r="E29" s="28">
        <f t="shared" si="1"/>
        <v>-10530.108765399695</v>
      </c>
      <c r="F29" s="28">
        <f t="shared" si="2"/>
        <v>110883190.61114748</v>
      </c>
      <c r="G29" s="31"/>
    </row>
    <row r="30" spans="2:7" x14ac:dyDescent="0.25">
      <c r="B30">
        <v>8.6999999999999993</v>
      </c>
      <c r="C30">
        <v>109431</v>
      </c>
      <c r="D30" s="28">
        <f t="shared" si="0"/>
        <v>108006.87239532787</v>
      </c>
      <c r="E30" s="28">
        <f t="shared" si="1"/>
        <v>-1424.1276046721323</v>
      </c>
      <c r="F30" s="28">
        <f t="shared" si="2"/>
        <v>2028139.4343891852</v>
      </c>
      <c r="G30" s="31"/>
    </row>
    <row r="31" spans="2:7" x14ac:dyDescent="0.25">
      <c r="B31">
        <v>9</v>
      </c>
      <c r="C31">
        <v>105582</v>
      </c>
      <c r="D31" s="28">
        <f t="shared" si="0"/>
        <v>110841.86109176438</v>
      </c>
      <c r="E31" s="28">
        <f t="shared" si="1"/>
        <v>5259.8610917643819</v>
      </c>
      <c r="F31" s="28">
        <f t="shared" si="2"/>
        <v>27666138.704656795</v>
      </c>
      <c r="G31" s="31"/>
    </row>
    <row r="32" spans="2:7" x14ac:dyDescent="0.25">
      <c r="B32">
        <v>9.5</v>
      </c>
      <c r="C32">
        <v>116969</v>
      </c>
      <c r="D32" s="28">
        <f t="shared" si="0"/>
        <v>115566.84225249192</v>
      </c>
      <c r="E32" s="28">
        <f t="shared" si="1"/>
        <v>-1402.1577475080849</v>
      </c>
      <c r="F32" s="28">
        <f t="shared" si="2"/>
        <v>1966046.3488969463</v>
      </c>
      <c r="G32" s="31"/>
    </row>
    <row r="33" spans="2:11" x14ac:dyDescent="0.25">
      <c r="B33">
        <v>9.6</v>
      </c>
      <c r="C33">
        <v>112635</v>
      </c>
      <c r="D33" s="28">
        <f t="shared" si="0"/>
        <v>116511.83848463744</v>
      </c>
      <c r="E33" s="28">
        <f t="shared" si="1"/>
        <v>3876.8384846374393</v>
      </c>
      <c r="F33" s="28">
        <f t="shared" si="2"/>
        <v>15029876.635965915</v>
      </c>
      <c r="G33" s="31"/>
      <c r="K33" s="4"/>
    </row>
    <row r="34" spans="2:11" x14ac:dyDescent="0.25">
      <c r="B34">
        <v>10.3</v>
      </c>
      <c r="C34">
        <v>122391</v>
      </c>
      <c r="D34" s="28">
        <f t="shared" si="0"/>
        <v>123126.81210965599</v>
      </c>
      <c r="E34" s="28">
        <f t="shared" si="1"/>
        <v>735.81210965599166</v>
      </c>
      <c r="F34" s="28">
        <f t="shared" si="2"/>
        <v>541419.46071640111</v>
      </c>
      <c r="G34" s="31"/>
    </row>
    <row r="35" spans="2:11" x14ac:dyDescent="0.25">
      <c r="B35" s="12">
        <v>10.5</v>
      </c>
      <c r="C35" s="12">
        <v>121872</v>
      </c>
      <c r="D35" s="32">
        <f t="shared" si="0"/>
        <v>125016.80457394701</v>
      </c>
      <c r="E35" s="32">
        <f t="shared" si="1"/>
        <v>3144.8045739470108</v>
      </c>
      <c r="F35" s="32">
        <f t="shared" si="2"/>
        <v>9889795.8083180394</v>
      </c>
      <c r="G35" s="33"/>
    </row>
    <row r="36" spans="2:11" x14ac:dyDescent="0.25">
      <c r="B36" s="34"/>
      <c r="C36" s="36">
        <f>D36</f>
        <v>25792.200198668688</v>
      </c>
      <c r="D36" s="28">
        <f t="shared" si="0"/>
        <v>25792.200198668688</v>
      </c>
      <c r="E36" s="28">
        <f t="shared" si="1"/>
        <v>0</v>
      </c>
      <c r="F36" s="28">
        <f t="shared" si="2"/>
        <v>0</v>
      </c>
      <c r="G36" s="31"/>
      <c r="K36" s="4"/>
    </row>
    <row r="37" spans="2:11" x14ac:dyDescent="0.25">
      <c r="B37" s="34"/>
      <c r="C37" s="36">
        <f t="shared" ref="C37:C40" si="3">D37</f>
        <v>25792.200198668688</v>
      </c>
      <c r="D37" s="28">
        <f t="shared" ref="D37:D40" si="4" xml:space="preserve"> M$6 * B37 + L$6</f>
        <v>25792.200198668688</v>
      </c>
      <c r="E37" s="28">
        <f t="shared" ref="E37:E40" si="5">D37-C37</f>
        <v>0</v>
      </c>
      <c r="F37" s="28">
        <f t="shared" ref="F37:F40" si="6">(D37-C37)^2</f>
        <v>0</v>
      </c>
      <c r="G37" s="31"/>
      <c r="K37" s="4"/>
    </row>
    <row r="38" spans="2:11" x14ac:dyDescent="0.25">
      <c r="B38" s="34"/>
      <c r="C38" s="36">
        <f t="shared" si="3"/>
        <v>25792.200198668688</v>
      </c>
      <c r="D38" s="28">
        <f t="shared" si="4"/>
        <v>25792.200198668688</v>
      </c>
      <c r="E38" s="28">
        <f t="shared" si="5"/>
        <v>0</v>
      </c>
      <c r="F38" s="28">
        <f t="shared" si="6"/>
        <v>0</v>
      </c>
      <c r="G38" s="31"/>
    </row>
    <row r="39" spans="2:11" x14ac:dyDescent="0.25">
      <c r="B39" s="34"/>
      <c r="C39" s="36">
        <f t="shared" si="3"/>
        <v>25792.200198668688</v>
      </c>
      <c r="D39" s="28">
        <f t="shared" si="4"/>
        <v>25792.200198668688</v>
      </c>
      <c r="E39" s="28">
        <f t="shared" si="5"/>
        <v>0</v>
      </c>
      <c r="F39" s="28">
        <f t="shared" si="6"/>
        <v>0</v>
      </c>
      <c r="G39" s="31"/>
    </row>
    <row r="40" spans="2:11" x14ac:dyDescent="0.25">
      <c r="B40" s="34"/>
      <c r="C40" s="36">
        <f t="shared" si="3"/>
        <v>25792.200198668688</v>
      </c>
      <c r="D40" s="28">
        <f t="shared" si="4"/>
        <v>25792.200198668688</v>
      </c>
      <c r="E40" s="28">
        <f t="shared" si="5"/>
        <v>0</v>
      </c>
      <c r="F40" s="28">
        <f t="shared" si="6"/>
        <v>0</v>
      </c>
      <c r="G40" s="31" t="s">
        <v>29</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FD92734DA2A147917E29903A120258" ma:contentTypeVersion="15" ma:contentTypeDescription="Create a new document." ma:contentTypeScope="" ma:versionID="b9a5f2af89a05ce125fb049943a29215">
  <xsd:schema xmlns:xsd="http://www.w3.org/2001/XMLSchema" xmlns:xs="http://www.w3.org/2001/XMLSchema" xmlns:p="http://schemas.microsoft.com/office/2006/metadata/properties" xmlns:ns1="http://schemas.microsoft.com/sharepoint/v3" xmlns:ns2="fd5df9d9-1ae2-4af4-9351-1653d492087c" xmlns:ns3="e434ed9e-ca53-4b86-9a12-46a360d030de" targetNamespace="http://schemas.microsoft.com/office/2006/metadata/properties" ma:root="true" ma:fieldsID="b8094c49bb6eac168a6cebd38b5b9431" ns1:_="" ns2:_="" ns3:_="">
    <xsd:import namespace="http://schemas.microsoft.com/sharepoint/v3"/>
    <xsd:import namespace="fd5df9d9-1ae2-4af4-9351-1653d492087c"/>
    <xsd:import namespace="e434ed9e-ca53-4b86-9a12-46a360d030d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Location" minOccurs="0"/>
                <xsd:element ref="ns3:MediaServiceAutoKeyPoints" minOccurs="0"/>
                <xsd:element ref="ns3:MediaServiceKeyPoints"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5df9d9-1ae2-4af4-9351-1653d492087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34ed9e-ca53-4b86-9a12-46a360d030d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3C324B8-7C56-4D40-AAC0-69A56ECA4CAA}">
  <ds:schemaRefs>
    <ds:schemaRef ds:uri="http://schemas.microsoft.com/sharepoint/v3/contenttype/forms"/>
  </ds:schemaRefs>
</ds:datastoreItem>
</file>

<file path=customXml/itemProps2.xml><?xml version="1.0" encoding="utf-8"?>
<ds:datastoreItem xmlns:ds="http://schemas.openxmlformats.org/officeDocument/2006/customXml" ds:itemID="{159B19E7-A081-457B-850B-BBC420782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5df9d9-1ae2-4af4-9351-1653d492087c"/>
    <ds:schemaRef ds:uri="e434ed9e-ca53-4b86-9a12-46a360d030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6AD417-CD14-4F01-A027-006DAAB84C6D}">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Header</vt:lpstr>
      <vt:lpstr>1 Line of Best Fit</vt:lpstr>
      <vt:lpstr>2 Changing the Line of Best Fit</vt:lpstr>
      <vt:lpstr>3 Optimal Line</vt:lpstr>
      <vt:lpstr>4 Making 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Sebastian Taylor</cp:lastModifiedBy>
  <dcterms:created xsi:type="dcterms:W3CDTF">2021-10-14T10:47:38Z</dcterms:created>
  <dcterms:modified xsi:type="dcterms:W3CDTF">2022-05-04T19:03:19Z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2021-10-14T10:39:13Z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560d61ef-72fb-4721-a6b5-3b6c98756cdb</vt:lpwstr>
  </property>
  <property fmtid="{D5CDD505-2E9C-101B-9397-08002B2CF9AE}" pid="8" name="MSIP_Label_6e1a1884-57d8-46bc-aad4-c42622c4c057_ContentBits">
    <vt:lpwstr>0</vt:lpwstr>
  </property>
  <property fmtid="{D5CDD505-2E9C-101B-9397-08002B2CF9AE}" pid="9" name="ContentTypeId">
    <vt:lpwstr>0x010100F0FD92734DA2A147917E29903A120258</vt:lpwstr>
  </property>
</Properties>
</file>