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rkread/Dropbox (Sydney Uni)/projects/gutsim/"/>
    </mc:Choice>
  </mc:AlternateContent>
  <xr:revisionPtr revIDLastSave="0" documentId="13_ncr:1_{C968EC87-13BD-2C4C-AE47-8743789C891C}" xr6:coauthVersionLast="45" xr6:coauthVersionMax="45" xr10:uidLastSave="{00000000-0000-0000-0000-000000000000}"/>
  <bookViews>
    <workbookView xWindow="-38400" yWindow="460" windowWidth="38400" windowHeight="21140" tabRatio="274" activeTab="2" xr2:uid="{00000000-000D-0000-FFFF-FFFF00000000}"/>
  </bookViews>
  <sheets>
    <sheet name="diet-compositions" sheetId="1" r:id="rId1"/>
    <sheet name="mice" sheetId="3" r:id="rId2"/>
    <sheet name="compound" sheetId="4" r:id="rId3"/>
  </sheets>
  <definedNames>
    <definedName name="_xlnm._FilterDatabase" localSheetId="2" hidden="1">compound!$A$3:$BG$3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283" i="4" l="1"/>
  <c r="BE283" i="4"/>
  <c r="BK283" i="4" s="1"/>
  <c r="BD283" i="4"/>
  <c r="BI283" i="4" s="1"/>
  <c r="BC283" i="4"/>
  <c r="BH283" i="4" s="1"/>
  <c r="BB283" i="4"/>
  <c r="BG283" i="4" s="1"/>
  <c r="T283" i="4"/>
  <c r="AF283" i="4" s="1"/>
  <c r="AL283" i="4" s="1"/>
  <c r="L283" i="4" s="1"/>
  <c r="S283" i="4"/>
  <c r="AK283" i="4" s="1"/>
  <c r="R283" i="4"/>
  <c r="Q283" i="4"/>
  <c r="AI283" i="4" s="1"/>
  <c r="P283" i="4"/>
  <c r="O283" i="4"/>
  <c r="BJ287" i="4"/>
  <c r="BE287" i="4"/>
  <c r="BK287" i="4" s="1"/>
  <c r="BD287" i="4"/>
  <c r="BI287" i="4" s="1"/>
  <c r="BC287" i="4"/>
  <c r="BH287" i="4" s="1"/>
  <c r="BB287" i="4"/>
  <c r="BG287" i="4" s="1"/>
  <c r="T287" i="4"/>
  <c r="AF287" i="4" s="1"/>
  <c r="AL287" i="4" s="1"/>
  <c r="L287" i="4" s="1"/>
  <c r="S287" i="4"/>
  <c r="AK287" i="4" s="1"/>
  <c r="R287" i="4"/>
  <c r="AE287" i="4" s="1"/>
  <c r="Q287" i="4"/>
  <c r="AD287" i="4" s="1"/>
  <c r="P287" i="4"/>
  <c r="O287" i="4"/>
  <c r="AI287" i="4" l="1"/>
  <c r="AE283" i="4"/>
  <c r="AJ287" i="4"/>
  <c r="AC287" i="4"/>
  <c r="AH287" i="4" s="1"/>
  <c r="K287" i="4" s="1"/>
  <c r="AC283" i="4"/>
  <c r="AH283" i="4" s="1"/>
  <c r="K283" i="4" s="1"/>
  <c r="AD283" i="4"/>
  <c r="AJ283" i="4"/>
  <c r="J283" i="4" s="1"/>
  <c r="BB293" i="4"/>
  <c r="BG293" i="4" s="1"/>
  <c r="P293" i="4"/>
  <c r="D35" i="1"/>
  <c r="AP35" i="1"/>
  <c r="G35" i="1"/>
  <c r="S35" i="1"/>
  <c r="Y35" i="1"/>
  <c r="AR35" i="1"/>
  <c r="H35" i="1"/>
  <c r="T35" i="1"/>
  <c r="Z35" i="1"/>
  <c r="AT35" i="1"/>
  <c r="F35" i="1"/>
  <c r="X35" i="1" s="1"/>
  <c r="AQ35" i="1"/>
  <c r="E35" i="1"/>
  <c r="R35" i="1"/>
  <c r="W35" i="1"/>
  <c r="AS35" i="1"/>
  <c r="C35" i="1"/>
  <c r="T293" i="4"/>
  <c r="AF293" i="4" s="1"/>
  <c r="AL293" i="4" s="1"/>
  <c r="L293" i="4" s="1"/>
  <c r="BE293" i="4"/>
  <c r="BK293" i="4" s="1"/>
  <c r="S293" i="4"/>
  <c r="BD293" i="4"/>
  <c r="BI293" i="4" s="1"/>
  <c r="R293" i="4"/>
  <c r="AJ293" i="4" s="1"/>
  <c r="BC293" i="4"/>
  <c r="BH293" i="4"/>
  <c r="Q293" i="4"/>
  <c r="AI293" i="4" s="1"/>
  <c r="AD293" i="4"/>
  <c r="BJ293" i="4"/>
  <c r="O293" i="4"/>
  <c r="M283" i="4" l="1"/>
  <c r="AE293" i="4"/>
  <c r="J287" i="4"/>
  <c r="M287" i="4" s="1"/>
  <c r="Q35" i="1"/>
  <c r="V35" i="1" s="1"/>
  <c r="AC293" i="4"/>
  <c r="AH293" i="4" s="1"/>
  <c r="K293" i="4" s="1"/>
  <c r="AK293" i="4"/>
  <c r="J293" i="4" s="1"/>
  <c r="BJ228" i="4"/>
  <c r="BJ130" i="4"/>
  <c r="BJ125" i="4"/>
  <c r="BJ103" i="4"/>
  <c r="BJ102" i="4"/>
  <c r="BJ12" i="4"/>
  <c r="BJ10" i="4"/>
  <c r="BJ40" i="4"/>
  <c r="BJ36" i="4"/>
  <c r="BJ160" i="4"/>
  <c r="BJ157" i="4"/>
  <c r="BJ72" i="4"/>
  <c r="BJ67" i="4"/>
  <c r="BJ239" i="4"/>
  <c r="BJ238" i="4"/>
  <c r="BJ213" i="4"/>
  <c r="BJ207" i="4"/>
  <c r="BJ142" i="4"/>
  <c r="BJ138" i="4"/>
  <c r="BJ110" i="4"/>
  <c r="BJ108" i="4"/>
  <c r="BJ19" i="4"/>
  <c r="BJ15" i="4"/>
  <c r="BJ50" i="4"/>
  <c r="BJ47" i="4"/>
  <c r="BJ170" i="4"/>
  <c r="BJ168" i="4"/>
  <c r="BJ83" i="4"/>
  <c r="BJ74" i="4"/>
  <c r="BJ253" i="4"/>
  <c r="BJ249" i="4"/>
  <c r="BJ223" i="4"/>
  <c r="BJ220" i="4"/>
  <c r="BJ184" i="4"/>
  <c r="BJ188" i="4"/>
  <c r="BJ152" i="4"/>
  <c r="BJ150" i="4"/>
  <c r="BJ119" i="4"/>
  <c r="BJ117" i="4"/>
  <c r="BJ203" i="4"/>
  <c r="BJ202" i="4"/>
  <c r="BJ30" i="4"/>
  <c r="BJ27" i="4"/>
  <c r="BJ60" i="4"/>
  <c r="BJ58" i="4"/>
  <c r="BJ181" i="4"/>
  <c r="BJ179" i="4"/>
  <c r="BJ91" i="4"/>
  <c r="BJ90" i="4"/>
  <c r="BJ230" i="4"/>
  <c r="BJ229" i="4"/>
  <c r="BJ133" i="4"/>
  <c r="BJ127" i="4"/>
  <c r="BJ101" i="4"/>
  <c r="BJ100" i="4"/>
  <c r="BJ7" i="4"/>
  <c r="BJ11" i="4"/>
  <c r="BJ41" i="4"/>
  <c r="BJ38" i="4"/>
  <c r="BJ162" i="4"/>
  <c r="BJ156" i="4"/>
  <c r="BJ71" i="4"/>
  <c r="BJ69" i="4"/>
  <c r="BJ241" i="4"/>
  <c r="BJ237" i="4"/>
  <c r="BJ211" i="4"/>
  <c r="BJ204" i="4"/>
  <c r="BJ143" i="4"/>
  <c r="BJ139" i="4"/>
  <c r="BJ113" i="4"/>
  <c r="BJ106" i="4"/>
  <c r="BJ17" i="4"/>
  <c r="BJ14" i="4"/>
  <c r="BJ53" i="4"/>
  <c r="BJ48" i="4"/>
  <c r="BJ173" i="4"/>
  <c r="BJ167" i="4"/>
  <c r="BJ82" i="4"/>
  <c r="BJ78" i="4"/>
  <c r="BJ251" i="4"/>
  <c r="BJ246" i="4"/>
  <c r="BJ221" i="4"/>
  <c r="BJ219" i="4"/>
  <c r="BJ189" i="4"/>
  <c r="BJ193" i="4"/>
  <c r="BJ153" i="4"/>
  <c r="BJ149" i="4"/>
  <c r="BJ123" i="4"/>
  <c r="BJ118" i="4"/>
  <c r="BJ201" i="4"/>
  <c r="BJ200" i="4"/>
  <c r="BJ33" i="4"/>
  <c r="BJ25" i="4"/>
  <c r="BJ62" i="4"/>
  <c r="BJ56" i="4"/>
  <c r="BJ182" i="4"/>
  <c r="BJ176" i="4"/>
  <c r="BJ93" i="4"/>
  <c r="BJ88" i="4"/>
  <c r="BJ232" i="4"/>
  <c r="BJ226" i="4"/>
  <c r="BJ132" i="4"/>
  <c r="BJ126" i="4"/>
  <c r="BJ97" i="4"/>
  <c r="BJ98" i="4"/>
  <c r="BJ8" i="4"/>
  <c r="BJ6" i="4"/>
  <c r="BJ42" i="4"/>
  <c r="BJ35" i="4"/>
  <c r="BJ159" i="4"/>
  <c r="BJ158" i="4"/>
  <c r="BJ73" i="4"/>
  <c r="BJ66" i="4"/>
  <c r="BJ242" i="4"/>
  <c r="BJ236" i="4"/>
  <c r="BJ209" i="4"/>
  <c r="BJ210" i="4"/>
  <c r="BJ141" i="4"/>
  <c r="BJ137" i="4"/>
  <c r="BJ112" i="4"/>
  <c r="BJ107" i="4"/>
  <c r="BJ21" i="4"/>
  <c r="BJ16" i="4"/>
  <c r="BJ52" i="4"/>
  <c r="BJ46" i="4"/>
  <c r="BJ172" i="4"/>
  <c r="BJ166" i="4"/>
  <c r="BJ79" i="4"/>
  <c r="BJ76" i="4"/>
  <c r="BJ252" i="4"/>
  <c r="BJ248" i="4"/>
  <c r="BJ222" i="4"/>
  <c r="BJ217" i="4"/>
  <c r="BJ190" i="4"/>
  <c r="BJ192" i="4"/>
  <c r="BJ151" i="4"/>
  <c r="BJ147" i="4"/>
  <c r="BJ120" i="4"/>
  <c r="BJ115" i="4"/>
  <c r="BJ194" i="4"/>
  <c r="BJ196" i="4"/>
  <c r="BJ31" i="4"/>
  <c r="BJ29" i="4"/>
  <c r="BJ63" i="4"/>
  <c r="BJ57" i="4"/>
  <c r="BJ183" i="4"/>
  <c r="BJ178" i="4"/>
  <c r="BJ92" i="4"/>
  <c r="BJ87" i="4"/>
  <c r="BJ231" i="4"/>
  <c r="BJ227" i="4"/>
  <c r="BJ131" i="4"/>
  <c r="BJ128" i="4"/>
  <c r="BJ99" i="4"/>
  <c r="BJ96" i="4"/>
  <c r="BJ13" i="4"/>
  <c r="BJ9" i="4"/>
  <c r="BJ43" i="4"/>
  <c r="BJ39" i="4"/>
  <c r="BJ163" i="4"/>
  <c r="BJ161" i="4"/>
  <c r="BJ70" i="4"/>
  <c r="BJ68" i="4"/>
  <c r="BJ243" i="4"/>
  <c r="BJ234" i="4"/>
  <c r="BJ212" i="4"/>
  <c r="BJ205" i="4"/>
  <c r="BJ140" i="4"/>
  <c r="BJ135" i="4"/>
  <c r="BJ111" i="4"/>
  <c r="BJ104" i="4"/>
  <c r="BJ22" i="4"/>
  <c r="BJ20" i="4"/>
  <c r="BJ49" i="4"/>
  <c r="BJ44" i="4"/>
  <c r="BJ165" i="4"/>
  <c r="BJ164" i="4"/>
  <c r="BJ80" i="4"/>
  <c r="BJ77" i="4"/>
  <c r="BJ247" i="4"/>
  <c r="BJ250" i="4"/>
  <c r="BJ218" i="4"/>
  <c r="BJ215" i="4"/>
  <c r="BJ186" i="4"/>
  <c r="BJ187" i="4"/>
  <c r="BJ146" i="4"/>
  <c r="BJ144" i="4"/>
  <c r="BJ122" i="4"/>
  <c r="BJ116" i="4"/>
  <c r="BJ195" i="4"/>
  <c r="BJ197" i="4"/>
  <c r="BJ26" i="4"/>
  <c r="BJ28" i="4"/>
  <c r="BJ59" i="4"/>
  <c r="BJ54" i="4"/>
  <c r="BJ180" i="4"/>
  <c r="BJ174" i="4"/>
  <c r="BJ86" i="4"/>
  <c r="BJ84" i="4"/>
  <c r="BJ225" i="4"/>
  <c r="BJ224" i="4"/>
  <c r="BJ129" i="4"/>
  <c r="BJ124" i="4"/>
  <c r="BJ95" i="4"/>
  <c r="BJ94" i="4"/>
  <c r="BJ5" i="4"/>
  <c r="BJ4" i="4"/>
  <c r="BJ37" i="4"/>
  <c r="BJ34" i="4"/>
  <c r="BJ155" i="4"/>
  <c r="BJ154" i="4"/>
  <c r="BJ65" i="4"/>
  <c r="BJ64" i="4"/>
  <c r="BJ240" i="4"/>
  <c r="BJ235" i="4"/>
  <c r="BJ208" i="4"/>
  <c r="BJ206" i="4"/>
  <c r="BJ134" i="4"/>
  <c r="BJ136" i="4"/>
  <c r="BJ109" i="4"/>
  <c r="BJ105" i="4"/>
  <c r="BJ23" i="4"/>
  <c r="BJ18" i="4"/>
  <c r="BJ51" i="4"/>
  <c r="BJ45" i="4"/>
  <c r="BJ171" i="4"/>
  <c r="BJ169" i="4"/>
  <c r="BJ81" i="4"/>
  <c r="BJ75" i="4"/>
  <c r="BJ245" i="4"/>
  <c r="BJ244" i="4"/>
  <c r="BJ216" i="4"/>
  <c r="BJ214" i="4"/>
  <c r="BJ185" i="4"/>
  <c r="BJ191" i="4"/>
  <c r="BJ148" i="4"/>
  <c r="BJ145" i="4"/>
  <c r="BJ121" i="4"/>
  <c r="BJ114" i="4"/>
  <c r="BJ198" i="4"/>
  <c r="BJ199" i="4"/>
  <c r="BJ32" i="4"/>
  <c r="BJ24" i="4"/>
  <c r="BJ61" i="4"/>
  <c r="BJ55" i="4"/>
  <c r="BJ177" i="4"/>
  <c r="BJ175" i="4"/>
  <c r="BJ89" i="4"/>
  <c r="BJ85" i="4"/>
  <c r="BJ254" i="4"/>
  <c r="BJ255" i="4"/>
  <c r="BJ256" i="4"/>
  <c r="BJ257" i="4"/>
  <c r="BJ258" i="4"/>
  <c r="BJ259" i="4"/>
  <c r="BJ260" i="4"/>
  <c r="BJ261" i="4"/>
  <c r="BJ262" i="4"/>
  <c r="BJ263" i="4"/>
  <c r="BJ264" i="4"/>
  <c r="BJ265" i="4"/>
  <c r="BJ266" i="4"/>
  <c r="BJ267" i="4"/>
  <c r="BJ268" i="4"/>
  <c r="BJ269" i="4"/>
  <c r="BJ270" i="4"/>
  <c r="BJ271" i="4"/>
  <c r="BJ272" i="4"/>
  <c r="BJ273" i="4"/>
  <c r="BJ274" i="4"/>
  <c r="BJ275" i="4"/>
  <c r="BJ276" i="4"/>
  <c r="BJ277" i="4"/>
  <c r="BJ278" i="4"/>
  <c r="BJ279" i="4"/>
  <c r="BJ280" i="4"/>
  <c r="BJ281" i="4"/>
  <c r="BJ282" i="4"/>
  <c r="BJ284" i="4"/>
  <c r="BJ285" i="4"/>
  <c r="BJ286" i="4"/>
  <c r="BJ288" i="4"/>
  <c r="BJ289" i="4"/>
  <c r="BJ290" i="4"/>
  <c r="BJ291" i="4"/>
  <c r="BJ292" i="4"/>
  <c r="BJ233" i="4"/>
  <c r="M293" i="4" l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5" i="1"/>
  <c r="AN14" i="1"/>
  <c r="AN13" i="1"/>
  <c r="AN12" i="1"/>
  <c r="AN11" i="1"/>
  <c r="AN9" i="1"/>
  <c r="AN8" i="1"/>
  <c r="AN6" i="1"/>
  <c r="AN5" i="1"/>
  <c r="O260" i="4"/>
  <c r="P260" i="4"/>
  <c r="Q260" i="4"/>
  <c r="AD260" i="4" s="1"/>
  <c r="R260" i="4"/>
  <c r="S260" i="4"/>
  <c r="T260" i="4"/>
  <c r="AF260" i="4" s="1"/>
  <c r="AL260" i="4" s="1"/>
  <c r="L260" i="4" s="1"/>
  <c r="AE260" i="4"/>
  <c r="AJ260" i="4"/>
  <c r="AK260" i="4"/>
  <c r="BB260" i="4"/>
  <c r="BG260" i="4" s="1"/>
  <c r="BC260" i="4"/>
  <c r="BH260" i="4" s="1"/>
  <c r="BD260" i="4"/>
  <c r="BI260" i="4" s="1"/>
  <c r="BE260" i="4"/>
  <c r="BK260" i="4" s="1"/>
  <c r="O261" i="4"/>
  <c r="P261" i="4"/>
  <c r="Q261" i="4"/>
  <c r="R261" i="4"/>
  <c r="S261" i="4"/>
  <c r="AK261" i="4" s="1"/>
  <c r="T261" i="4"/>
  <c r="AF261" i="4" s="1"/>
  <c r="AL261" i="4" s="1"/>
  <c r="L261" i="4" s="1"/>
  <c r="BB261" i="4"/>
  <c r="BG261" i="4" s="1"/>
  <c r="BC261" i="4"/>
  <c r="BH261" i="4" s="1"/>
  <c r="BD261" i="4"/>
  <c r="BI261" i="4" s="1"/>
  <c r="BE261" i="4"/>
  <c r="BK261" i="4" s="1"/>
  <c r="O262" i="4"/>
  <c r="P262" i="4"/>
  <c r="Q262" i="4"/>
  <c r="R262" i="4"/>
  <c r="S262" i="4"/>
  <c r="AK262" i="4" s="1"/>
  <c r="T262" i="4"/>
  <c r="AF262" i="4" s="1"/>
  <c r="AL262" i="4" s="1"/>
  <c r="BB262" i="4"/>
  <c r="BG262" i="4" s="1"/>
  <c r="BC262" i="4"/>
  <c r="BH262" i="4" s="1"/>
  <c r="BD262" i="4"/>
  <c r="BI262" i="4" s="1"/>
  <c r="BE262" i="4"/>
  <c r="BK262" i="4" s="1"/>
  <c r="O263" i="4"/>
  <c r="P263" i="4"/>
  <c r="Q263" i="4"/>
  <c r="R263" i="4"/>
  <c r="AJ263" i="4" s="1"/>
  <c r="S263" i="4"/>
  <c r="AK263" i="4" s="1"/>
  <c r="T263" i="4"/>
  <c r="AF263" i="4" s="1"/>
  <c r="AL263" i="4" s="1"/>
  <c r="L263" i="4" s="1"/>
  <c r="BB263" i="4"/>
  <c r="BG263" i="4" s="1"/>
  <c r="BC263" i="4"/>
  <c r="BH263" i="4" s="1"/>
  <c r="BD263" i="4"/>
  <c r="BI263" i="4" s="1"/>
  <c r="BE263" i="4"/>
  <c r="BK263" i="4" s="1"/>
  <c r="O269" i="4"/>
  <c r="P269" i="4"/>
  <c r="Q269" i="4"/>
  <c r="AD269" i="4" s="1"/>
  <c r="R269" i="4"/>
  <c r="AJ269" i="4" s="1"/>
  <c r="S269" i="4"/>
  <c r="AK269" i="4" s="1"/>
  <c r="T269" i="4"/>
  <c r="AF269" i="4" s="1"/>
  <c r="AL269" i="4" s="1"/>
  <c r="L269" i="4" s="1"/>
  <c r="BB269" i="4"/>
  <c r="BG269" i="4" s="1"/>
  <c r="BC269" i="4"/>
  <c r="BH269" i="4" s="1"/>
  <c r="BD269" i="4"/>
  <c r="BI269" i="4" s="1"/>
  <c r="BE269" i="4"/>
  <c r="BK269" i="4" s="1"/>
  <c r="O270" i="4"/>
  <c r="P270" i="4"/>
  <c r="Q270" i="4"/>
  <c r="AI270" i="4" s="1"/>
  <c r="R270" i="4"/>
  <c r="S270" i="4"/>
  <c r="AK270" i="4" s="1"/>
  <c r="T270" i="4"/>
  <c r="AF270" i="4" s="1"/>
  <c r="AL270" i="4" s="1"/>
  <c r="L270" i="4" s="1"/>
  <c r="BB270" i="4"/>
  <c r="BG270" i="4" s="1"/>
  <c r="BC270" i="4"/>
  <c r="BH270" i="4" s="1"/>
  <c r="BD270" i="4"/>
  <c r="BI270" i="4" s="1"/>
  <c r="BE270" i="4"/>
  <c r="BK270" i="4" s="1"/>
  <c r="O271" i="4"/>
  <c r="P271" i="4"/>
  <c r="Q271" i="4"/>
  <c r="AD271" i="4" s="1"/>
  <c r="R271" i="4"/>
  <c r="S271" i="4"/>
  <c r="AK271" i="4" s="1"/>
  <c r="T271" i="4"/>
  <c r="AF271" i="4" s="1"/>
  <c r="AL271" i="4" s="1"/>
  <c r="L271" i="4" s="1"/>
  <c r="BB271" i="4"/>
  <c r="BG271" i="4" s="1"/>
  <c r="BC271" i="4"/>
  <c r="BH271" i="4" s="1"/>
  <c r="BD271" i="4"/>
  <c r="BI271" i="4" s="1"/>
  <c r="BE271" i="4"/>
  <c r="BK271" i="4" s="1"/>
  <c r="O272" i="4"/>
  <c r="P272" i="4"/>
  <c r="Q272" i="4"/>
  <c r="R272" i="4"/>
  <c r="AJ272" i="4" s="1"/>
  <c r="S272" i="4"/>
  <c r="T272" i="4"/>
  <c r="AF272" i="4" s="1"/>
  <c r="AL272" i="4" s="1"/>
  <c r="L272" i="4" s="1"/>
  <c r="AK272" i="4"/>
  <c r="BB272" i="4"/>
  <c r="BG272" i="4" s="1"/>
  <c r="BC272" i="4"/>
  <c r="BH272" i="4" s="1"/>
  <c r="BD272" i="4"/>
  <c r="BI272" i="4" s="1"/>
  <c r="BE272" i="4"/>
  <c r="BK272" i="4" s="1"/>
  <c r="O273" i="4"/>
  <c r="P273" i="4"/>
  <c r="AC273" i="4" s="1"/>
  <c r="AH273" i="4" s="1"/>
  <c r="K273" i="4" s="1"/>
  <c r="Q273" i="4"/>
  <c r="R273" i="4"/>
  <c r="S273" i="4"/>
  <c r="AK273" i="4" s="1"/>
  <c r="T273" i="4"/>
  <c r="AF273" i="4" s="1"/>
  <c r="AL273" i="4" s="1"/>
  <c r="L273" i="4" s="1"/>
  <c r="BB273" i="4"/>
  <c r="BG273" i="4" s="1"/>
  <c r="BC273" i="4"/>
  <c r="BH273" i="4" s="1"/>
  <c r="BD273" i="4"/>
  <c r="BI273" i="4" s="1"/>
  <c r="BE273" i="4"/>
  <c r="BK273" i="4" s="1"/>
  <c r="O279" i="4"/>
  <c r="P279" i="4"/>
  <c r="Q279" i="4"/>
  <c r="R279" i="4"/>
  <c r="AE279" i="4" s="1"/>
  <c r="S279" i="4"/>
  <c r="AK279" i="4" s="1"/>
  <c r="T279" i="4"/>
  <c r="AF279" i="4" s="1"/>
  <c r="AL279" i="4" s="1"/>
  <c r="L279" i="4" s="1"/>
  <c r="BB279" i="4"/>
  <c r="BG279" i="4" s="1"/>
  <c r="BC279" i="4"/>
  <c r="BH279" i="4" s="1"/>
  <c r="BD279" i="4"/>
  <c r="BI279" i="4" s="1"/>
  <c r="BE279" i="4"/>
  <c r="BK279" i="4" s="1"/>
  <c r="O280" i="4"/>
  <c r="P280" i="4"/>
  <c r="Q280" i="4"/>
  <c r="AD280" i="4" s="1"/>
  <c r="R280" i="4"/>
  <c r="AJ280" i="4" s="1"/>
  <c r="S280" i="4"/>
  <c r="AK280" i="4" s="1"/>
  <c r="T280" i="4"/>
  <c r="AF280" i="4" s="1"/>
  <c r="AL280" i="4" s="1"/>
  <c r="L280" i="4" s="1"/>
  <c r="BB280" i="4"/>
  <c r="BG280" i="4" s="1"/>
  <c r="BC280" i="4"/>
  <c r="BH280" i="4" s="1"/>
  <c r="BD280" i="4"/>
  <c r="BI280" i="4" s="1"/>
  <c r="BE280" i="4"/>
  <c r="BK280" i="4" s="1"/>
  <c r="O281" i="4"/>
  <c r="P281" i="4"/>
  <c r="Q281" i="4"/>
  <c r="R281" i="4"/>
  <c r="AJ281" i="4" s="1"/>
  <c r="S281" i="4"/>
  <c r="AK281" i="4" s="1"/>
  <c r="T281" i="4"/>
  <c r="AF281" i="4" s="1"/>
  <c r="AL281" i="4" s="1"/>
  <c r="L281" i="4" s="1"/>
  <c r="BB281" i="4"/>
  <c r="BG281" i="4" s="1"/>
  <c r="BC281" i="4"/>
  <c r="BH281" i="4" s="1"/>
  <c r="BD281" i="4"/>
  <c r="BI281" i="4" s="1"/>
  <c r="BE281" i="4"/>
  <c r="BK281" i="4" s="1"/>
  <c r="O282" i="4"/>
  <c r="P282" i="4"/>
  <c r="Q282" i="4"/>
  <c r="R282" i="4"/>
  <c r="AJ282" i="4" s="1"/>
  <c r="S282" i="4"/>
  <c r="AK282" i="4" s="1"/>
  <c r="T282" i="4"/>
  <c r="AF282" i="4" s="1"/>
  <c r="AL282" i="4" s="1"/>
  <c r="L282" i="4" s="1"/>
  <c r="BB282" i="4"/>
  <c r="BG282" i="4" s="1"/>
  <c r="BC282" i="4"/>
  <c r="BH282" i="4" s="1"/>
  <c r="BD282" i="4"/>
  <c r="BI282" i="4" s="1"/>
  <c r="BE282" i="4"/>
  <c r="BK282" i="4" s="1"/>
  <c r="O289" i="4"/>
  <c r="P289" i="4"/>
  <c r="Q289" i="4"/>
  <c r="R289" i="4"/>
  <c r="AJ289" i="4" s="1"/>
  <c r="S289" i="4"/>
  <c r="AK289" i="4" s="1"/>
  <c r="T289" i="4"/>
  <c r="AF289" i="4" s="1"/>
  <c r="AL289" i="4" s="1"/>
  <c r="L289" i="4" s="1"/>
  <c r="BB289" i="4"/>
  <c r="BG289" i="4" s="1"/>
  <c r="BC289" i="4"/>
  <c r="BH289" i="4" s="1"/>
  <c r="BD289" i="4"/>
  <c r="BI289" i="4" s="1"/>
  <c r="BE289" i="4"/>
  <c r="BK289" i="4" s="1"/>
  <c r="O290" i="4"/>
  <c r="P290" i="4"/>
  <c r="Q290" i="4"/>
  <c r="R290" i="4"/>
  <c r="AJ290" i="4" s="1"/>
  <c r="S290" i="4"/>
  <c r="AK290" i="4" s="1"/>
  <c r="T290" i="4"/>
  <c r="AF290" i="4" s="1"/>
  <c r="AL290" i="4" s="1"/>
  <c r="L290" i="4" s="1"/>
  <c r="AE290" i="4"/>
  <c r="BB290" i="4"/>
  <c r="BG290" i="4" s="1"/>
  <c r="BC290" i="4"/>
  <c r="BH290" i="4" s="1"/>
  <c r="BD290" i="4"/>
  <c r="BI290" i="4" s="1"/>
  <c r="BE290" i="4"/>
  <c r="BK290" i="4" s="1"/>
  <c r="O291" i="4"/>
  <c r="P291" i="4"/>
  <c r="Q291" i="4"/>
  <c r="R291" i="4"/>
  <c r="S291" i="4"/>
  <c r="T291" i="4"/>
  <c r="AF291" i="4"/>
  <c r="AL291" i="4" s="1"/>
  <c r="L291" i="4" s="1"/>
  <c r="AK291" i="4"/>
  <c r="BB291" i="4"/>
  <c r="BG291" i="4" s="1"/>
  <c r="BC291" i="4"/>
  <c r="BH291" i="4" s="1"/>
  <c r="BD291" i="4"/>
  <c r="BI291" i="4" s="1"/>
  <c r="BE291" i="4"/>
  <c r="BK291" i="4" s="1"/>
  <c r="O292" i="4"/>
  <c r="P292" i="4"/>
  <c r="Q292" i="4"/>
  <c r="R292" i="4"/>
  <c r="S292" i="4"/>
  <c r="AK292" i="4" s="1"/>
  <c r="T292" i="4"/>
  <c r="AF292" i="4" s="1"/>
  <c r="AL292" i="4"/>
  <c r="L292" i="4" s="1"/>
  <c r="BB292" i="4"/>
  <c r="BG292" i="4" s="1"/>
  <c r="BC292" i="4"/>
  <c r="BH292" i="4" s="1"/>
  <c r="BD292" i="4"/>
  <c r="BI292" i="4" s="1"/>
  <c r="BE292" i="4"/>
  <c r="BK292" i="4" s="1"/>
  <c r="BD259" i="4"/>
  <c r="BI259" i="4" s="1"/>
  <c r="BC259" i="4"/>
  <c r="BH259" i="4" s="1"/>
  <c r="BE259" i="4"/>
  <c r="BK259" i="4" s="1"/>
  <c r="BB259" i="4"/>
  <c r="BG259" i="4" s="1"/>
  <c r="T259" i="4"/>
  <c r="AF259" i="4" s="1"/>
  <c r="AL259" i="4" s="1"/>
  <c r="L259" i="4" s="1"/>
  <c r="S259" i="4"/>
  <c r="AK259" i="4" s="1"/>
  <c r="R259" i="4"/>
  <c r="AJ259" i="4" s="1"/>
  <c r="Q259" i="4"/>
  <c r="AI259" i="4" s="1"/>
  <c r="J259" i="4" s="1"/>
  <c r="O259" i="4"/>
  <c r="P259" i="4"/>
  <c r="AC259" i="4" s="1"/>
  <c r="AH259" i="4" s="1"/>
  <c r="K259" i="4" s="1"/>
  <c r="O255" i="4"/>
  <c r="P255" i="4"/>
  <c r="Q255" i="4"/>
  <c r="AD255" i="4" s="1"/>
  <c r="R255" i="4"/>
  <c r="S255" i="4"/>
  <c r="AK255" i="4" s="1"/>
  <c r="T255" i="4"/>
  <c r="AF255" i="4" s="1"/>
  <c r="AL255" i="4" s="1"/>
  <c r="L255" i="4" s="1"/>
  <c r="BB255" i="4"/>
  <c r="BG255" i="4" s="1"/>
  <c r="BC255" i="4"/>
  <c r="BH255" i="4" s="1"/>
  <c r="BD255" i="4"/>
  <c r="BI255" i="4" s="1"/>
  <c r="BE255" i="4"/>
  <c r="BK255" i="4" s="1"/>
  <c r="O256" i="4"/>
  <c r="P256" i="4"/>
  <c r="Q256" i="4"/>
  <c r="R256" i="4"/>
  <c r="AJ256" i="4" s="1"/>
  <c r="S256" i="4"/>
  <c r="T256" i="4"/>
  <c r="AF256" i="4" s="1"/>
  <c r="AK256" i="4"/>
  <c r="AL256" i="4"/>
  <c r="L256" i="4" s="1"/>
  <c r="BB256" i="4"/>
  <c r="BG256" i="4" s="1"/>
  <c r="BC256" i="4"/>
  <c r="BH256" i="4" s="1"/>
  <c r="BD256" i="4"/>
  <c r="BI256" i="4" s="1"/>
  <c r="BE256" i="4"/>
  <c r="BK256" i="4" s="1"/>
  <c r="O257" i="4"/>
  <c r="P257" i="4"/>
  <c r="Q257" i="4"/>
  <c r="AI257" i="4" s="1"/>
  <c r="R257" i="4"/>
  <c r="AJ257" i="4" s="1"/>
  <c r="S257" i="4"/>
  <c r="AK257" i="4" s="1"/>
  <c r="T257" i="4"/>
  <c r="AF257" i="4" s="1"/>
  <c r="AL257" i="4" s="1"/>
  <c r="L257" i="4" s="1"/>
  <c r="AE257" i="4"/>
  <c r="BB257" i="4"/>
  <c r="BG257" i="4" s="1"/>
  <c r="BC257" i="4"/>
  <c r="BH257" i="4" s="1"/>
  <c r="BD257" i="4"/>
  <c r="BI257" i="4" s="1"/>
  <c r="BE257" i="4"/>
  <c r="BK257" i="4" s="1"/>
  <c r="O258" i="4"/>
  <c r="P258" i="4"/>
  <c r="Q258" i="4"/>
  <c r="R258" i="4"/>
  <c r="AJ258" i="4" s="1"/>
  <c r="S258" i="4"/>
  <c r="T258" i="4"/>
  <c r="AD258" i="4"/>
  <c r="AF258" i="4"/>
  <c r="AL258" i="4" s="1"/>
  <c r="L258" i="4" s="1"/>
  <c r="AI258" i="4"/>
  <c r="BB258" i="4"/>
  <c r="BG258" i="4" s="1"/>
  <c r="BC258" i="4"/>
  <c r="BH258" i="4" s="1"/>
  <c r="BD258" i="4"/>
  <c r="BI258" i="4" s="1"/>
  <c r="BE258" i="4"/>
  <c r="BK258" i="4" s="1"/>
  <c r="O264" i="4"/>
  <c r="P264" i="4"/>
  <c r="Q264" i="4"/>
  <c r="R264" i="4"/>
  <c r="S264" i="4"/>
  <c r="AK264" i="4" s="1"/>
  <c r="T264" i="4"/>
  <c r="AF264" i="4" s="1"/>
  <c r="AL264" i="4" s="1"/>
  <c r="L264" i="4" s="1"/>
  <c r="BB264" i="4"/>
  <c r="BG264" i="4" s="1"/>
  <c r="BC264" i="4"/>
  <c r="BH264" i="4" s="1"/>
  <c r="BD264" i="4"/>
  <c r="BI264" i="4" s="1"/>
  <c r="BE264" i="4"/>
  <c r="BK264" i="4" s="1"/>
  <c r="O265" i="4"/>
  <c r="P265" i="4"/>
  <c r="Q265" i="4"/>
  <c r="AI265" i="4" s="1"/>
  <c r="R265" i="4"/>
  <c r="AJ265" i="4" s="1"/>
  <c r="S265" i="4"/>
  <c r="AK265" i="4" s="1"/>
  <c r="T265" i="4"/>
  <c r="AF265" i="4" s="1"/>
  <c r="AL265" i="4" s="1"/>
  <c r="L265" i="4" s="1"/>
  <c r="BB265" i="4"/>
  <c r="BG265" i="4" s="1"/>
  <c r="BC265" i="4"/>
  <c r="BH265" i="4" s="1"/>
  <c r="BD265" i="4"/>
  <c r="BI265" i="4" s="1"/>
  <c r="BE265" i="4"/>
  <c r="BK265" i="4" s="1"/>
  <c r="O266" i="4"/>
  <c r="P266" i="4"/>
  <c r="Q266" i="4"/>
  <c r="AD266" i="4" s="1"/>
  <c r="R266" i="4"/>
  <c r="S266" i="4"/>
  <c r="AK266" i="4" s="1"/>
  <c r="T266" i="4"/>
  <c r="AF266" i="4"/>
  <c r="AL266" i="4" s="1"/>
  <c r="L266" i="4" s="1"/>
  <c r="BB266" i="4"/>
  <c r="BG266" i="4" s="1"/>
  <c r="BC266" i="4"/>
  <c r="BH266" i="4" s="1"/>
  <c r="BD266" i="4"/>
  <c r="BI266" i="4" s="1"/>
  <c r="BE266" i="4"/>
  <c r="BK266" i="4" s="1"/>
  <c r="O267" i="4"/>
  <c r="P267" i="4"/>
  <c r="Q267" i="4"/>
  <c r="R267" i="4"/>
  <c r="S267" i="4"/>
  <c r="AK267" i="4" s="1"/>
  <c r="T267" i="4"/>
  <c r="AF267" i="4" s="1"/>
  <c r="AL267" i="4" s="1"/>
  <c r="L267" i="4" s="1"/>
  <c r="BB267" i="4"/>
  <c r="BG267" i="4" s="1"/>
  <c r="BC267" i="4"/>
  <c r="BH267" i="4" s="1"/>
  <c r="BD267" i="4"/>
  <c r="BI267" i="4" s="1"/>
  <c r="BE267" i="4"/>
  <c r="BK267" i="4" s="1"/>
  <c r="O268" i="4"/>
  <c r="P268" i="4"/>
  <c r="Q268" i="4"/>
  <c r="R268" i="4"/>
  <c r="S268" i="4"/>
  <c r="AK268" i="4" s="1"/>
  <c r="T268" i="4"/>
  <c r="AF268" i="4" s="1"/>
  <c r="AL268" i="4" s="1"/>
  <c r="L268" i="4" s="1"/>
  <c r="BB268" i="4"/>
  <c r="BG268" i="4" s="1"/>
  <c r="BC268" i="4"/>
  <c r="BH268" i="4" s="1"/>
  <c r="BD268" i="4"/>
  <c r="BI268" i="4" s="1"/>
  <c r="BE268" i="4"/>
  <c r="BK268" i="4" s="1"/>
  <c r="O274" i="4"/>
  <c r="P274" i="4"/>
  <c r="Q274" i="4"/>
  <c r="R274" i="4"/>
  <c r="AE274" i="4" s="1"/>
  <c r="S274" i="4"/>
  <c r="AK274" i="4" s="1"/>
  <c r="T274" i="4"/>
  <c r="AF274" i="4" s="1"/>
  <c r="AL274" i="4" s="1"/>
  <c r="L274" i="4" s="1"/>
  <c r="BB274" i="4"/>
  <c r="BG274" i="4" s="1"/>
  <c r="BC274" i="4"/>
  <c r="BH274" i="4" s="1"/>
  <c r="BD274" i="4"/>
  <c r="BI274" i="4" s="1"/>
  <c r="BE274" i="4"/>
  <c r="BK274" i="4" s="1"/>
  <c r="O275" i="4"/>
  <c r="P275" i="4"/>
  <c r="Q275" i="4"/>
  <c r="R275" i="4"/>
  <c r="AJ275" i="4" s="1"/>
  <c r="S275" i="4"/>
  <c r="AK275" i="4" s="1"/>
  <c r="T275" i="4"/>
  <c r="AF275" i="4" s="1"/>
  <c r="AL275" i="4" s="1"/>
  <c r="L275" i="4" s="1"/>
  <c r="BB275" i="4"/>
  <c r="BG275" i="4" s="1"/>
  <c r="BC275" i="4"/>
  <c r="BH275" i="4" s="1"/>
  <c r="BD275" i="4"/>
  <c r="BI275" i="4" s="1"/>
  <c r="BE275" i="4"/>
  <c r="BK275" i="4" s="1"/>
  <c r="O276" i="4"/>
  <c r="P276" i="4"/>
  <c r="Q276" i="4"/>
  <c r="AI276" i="4" s="1"/>
  <c r="R276" i="4"/>
  <c r="S276" i="4"/>
  <c r="AK276" i="4" s="1"/>
  <c r="T276" i="4"/>
  <c r="AF276" i="4" s="1"/>
  <c r="AL276" i="4" s="1"/>
  <c r="L276" i="4" s="1"/>
  <c r="BB276" i="4"/>
  <c r="BG276" i="4" s="1"/>
  <c r="BC276" i="4"/>
  <c r="BH276" i="4" s="1"/>
  <c r="BD276" i="4"/>
  <c r="BI276" i="4" s="1"/>
  <c r="BE276" i="4"/>
  <c r="BK276" i="4" s="1"/>
  <c r="O277" i="4"/>
  <c r="P277" i="4"/>
  <c r="Q277" i="4"/>
  <c r="AD277" i="4" s="1"/>
  <c r="R277" i="4"/>
  <c r="AJ277" i="4" s="1"/>
  <c r="S277" i="4"/>
  <c r="AK277" i="4" s="1"/>
  <c r="T277" i="4"/>
  <c r="AF277" i="4"/>
  <c r="AL277" i="4" s="1"/>
  <c r="L277" i="4" s="1"/>
  <c r="BB277" i="4"/>
  <c r="BG277" i="4" s="1"/>
  <c r="BC277" i="4"/>
  <c r="BH277" i="4" s="1"/>
  <c r="BD277" i="4"/>
  <c r="BI277" i="4" s="1"/>
  <c r="BE277" i="4"/>
  <c r="BK277" i="4" s="1"/>
  <c r="O278" i="4"/>
  <c r="P278" i="4"/>
  <c r="Q278" i="4"/>
  <c r="R278" i="4"/>
  <c r="AJ278" i="4" s="1"/>
  <c r="S278" i="4"/>
  <c r="T278" i="4"/>
  <c r="AF278" i="4" s="1"/>
  <c r="AL278" i="4" s="1"/>
  <c r="L278" i="4" s="1"/>
  <c r="AK278" i="4"/>
  <c r="BB278" i="4"/>
  <c r="BG278" i="4" s="1"/>
  <c r="BC278" i="4"/>
  <c r="BH278" i="4" s="1"/>
  <c r="BD278" i="4"/>
  <c r="BI278" i="4" s="1"/>
  <c r="BE278" i="4"/>
  <c r="BK278" i="4" s="1"/>
  <c r="O284" i="4"/>
  <c r="P284" i="4"/>
  <c r="Q284" i="4"/>
  <c r="R284" i="4"/>
  <c r="S284" i="4"/>
  <c r="AK284" i="4" s="1"/>
  <c r="T284" i="4"/>
  <c r="AF284" i="4" s="1"/>
  <c r="AL284" i="4" s="1"/>
  <c r="L284" i="4" s="1"/>
  <c r="BB284" i="4"/>
  <c r="BG284" i="4" s="1"/>
  <c r="BC284" i="4"/>
  <c r="BH284" i="4" s="1"/>
  <c r="BD284" i="4"/>
  <c r="BI284" i="4" s="1"/>
  <c r="BE284" i="4"/>
  <c r="BK284" i="4" s="1"/>
  <c r="O285" i="4"/>
  <c r="P285" i="4"/>
  <c r="Q285" i="4"/>
  <c r="R285" i="4"/>
  <c r="AJ285" i="4" s="1"/>
  <c r="S285" i="4"/>
  <c r="AK285" i="4" s="1"/>
  <c r="T285" i="4"/>
  <c r="AF285" i="4" s="1"/>
  <c r="AL285" i="4" s="1"/>
  <c r="L285" i="4" s="1"/>
  <c r="BB285" i="4"/>
  <c r="BG285" i="4" s="1"/>
  <c r="BC285" i="4"/>
  <c r="BH285" i="4" s="1"/>
  <c r="BD285" i="4"/>
  <c r="BI285" i="4" s="1"/>
  <c r="BE285" i="4"/>
  <c r="BK285" i="4" s="1"/>
  <c r="O286" i="4"/>
  <c r="P286" i="4"/>
  <c r="Q286" i="4"/>
  <c r="R286" i="4"/>
  <c r="AJ286" i="4" s="1"/>
  <c r="S286" i="4"/>
  <c r="AK286" i="4" s="1"/>
  <c r="T286" i="4"/>
  <c r="AF286" i="4" s="1"/>
  <c r="AL286" i="4" s="1"/>
  <c r="L286" i="4" s="1"/>
  <c r="BB286" i="4"/>
  <c r="BG286" i="4" s="1"/>
  <c r="BC286" i="4"/>
  <c r="BH286" i="4" s="1"/>
  <c r="BD286" i="4"/>
  <c r="BI286" i="4" s="1"/>
  <c r="BE286" i="4"/>
  <c r="BK286" i="4" s="1"/>
  <c r="O288" i="4"/>
  <c r="P288" i="4"/>
  <c r="Q288" i="4"/>
  <c r="AI288" i="4" s="1"/>
  <c r="R288" i="4"/>
  <c r="AJ288" i="4" s="1"/>
  <c r="S288" i="4"/>
  <c r="AK288" i="4" s="1"/>
  <c r="T288" i="4"/>
  <c r="AF288" i="4" s="1"/>
  <c r="AL288" i="4" s="1"/>
  <c r="BB288" i="4"/>
  <c r="BG288" i="4" s="1"/>
  <c r="BC288" i="4"/>
  <c r="BH288" i="4" s="1"/>
  <c r="BD288" i="4"/>
  <c r="BI288" i="4" s="1"/>
  <c r="BE288" i="4"/>
  <c r="BK288" i="4" s="1"/>
  <c r="BD254" i="4"/>
  <c r="BI254" i="4" s="1"/>
  <c r="BC254" i="4"/>
  <c r="BH254" i="4" s="1"/>
  <c r="BE254" i="4"/>
  <c r="BK254" i="4" s="1"/>
  <c r="BB254" i="4"/>
  <c r="BG254" i="4" s="1"/>
  <c r="T254" i="4"/>
  <c r="AF254" i="4" s="1"/>
  <c r="AL254" i="4" s="1"/>
  <c r="L254" i="4" s="1"/>
  <c r="S254" i="4"/>
  <c r="AK254" i="4" s="1"/>
  <c r="R254" i="4"/>
  <c r="AJ254" i="4" s="1"/>
  <c r="Q254" i="4"/>
  <c r="AI254" i="4" s="1"/>
  <c r="O254" i="4"/>
  <c r="P254" i="4"/>
  <c r="L262" i="4"/>
  <c r="L288" i="4"/>
  <c r="Q11" i="4"/>
  <c r="AI11" i="4" s="1"/>
  <c r="R11" i="4"/>
  <c r="AJ11" i="4" s="1"/>
  <c r="S11" i="4"/>
  <c r="AE11" i="4" s="1"/>
  <c r="AK11" i="4"/>
  <c r="O11" i="4"/>
  <c r="P11" i="4"/>
  <c r="T11" i="4"/>
  <c r="AF11" i="4" s="1"/>
  <c r="AL11" i="4" s="1"/>
  <c r="L11" i="4" s="1"/>
  <c r="Q60" i="4"/>
  <c r="AI60" i="4" s="1"/>
  <c r="R60" i="4"/>
  <c r="AJ60" i="4" s="1"/>
  <c r="S60" i="4"/>
  <c r="AK60" i="4" s="1"/>
  <c r="O60" i="4"/>
  <c r="P60" i="4"/>
  <c r="T60" i="4"/>
  <c r="AF60" i="4" s="1"/>
  <c r="AL60" i="4" s="1"/>
  <c r="L60" i="4" s="1"/>
  <c r="Q61" i="4"/>
  <c r="R61" i="4"/>
  <c r="AJ61" i="4" s="1"/>
  <c r="S61" i="4"/>
  <c r="AK61" i="4" s="1"/>
  <c r="O61" i="4"/>
  <c r="P61" i="4"/>
  <c r="T61" i="4"/>
  <c r="AF61" i="4" s="1"/>
  <c r="AL61" i="4" s="1"/>
  <c r="L61" i="4" s="1"/>
  <c r="Q110" i="4"/>
  <c r="AI110" i="4" s="1"/>
  <c r="R110" i="4"/>
  <c r="AJ110" i="4" s="1"/>
  <c r="S110" i="4"/>
  <c r="AK110" i="4" s="1"/>
  <c r="O110" i="4"/>
  <c r="P110" i="4"/>
  <c r="T110" i="4"/>
  <c r="AF110" i="4" s="1"/>
  <c r="AL110" i="4" s="1"/>
  <c r="L110" i="4" s="1"/>
  <c r="Q111" i="4"/>
  <c r="AI111" i="4"/>
  <c r="R111" i="4"/>
  <c r="AJ111" i="4" s="1"/>
  <c r="S111" i="4"/>
  <c r="AK111" i="4" s="1"/>
  <c r="O111" i="4"/>
  <c r="P111" i="4"/>
  <c r="T111" i="4"/>
  <c r="AF111" i="4" s="1"/>
  <c r="AL111" i="4" s="1"/>
  <c r="L111" i="4" s="1"/>
  <c r="Q160" i="4"/>
  <c r="AI160" i="4" s="1"/>
  <c r="R160" i="4"/>
  <c r="AJ160" i="4"/>
  <c r="S160" i="4"/>
  <c r="AK160" i="4" s="1"/>
  <c r="O160" i="4"/>
  <c r="P160" i="4"/>
  <c r="T160" i="4"/>
  <c r="AF160" i="4" s="1"/>
  <c r="AL160" i="4" s="1"/>
  <c r="L160" i="4" s="1"/>
  <c r="Q161" i="4"/>
  <c r="AI161" i="4" s="1"/>
  <c r="R161" i="4"/>
  <c r="S161" i="4"/>
  <c r="AK161" i="4" s="1"/>
  <c r="O161" i="4"/>
  <c r="P161" i="4"/>
  <c r="T161" i="4"/>
  <c r="AF161" i="4" s="1"/>
  <c r="AL161" i="4" s="1"/>
  <c r="L161" i="4" s="1"/>
  <c r="Q210" i="4"/>
  <c r="AD210" i="4" s="1"/>
  <c r="AI210" i="4"/>
  <c r="R210" i="4"/>
  <c r="AJ210" i="4" s="1"/>
  <c r="S210" i="4"/>
  <c r="AK210" i="4"/>
  <c r="O210" i="4"/>
  <c r="P210" i="4"/>
  <c r="T210" i="4"/>
  <c r="AF210" i="4" s="1"/>
  <c r="AL210" i="4" s="1"/>
  <c r="L210" i="4" s="1"/>
  <c r="Q211" i="4"/>
  <c r="AI211" i="4"/>
  <c r="R211" i="4"/>
  <c r="AJ211" i="4" s="1"/>
  <c r="S211" i="4"/>
  <c r="AK211" i="4" s="1"/>
  <c r="O211" i="4"/>
  <c r="P211" i="4"/>
  <c r="T211" i="4"/>
  <c r="AF211" i="4" s="1"/>
  <c r="AL211" i="4" s="1"/>
  <c r="L211" i="4" s="1"/>
  <c r="Q26" i="4"/>
  <c r="R26" i="4"/>
  <c r="AJ26" i="4" s="1"/>
  <c r="S26" i="4"/>
  <c r="AK26" i="4" s="1"/>
  <c r="O26" i="4"/>
  <c r="P26" i="4"/>
  <c r="AC26" i="4" s="1"/>
  <c r="AH26" i="4" s="1"/>
  <c r="K26" i="4" s="1"/>
  <c r="T26" i="4"/>
  <c r="AF26" i="4" s="1"/>
  <c r="AL26" i="4" s="1"/>
  <c r="L26" i="4" s="1"/>
  <c r="Q27" i="4"/>
  <c r="R27" i="4"/>
  <c r="AJ27" i="4" s="1"/>
  <c r="S27" i="4"/>
  <c r="O27" i="4"/>
  <c r="P27" i="4"/>
  <c r="T27" i="4"/>
  <c r="AF27" i="4" s="1"/>
  <c r="AL27" i="4" s="1"/>
  <c r="L27" i="4" s="1"/>
  <c r="Q76" i="4"/>
  <c r="AI76" i="4" s="1"/>
  <c r="R76" i="4"/>
  <c r="AJ76" i="4" s="1"/>
  <c r="S76" i="4"/>
  <c r="AK76" i="4" s="1"/>
  <c r="O76" i="4"/>
  <c r="P76" i="4"/>
  <c r="T76" i="4"/>
  <c r="AF76" i="4" s="1"/>
  <c r="AL76" i="4" s="1"/>
  <c r="L76" i="4" s="1"/>
  <c r="Q77" i="4"/>
  <c r="AI77" i="4" s="1"/>
  <c r="R77" i="4"/>
  <c r="AJ77" i="4" s="1"/>
  <c r="S77" i="4"/>
  <c r="AK77" i="4"/>
  <c r="O77" i="4"/>
  <c r="P77" i="4"/>
  <c r="T77" i="4"/>
  <c r="AF77" i="4" s="1"/>
  <c r="AL77" i="4" s="1"/>
  <c r="L77" i="4" s="1"/>
  <c r="Q126" i="4"/>
  <c r="AI126" i="4" s="1"/>
  <c r="R126" i="4"/>
  <c r="S126" i="4"/>
  <c r="AK126" i="4" s="1"/>
  <c r="O126" i="4"/>
  <c r="P126" i="4"/>
  <c r="T126" i="4"/>
  <c r="AF126" i="4" s="1"/>
  <c r="AL126" i="4" s="1"/>
  <c r="L126" i="4" s="1"/>
  <c r="Q127" i="4"/>
  <c r="AD127" i="4" s="1"/>
  <c r="AI127" i="4"/>
  <c r="R127" i="4"/>
  <c r="AJ127" i="4" s="1"/>
  <c r="S127" i="4"/>
  <c r="AK127" i="4" s="1"/>
  <c r="O127" i="4"/>
  <c r="P127" i="4"/>
  <c r="T127" i="4"/>
  <c r="AF127" i="4" s="1"/>
  <c r="AL127" i="4" s="1"/>
  <c r="L127" i="4" s="1"/>
  <c r="Q176" i="4"/>
  <c r="AI176" i="4" s="1"/>
  <c r="R176" i="4"/>
  <c r="AJ176" i="4" s="1"/>
  <c r="S176" i="4"/>
  <c r="AK176" i="4" s="1"/>
  <c r="O176" i="4"/>
  <c r="P176" i="4"/>
  <c r="AC176" i="4" s="1"/>
  <c r="AH176" i="4" s="1"/>
  <c r="K176" i="4" s="1"/>
  <c r="T176" i="4"/>
  <c r="AF176" i="4" s="1"/>
  <c r="AL176" i="4" s="1"/>
  <c r="L176" i="4" s="1"/>
  <c r="Q177" i="4"/>
  <c r="AD177" i="4" s="1"/>
  <c r="R177" i="4"/>
  <c r="S177" i="4"/>
  <c r="AK177" i="4" s="1"/>
  <c r="O177" i="4"/>
  <c r="P177" i="4"/>
  <c r="T177" i="4"/>
  <c r="AF177" i="4" s="1"/>
  <c r="AL177" i="4" s="1"/>
  <c r="L177" i="4" s="1"/>
  <c r="Q226" i="4"/>
  <c r="R226" i="4"/>
  <c r="AJ226" i="4" s="1"/>
  <c r="S226" i="4"/>
  <c r="AK226" i="4" s="1"/>
  <c r="O226" i="4"/>
  <c r="P226" i="4"/>
  <c r="T226" i="4"/>
  <c r="AF226" i="4" s="1"/>
  <c r="AL226" i="4" s="1"/>
  <c r="L226" i="4" s="1"/>
  <c r="Q227" i="4"/>
  <c r="AI227" i="4" s="1"/>
  <c r="R227" i="4"/>
  <c r="AJ227" i="4" s="1"/>
  <c r="S227" i="4"/>
  <c r="AK227" i="4" s="1"/>
  <c r="O227" i="4"/>
  <c r="P227" i="4"/>
  <c r="T227" i="4"/>
  <c r="AF227" i="4" s="1"/>
  <c r="AL227" i="4" s="1"/>
  <c r="L227" i="4" s="1"/>
  <c r="Q46" i="4"/>
  <c r="AD46" i="4" s="1"/>
  <c r="R46" i="4"/>
  <c r="S46" i="4"/>
  <c r="AK46" i="4" s="1"/>
  <c r="O46" i="4"/>
  <c r="P46" i="4"/>
  <c r="T46" i="4"/>
  <c r="AF46" i="4" s="1"/>
  <c r="AL46" i="4" s="1"/>
  <c r="L46" i="4" s="1"/>
  <c r="Q47" i="4"/>
  <c r="R47" i="4"/>
  <c r="AJ47" i="4"/>
  <c r="S47" i="4"/>
  <c r="AK47" i="4" s="1"/>
  <c r="O47" i="4"/>
  <c r="P47" i="4"/>
  <c r="T47" i="4"/>
  <c r="AF47" i="4" s="1"/>
  <c r="AL47" i="4" s="1"/>
  <c r="L47" i="4" s="1"/>
  <c r="Q96" i="4"/>
  <c r="AI96" i="4" s="1"/>
  <c r="R96" i="4"/>
  <c r="AJ96" i="4" s="1"/>
  <c r="S96" i="4"/>
  <c r="AK96" i="4" s="1"/>
  <c r="O96" i="4"/>
  <c r="P96" i="4"/>
  <c r="AC96" i="4" s="1"/>
  <c r="AH96" i="4" s="1"/>
  <c r="K96" i="4" s="1"/>
  <c r="T96" i="4"/>
  <c r="AF96" i="4" s="1"/>
  <c r="AL96" i="4" s="1"/>
  <c r="L96" i="4" s="1"/>
  <c r="Q97" i="4"/>
  <c r="R97" i="4"/>
  <c r="AJ97" i="4" s="1"/>
  <c r="S97" i="4"/>
  <c r="AK97" i="4" s="1"/>
  <c r="O97" i="4"/>
  <c r="P97" i="4"/>
  <c r="T97" i="4"/>
  <c r="AF97" i="4" s="1"/>
  <c r="AL97" i="4" s="1"/>
  <c r="L97" i="4" s="1"/>
  <c r="Q146" i="4"/>
  <c r="AI146" i="4" s="1"/>
  <c r="R146" i="4"/>
  <c r="AJ146" i="4" s="1"/>
  <c r="S146" i="4"/>
  <c r="AK146" i="4" s="1"/>
  <c r="O146" i="4"/>
  <c r="P146" i="4"/>
  <c r="T146" i="4"/>
  <c r="AF146" i="4" s="1"/>
  <c r="AL146" i="4" s="1"/>
  <c r="L146" i="4" s="1"/>
  <c r="Q147" i="4"/>
  <c r="AI147" i="4" s="1"/>
  <c r="R147" i="4"/>
  <c r="AJ147" i="4" s="1"/>
  <c r="S147" i="4"/>
  <c r="AK147" i="4" s="1"/>
  <c r="O147" i="4"/>
  <c r="P147" i="4"/>
  <c r="T147" i="4"/>
  <c r="AF147" i="4" s="1"/>
  <c r="AL147" i="4" s="1"/>
  <c r="L147" i="4" s="1"/>
  <c r="Q196" i="4"/>
  <c r="AI196" i="4" s="1"/>
  <c r="R196" i="4"/>
  <c r="AJ196" i="4" s="1"/>
  <c r="S196" i="4"/>
  <c r="O196" i="4"/>
  <c r="P196" i="4"/>
  <c r="T196" i="4"/>
  <c r="AF196" i="4" s="1"/>
  <c r="AL196" i="4" s="1"/>
  <c r="L196" i="4" s="1"/>
  <c r="Q197" i="4"/>
  <c r="AI197" i="4" s="1"/>
  <c r="R197" i="4"/>
  <c r="AJ197" i="4" s="1"/>
  <c r="S197" i="4"/>
  <c r="AK197" i="4" s="1"/>
  <c r="O197" i="4"/>
  <c r="P197" i="4"/>
  <c r="T197" i="4"/>
  <c r="AF197" i="4" s="1"/>
  <c r="AL197" i="4" s="1"/>
  <c r="L197" i="4" s="1"/>
  <c r="Q246" i="4"/>
  <c r="R246" i="4"/>
  <c r="S246" i="4"/>
  <c r="AK246" i="4" s="1"/>
  <c r="O246" i="4"/>
  <c r="P246" i="4"/>
  <c r="T246" i="4"/>
  <c r="AF246" i="4" s="1"/>
  <c r="AL246" i="4" s="1"/>
  <c r="L246" i="4" s="1"/>
  <c r="Q247" i="4"/>
  <c r="AI247" i="4" s="1"/>
  <c r="R247" i="4"/>
  <c r="AJ247" i="4" s="1"/>
  <c r="S247" i="4"/>
  <c r="AK247" i="4" s="1"/>
  <c r="O247" i="4"/>
  <c r="P247" i="4"/>
  <c r="T247" i="4"/>
  <c r="AF247" i="4" s="1"/>
  <c r="AL247" i="4" s="1"/>
  <c r="L247" i="4" s="1"/>
  <c r="Q12" i="4"/>
  <c r="AI12" i="4" s="1"/>
  <c r="R12" i="4"/>
  <c r="AJ12" i="4" s="1"/>
  <c r="S12" i="4"/>
  <c r="AK12" i="4" s="1"/>
  <c r="O12" i="4"/>
  <c r="P12" i="4"/>
  <c r="T12" i="4"/>
  <c r="AF12" i="4" s="1"/>
  <c r="AL12" i="4" s="1"/>
  <c r="L12" i="4" s="1"/>
  <c r="Q13" i="4"/>
  <c r="AI13" i="4" s="1"/>
  <c r="R13" i="4"/>
  <c r="AJ13" i="4" s="1"/>
  <c r="S13" i="4"/>
  <c r="AK13" i="4" s="1"/>
  <c r="O13" i="4"/>
  <c r="P13" i="4"/>
  <c r="T13" i="4"/>
  <c r="AF13" i="4" s="1"/>
  <c r="AL13" i="4" s="1"/>
  <c r="L13" i="4" s="1"/>
  <c r="Q62" i="4"/>
  <c r="AI62" i="4" s="1"/>
  <c r="R62" i="4"/>
  <c r="AJ62" i="4" s="1"/>
  <c r="S62" i="4"/>
  <c r="AK62" i="4" s="1"/>
  <c r="O62" i="4"/>
  <c r="P62" i="4"/>
  <c r="T62" i="4"/>
  <c r="AF62" i="4" s="1"/>
  <c r="AL62" i="4" s="1"/>
  <c r="L62" i="4" s="1"/>
  <c r="Q63" i="4"/>
  <c r="R63" i="4"/>
  <c r="AJ63" i="4" s="1"/>
  <c r="S63" i="4"/>
  <c r="AK63" i="4" s="1"/>
  <c r="O63" i="4"/>
  <c r="P63" i="4"/>
  <c r="T63" i="4"/>
  <c r="AF63" i="4" s="1"/>
  <c r="AL63" i="4" s="1"/>
  <c r="L63" i="4" s="1"/>
  <c r="Q112" i="4"/>
  <c r="AI112" i="4" s="1"/>
  <c r="R112" i="4"/>
  <c r="AJ112" i="4" s="1"/>
  <c r="S112" i="4"/>
  <c r="AK112" i="4" s="1"/>
  <c r="O112" i="4"/>
  <c r="P112" i="4"/>
  <c r="T112" i="4"/>
  <c r="AF112" i="4" s="1"/>
  <c r="AL112" i="4" s="1"/>
  <c r="L112" i="4" s="1"/>
  <c r="Q113" i="4"/>
  <c r="AI113" i="4" s="1"/>
  <c r="R113" i="4"/>
  <c r="AJ113" i="4" s="1"/>
  <c r="S113" i="4"/>
  <c r="AK113" i="4" s="1"/>
  <c r="O113" i="4"/>
  <c r="P113" i="4"/>
  <c r="T113" i="4"/>
  <c r="AF113" i="4" s="1"/>
  <c r="AL113" i="4" s="1"/>
  <c r="L113" i="4" s="1"/>
  <c r="Q162" i="4"/>
  <c r="AI162" i="4" s="1"/>
  <c r="R162" i="4"/>
  <c r="S162" i="4"/>
  <c r="AK162" i="4" s="1"/>
  <c r="O162" i="4"/>
  <c r="P162" i="4"/>
  <c r="T162" i="4"/>
  <c r="AF162" i="4" s="1"/>
  <c r="AL162" i="4" s="1"/>
  <c r="L162" i="4" s="1"/>
  <c r="Q163" i="4"/>
  <c r="AI163" i="4" s="1"/>
  <c r="R163" i="4"/>
  <c r="AJ163" i="4"/>
  <c r="S163" i="4"/>
  <c r="O163" i="4"/>
  <c r="P163" i="4"/>
  <c r="T163" i="4"/>
  <c r="AF163" i="4" s="1"/>
  <c r="AL163" i="4" s="1"/>
  <c r="L163" i="4" s="1"/>
  <c r="Q212" i="4"/>
  <c r="AI212" i="4" s="1"/>
  <c r="R212" i="4"/>
  <c r="AJ212" i="4" s="1"/>
  <c r="S212" i="4"/>
  <c r="AK212" i="4" s="1"/>
  <c r="O212" i="4"/>
  <c r="P212" i="4"/>
  <c r="T212" i="4"/>
  <c r="AF212" i="4" s="1"/>
  <c r="AL212" i="4" s="1"/>
  <c r="L212" i="4" s="1"/>
  <c r="Q213" i="4"/>
  <c r="AI213" i="4" s="1"/>
  <c r="R213" i="4"/>
  <c r="AJ213" i="4" s="1"/>
  <c r="S213" i="4"/>
  <c r="AK213" i="4" s="1"/>
  <c r="O213" i="4"/>
  <c r="P213" i="4"/>
  <c r="T213" i="4"/>
  <c r="AF213" i="4" s="1"/>
  <c r="AL213" i="4" s="1"/>
  <c r="L213" i="4" s="1"/>
  <c r="Q28" i="4"/>
  <c r="AI28" i="4" s="1"/>
  <c r="R28" i="4"/>
  <c r="AJ28" i="4" s="1"/>
  <c r="S28" i="4"/>
  <c r="AK28" i="4" s="1"/>
  <c r="O28" i="4"/>
  <c r="P28" i="4"/>
  <c r="T28" i="4"/>
  <c r="AF28" i="4" s="1"/>
  <c r="AL28" i="4" s="1"/>
  <c r="L28" i="4" s="1"/>
  <c r="Q29" i="4"/>
  <c r="AI29" i="4" s="1"/>
  <c r="R29" i="4"/>
  <c r="AJ29" i="4" s="1"/>
  <c r="S29" i="4"/>
  <c r="AK29" i="4" s="1"/>
  <c r="O29" i="4"/>
  <c r="P29" i="4"/>
  <c r="T29" i="4"/>
  <c r="AF29" i="4" s="1"/>
  <c r="AL29" i="4" s="1"/>
  <c r="L29" i="4" s="1"/>
  <c r="Q78" i="4"/>
  <c r="AI78" i="4" s="1"/>
  <c r="R78" i="4"/>
  <c r="AJ78" i="4" s="1"/>
  <c r="S78" i="4"/>
  <c r="O78" i="4"/>
  <c r="P78" i="4"/>
  <c r="T78" i="4"/>
  <c r="AF78" i="4" s="1"/>
  <c r="AL78" i="4" s="1"/>
  <c r="L78" i="4" s="1"/>
  <c r="Q79" i="4"/>
  <c r="AI79" i="4" s="1"/>
  <c r="R79" i="4"/>
  <c r="AJ79" i="4" s="1"/>
  <c r="S79" i="4"/>
  <c r="AK79" i="4" s="1"/>
  <c r="O79" i="4"/>
  <c r="P79" i="4"/>
  <c r="T79" i="4"/>
  <c r="AF79" i="4" s="1"/>
  <c r="AL79" i="4" s="1"/>
  <c r="L79" i="4" s="1"/>
  <c r="Q128" i="4"/>
  <c r="R128" i="4"/>
  <c r="AJ128" i="4" s="1"/>
  <c r="S128" i="4"/>
  <c r="AK128" i="4" s="1"/>
  <c r="O128" i="4"/>
  <c r="P128" i="4"/>
  <c r="T128" i="4"/>
  <c r="AF128" i="4" s="1"/>
  <c r="AL128" i="4" s="1"/>
  <c r="L128" i="4" s="1"/>
  <c r="Q129" i="4"/>
  <c r="AI129" i="4" s="1"/>
  <c r="R129" i="4"/>
  <c r="AJ129" i="4" s="1"/>
  <c r="S129" i="4"/>
  <c r="AK129" i="4" s="1"/>
  <c r="O129" i="4"/>
  <c r="P129" i="4"/>
  <c r="T129" i="4"/>
  <c r="AF129" i="4" s="1"/>
  <c r="AL129" i="4" s="1"/>
  <c r="L129" i="4" s="1"/>
  <c r="Q178" i="4"/>
  <c r="AI178" i="4" s="1"/>
  <c r="R178" i="4"/>
  <c r="AJ178" i="4" s="1"/>
  <c r="S178" i="4"/>
  <c r="AK178" i="4" s="1"/>
  <c r="O178" i="4"/>
  <c r="P178" i="4"/>
  <c r="T178" i="4"/>
  <c r="AF178" i="4" s="1"/>
  <c r="AL178" i="4" s="1"/>
  <c r="L178" i="4" s="1"/>
  <c r="Q179" i="4"/>
  <c r="AI179" i="4" s="1"/>
  <c r="R179" i="4"/>
  <c r="AJ179" i="4" s="1"/>
  <c r="S179" i="4"/>
  <c r="AK179" i="4" s="1"/>
  <c r="O179" i="4"/>
  <c r="P179" i="4"/>
  <c r="T179" i="4"/>
  <c r="AF179" i="4" s="1"/>
  <c r="AL179" i="4" s="1"/>
  <c r="L179" i="4" s="1"/>
  <c r="Q228" i="4"/>
  <c r="AI228" i="4" s="1"/>
  <c r="R228" i="4"/>
  <c r="AJ228" i="4" s="1"/>
  <c r="S228" i="4"/>
  <c r="AK228" i="4" s="1"/>
  <c r="O228" i="4"/>
  <c r="P228" i="4"/>
  <c r="T228" i="4"/>
  <c r="AF228" i="4" s="1"/>
  <c r="AL228" i="4" s="1"/>
  <c r="L228" i="4" s="1"/>
  <c r="Q229" i="4"/>
  <c r="AI229" i="4" s="1"/>
  <c r="R229" i="4"/>
  <c r="AJ229" i="4" s="1"/>
  <c r="S229" i="4"/>
  <c r="AK229" i="4" s="1"/>
  <c r="O229" i="4"/>
  <c r="P229" i="4"/>
  <c r="T229" i="4"/>
  <c r="AF229" i="4" s="1"/>
  <c r="AL229" i="4" s="1"/>
  <c r="L229" i="4" s="1"/>
  <c r="Q48" i="4"/>
  <c r="AD48" i="4" s="1"/>
  <c r="R48" i="4"/>
  <c r="AJ48" i="4" s="1"/>
  <c r="S48" i="4"/>
  <c r="AK48" i="4" s="1"/>
  <c r="O48" i="4"/>
  <c r="P48" i="4"/>
  <c r="T48" i="4"/>
  <c r="AF48" i="4" s="1"/>
  <c r="AL48" i="4" s="1"/>
  <c r="L48" i="4" s="1"/>
  <c r="Q49" i="4"/>
  <c r="AI49" i="4" s="1"/>
  <c r="R49" i="4"/>
  <c r="AJ49" i="4" s="1"/>
  <c r="S49" i="4"/>
  <c r="AK49" i="4" s="1"/>
  <c r="O49" i="4"/>
  <c r="P49" i="4"/>
  <c r="T49" i="4"/>
  <c r="AF49" i="4" s="1"/>
  <c r="AL49" i="4" s="1"/>
  <c r="L49" i="4" s="1"/>
  <c r="Q98" i="4"/>
  <c r="AI98" i="4" s="1"/>
  <c r="R98" i="4"/>
  <c r="AJ98" i="4" s="1"/>
  <c r="S98" i="4"/>
  <c r="O98" i="4"/>
  <c r="P98" i="4"/>
  <c r="T98" i="4"/>
  <c r="AF98" i="4" s="1"/>
  <c r="AL98" i="4" s="1"/>
  <c r="L98" i="4" s="1"/>
  <c r="Q99" i="4"/>
  <c r="AI99" i="4" s="1"/>
  <c r="R99" i="4"/>
  <c r="AJ99" i="4" s="1"/>
  <c r="S99" i="4"/>
  <c r="AK99" i="4" s="1"/>
  <c r="O99" i="4"/>
  <c r="P99" i="4"/>
  <c r="T99" i="4"/>
  <c r="AF99" i="4" s="1"/>
  <c r="AL99" i="4" s="1"/>
  <c r="L99" i="4" s="1"/>
  <c r="Q148" i="4"/>
  <c r="AI148" i="4" s="1"/>
  <c r="R148" i="4"/>
  <c r="S148" i="4"/>
  <c r="AK148" i="4" s="1"/>
  <c r="O148" i="4"/>
  <c r="P148" i="4"/>
  <c r="T148" i="4"/>
  <c r="AF148" i="4" s="1"/>
  <c r="AL148" i="4" s="1"/>
  <c r="L148" i="4" s="1"/>
  <c r="Q149" i="4"/>
  <c r="AI149" i="4" s="1"/>
  <c r="R149" i="4"/>
  <c r="AJ149" i="4" s="1"/>
  <c r="S149" i="4"/>
  <c r="AK149" i="4" s="1"/>
  <c r="O149" i="4"/>
  <c r="P149" i="4"/>
  <c r="T149" i="4"/>
  <c r="AF149" i="4" s="1"/>
  <c r="AL149" i="4" s="1"/>
  <c r="L149" i="4" s="1"/>
  <c r="Q198" i="4"/>
  <c r="AI198" i="4" s="1"/>
  <c r="R198" i="4"/>
  <c r="AJ198" i="4" s="1"/>
  <c r="S198" i="4"/>
  <c r="AK198" i="4" s="1"/>
  <c r="O198" i="4"/>
  <c r="P198" i="4"/>
  <c r="T198" i="4"/>
  <c r="AF198" i="4" s="1"/>
  <c r="AL198" i="4" s="1"/>
  <c r="L198" i="4" s="1"/>
  <c r="Q199" i="4"/>
  <c r="AI199" i="4" s="1"/>
  <c r="R199" i="4"/>
  <c r="AJ199" i="4" s="1"/>
  <c r="S199" i="4"/>
  <c r="AK199" i="4" s="1"/>
  <c r="O199" i="4"/>
  <c r="P199" i="4"/>
  <c r="T199" i="4"/>
  <c r="AF199" i="4" s="1"/>
  <c r="AL199" i="4" s="1"/>
  <c r="L199" i="4" s="1"/>
  <c r="Q248" i="4"/>
  <c r="AI248" i="4" s="1"/>
  <c r="R248" i="4"/>
  <c r="AJ248" i="4" s="1"/>
  <c r="S248" i="4"/>
  <c r="AK248" i="4" s="1"/>
  <c r="O248" i="4"/>
  <c r="P248" i="4"/>
  <c r="T248" i="4"/>
  <c r="AF248" i="4" s="1"/>
  <c r="AL248" i="4" s="1"/>
  <c r="L248" i="4" s="1"/>
  <c r="Q249" i="4"/>
  <c r="AD249" i="4" s="1"/>
  <c r="R249" i="4"/>
  <c r="AJ249" i="4" s="1"/>
  <c r="S249" i="4"/>
  <c r="AK249" i="4" s="1"/>
  <c r="O249" i="4"/>
  <c r="P249" i="4"/>
  <c r="T249" i="4"/>
  <c r="AF249" i="4" s="1"/>
  <c r="AL249" i="4" s="1"/>
  <c r="L249" i="4" s="1"/>
  <c r="Q16" i="4"/>
  <c r="AI16" i="4" s="1"/>
  <c r="R16" i="4"/>
  <c r="AJ16" i="4" s="1"/>
  <c r="S16" i="4"/>
  <c r="AK16" i="4" s="1"/>
  <c r="O16" i="4"/>
  <c r="P16" i="4"/>
  <c r="T16" i="4"/>
  <c r="AF16" i="4" s="1"/>
  <c r="AL16" i="4" s="1"/>
  <c r="L16" i="4" s="1"/>
  <c r="Q17" i="4"/>
  <c r="AI17" i="4" s="1"/>
  <c r="R17" i="4"/>
  <c r="AJ17" i="4" s="1"/>
  <c r="S17" i="4"/>
  <c r="AK17" i="4" s="1"/>
  <c r="O17" i="4"/>
  <c r="P17" i="4"/>
  <c r="T17" i="4"/>
  <c r="AF17" i="4" s="1"/>
  <c r="AL17" i="4" s="1"/>
  <c r="L17" i="4" s="1"/>
  <c r="Q66" i="4"/>
  <c r="AI66" i="4" s="1"/>
  <c r="R66" i="4"/>
  <c r="AJ66" i="4" s="1"/>
  <c r="S66" i="4"/>
  <c r="AK66" i="4" s="1"/>
  <c r="O66" i="4"/>
  <c r="P66" i="4"/>
  <c r="T66" i="4"/>
  <c r="AF66" i="4" s="1"/>
  <c r="AL66" i="4" s="1"/>
  <c r="L66" i="4" s="1"/>
  <c r="Q67" i="4"/>
  <c r="AI67" i="4" s="1"/>
  <c r="R67" i="4"/>
  <c r="AJ67" i="4" s="1"/>
  <c r="S67" i="4"/>
  <c r="AK67" i="4" s="1"/>
  <c r="O67" i="4"/>
  <c r="P67" i="4"/>
  <c r="T67" i="4"/>
  <c r="AF67" i="4" s="1"/>
  <c r="AL67" i="4" s="1"/>
  <c r="L67" i="4" s="1"/>
  <c r="Q116" i="4"/>
  <c r="R116" i="4"/>
  <c r="S116" i="4"/>
  <c r="AK116" i="4" s="1"/>
  <c r="O116" i="4"/>
  <c r="P116" i="4"/>
  <c r="T116" i="4"/>
  <c r="AF116" i="4" s="1"/>
  <c r="AL116" i="4" s="1"/>
  <c r="L116" i="4" s="1"/>
  <c r="Q117" i="4"/>
  <c r="AI117" i="4" s="1"/>
  <c r="R117" i="4"/>
  <c r="AJ117" i="4" s="1"/>
  <c r="S117" i="4"/>
  <c r="AK117" i="4" s="1"/>
  <c r="O117" i="4"/>
  <c r="P117" i="4"/>
  <c r="T117" i="4"/>
  <c r="AF117" i="4" s="1"/>
  <c r="AL117" i="4" s="1"/>
  <c r="L117" i="4" s="1"/>
  <c r="Q166" i="4"/>
  <c r="AI166" i="4" s="1"/>
  <c r="R166" i="4"/>
  <c r="AJ166" i="4" s="1"/>
  <c r="S166" i="4"/>
  <c r="AK166" i="4" s="1"/>
  <c r="O166" i="4"/>
  <c r="P166" i="4"/>
  <c r="T166" i="4"/>
  <c r="AF166" i="4" s="1"/>
  <c r="AL166" i="4" s="1"/>
  <c r="L166" i="4" s="1"/>
  <c r="Q167" i="4"/>
  <c r="AD167" i="4" s="1"/>
  <c r="R167" i="4"/>
  <c r="AJ167" i="4" s="1"/>
  <c r="S167" i="4"/>
  <c r="AK167" i="4" s="1"/>
  <c r="O167" i="4"/>
  <c r="P167" i="4"/>
  <c r="T167" i="4"/>
  <c r="AF167" i="4" s="1"/>
  <c r="AL167" i="4" s="1"/>
  <c r="L167" i="4" s="1"/>
  <c r="Q216" i="4"/>
  <c r="AI216" i="4" s="1"/>
  <c r="R216" i="4"/>
  <c r="AJ216" i="4" s="1"/>
  <c r="S216" i="4"/>
  <c r="AK216" i="4" s="1"/>
  <c r="O216" i="4"/>
  <c r="P216" i="4"/>
  <c r="T216" i="4"/>
  <c r="AF216" i="4" s="1"/>
  <c r="AL216" i="4" s="1"/>
  <c r="L216" i="4" s="1"/>
  <c r="Q217" i="4"/>
  <c r="AI217" i="4" s="1"/>
  <c r="R217" i="4"/>
  <c r="AJ217" i="4" s="1"/>
  <c r="S217" i="4"/>
  <c r="AK217" i="4" s="1"/>
  <c r="O217" i="4"/>
  <c r="P217" i="4"/>
  <c r="T217" i="4"/>
  <c r="AF217" i="4" s="1"/>
  <c r="AL217" i="4" s="1"/>
  <c r="L217" i="4" s="1"/>
  <c r="Q32" i="4"/>
  <c r="AI32" i="4" s="1"/>
  <c r="R32" i="4"/>
  <c r="AJ32" i="4" s="1"/>
  <c r="S32" i="4"/>
  <c r="AK32" i="4" s="1"/>
  <c r="O32" i="4"/>
  <c r="P32" i="4"/>
  <c r="T32" i="4"/>
  <c r="AF32" i="4" s="1"/>
  <c r="AL32" i="4" s="1"/>
  <c r="L32" i="4" s="1"/>
  <c r="Q33" i="4"/>
  <c r="AI33" i="4" s="1"/>
  <c r="R33" i="4"/>
  <c r="AJ33" i="4" s="1"/>
  <c r="S33" i="4"/>
  <c r="AK33" i="4" s="1"/>
  <c r="O33" i="4"/>
  <c r="P33" i="4"/>
  <c r="T33" i="4"/>
  <c r="AF33" i="4" s="1"/>
  <c r="AL33" i="4" s="1"/>
  <c r="L33" i="4" s="1"/>
  <c r="Q82" i="4"/>
  <c r="AI82" i="4" s="1"/>
  <c r="R82" i="4"/>
  <c r="AJ82" i="4" s="1"/>
  <c r="S82" i="4"/>
  <c r="AK82" i="4" s="1"/>
  <c r="O82" i="4"/>
  <c r="P82" i="4"/>
  <c r="T82" i="4"/>
  <c r="AF82" i="4" s="1"/>
  <c r="AL82" i="4" s="1"/>
  <c r="L82" i="4" s="1"/>
  <c r="Q83" i="4"/>
  <c r="AI83" i="4" s="1"/>
  <c r="R83" i="4"/>
  <c r="AJ83" i="4" s="1"/>
  <c r="S83" i="4"/>
  <c r="AK83" i="4" s="1"/>
  <c r="O83" i="4"/>
  <c r="P83" i="4"/>
  <c r="T83" i="4"/>
  <c r="AF83" i="4" s="1"/>
  <c r="AL83" i="4" s="1"/>
  <c r="L83" i="4" s="1"/>
  <c r="Q132" i="4"/>
  <c r="AI132" i="4" s="1"/>
  <c r="R132" i="4"/>
  <c r="AJ132" i="4" s="1"/>
  <c r="S132" i="4"/>
  <c r="AK132" i="4" s="1"/>
  <c r="O132" i="4"/>
  <c r="P132" i="4"/>
  <c r="T132" i="4"/>
  <c r="AF132" i="4" s="1"/>
  <c r="AL132" i="4" s="1"/>
  <c r="L132" i="4" s="1"/>
  <c r="Q133" i="4"/>
  <c r="AI133" i="4" s="1"/>
  <c r="R133" i="4"/>
  <c r="AJ133" i="4" s="1"/>
  <c r="S133" i="4"/>
  <c r="AK133" i="4" s="1"/>
  <c r="O133" i="4"/>
  <c r="P133" i="4"/>
  <c r="T133" i="4"/>
  <c r="AF133" i="4" s="1"/>
  <c r="AL133" i="4" s="1"/>
  <c r="L133" i="4" s="1"/>
  <c r="Q182" i="4"/>
  <c r="AI182" i="4" s="1"/>
  <c r="R182" i="4"/>
  <c r="AJ182" i="4" s="1"/>
  <c r="S182" i="4"/>
  <c r="AK182" i="4" s="1"/>
  <c r="O182" i="4"/>
  <c r="P182" i="4"/>
  <c r="T182" i="4"/>
  <c r="AF182" i="4" s="1"/>
  <c r="AL182" i="4" s="1"/>
  <c r="L182" i="4" s="1"/>
  <c r="Q183" i="4"/>
  <c r="R183" i="4"/>
  <c r="S183" i="4"/>
  <c r="AK183" i="4" s="1"/>
  <c r="O183" i="4"/>
  <c r="P183" i="4"/>
  <c r="T183" i="4"/>
  <c r="AF183" i="4" s="1"/>
  <c r="AL183" i="4" s="1"/>
  <c r="L183" i="4" s="1"/>
  <c r="Q232" i="4"/>
  <c r="AI232" i="4" s="1"/>
  <c r="R232" i="4"/>
  <c r="AJ232" i="4" s="1"/>
  <c r="S232" i="4"/>
  <c r="AK232" i="4" s="1"/>
  <c r="O232" i="4"/>
  <c r="P232" i="4"/>
  <c r="T232" i="4"/>
  <c r="AF232" i="4" s="1"/>
  <c r="AL232" i="4" s="1"/>
  <c r="L232" i="4" s="1"/>
  <c r="Q233" i="4"/>
  <c r="R233" i="4"/>
  <c r="AJ233" i="4" s="1"/>
  <c r="S233" i="4"/>
  <c r="AK233" i="4" s="1"/>
  <c r="O233" i="4"/>
  <c r="P233" i="4"/>
  <c r="T233" i="4"/>
  <c r="AF233" i="4"/>
  <c r="AL233" i="4" s="1"/>
  <c r="L233" i="4" s="1"/>
  <c r="Q52" i="4"/>
  <c r="AI52" i="4" s="1"/>
  <c r="R52" i="4"/>
  <c r="AJ52" i="4" s="1"/>
  <c r="S52" i="4"/>
  <c r="AK52" i="4" s="1"/>
  <c r="O52" i="4"/>
  <c r="P52" i="4"/>
  <c r="T52" i="4"/>
  <c r="AF52" i="4" s="1"/>
  <c r="AL52" i="4" s="1"/>
  <c r="L52" i="4" s="1"/>
  <c r="Q53" i="4"/>
  <c r="AI53" i="4" s="1"/>
  <c r="R53" i="4"/>
  <c r="AJ53" i="4" s="1"/>
  <c r="S53" i="4"/>
  <c r="AK53" i="4" s="1"/>
  <c r="O53" i="4"/>
  <c r="P53" i="4"/>
  <c r="T53" i="4"/>
  <c r="AF53" i="4" s="1"/>
  <c r="AL53" i="4" s="1"/>
  <c r="L53" i="4" s="1"/>
  <c r="Q102" i="4"/>
  <c r="R102" i="4"/>
  <c r="S102" i="4"/>
  <c r="AK102" i="4" s="1"/>
  <c r="O102" i="4"/>
  <c r="P102" i="4"/>
  <c r="T102" i="4"/>
  <c r="AF102" i="4" s="1"/>
  <c r="AL102" i="4" s="1"/>
  <c r="L102" i="4" s="1"/>
  <c r="Q103" i="4"/>
  <c r="AI103" i="4" s="1"/>
  <c r="R103" i="4"/>
  <c r="AJ103" i="4" s="1"/>
  <c r="S103" i="4"/>
  <c r="AK103" i="4" s="1"/>
  <c r="O103" i="4"/>
  <c r="P103" i="4"/>
  <c r="T103" i="4"/>
  <c r="AF103" i="4" s="1"/>
  <c r="AL103" i="4" s="1"/>
  <c r="L103" i="4" s="1"/>
  <c r="Q152" i="4"/>
  <c r="R152" i="4"/>
  <c r="AJ152" i="4" s="1"/>
  <c r="S152" i="4"/>
  <c r="AK152" i="4" s="1"/>
  <c r="O152" i="4"/>
  <c r="P152" i="4"/>
  <c r="T152" i="4"/>
  <c r="AF152" i="4" s="1"/>
  <c r="AL152" i="4" s="1"/>
  <c r="L152" i="4" s="1"/>
  <c r="Q153" i="4"/>
  <c r="AI153" i="4" s="1"/>
  <c r="R153" i="4"/>
  <c r="AJ153" i="4" s="1"/>
  <c r="S153" i="4"/>
  <c r="AK153" i="4" s="1"/>
  <c r="O153" i="4"/>
  <c r="P153" i="4"/>
  <c r="T153" i="4"/>
  <c r="AF153" i="4" s="1"/>
  <c r="AL153" i="4" s="1"/>
  <c r="L153" i="4" s="1"/>
  <c r="Q202" i="4"/>
  <c r="AI202" i="4" s="1"/>
  <c r="R202" i="4"/>
  <c r="AJ202" i="4" s="1"/>
  <c r="S202" i="4"/>
  <c r="AK202" i="4" s="1"/>
  <c r="O202" i="4"/>
  <c r="P202" i="4"/>
  <c r="T202" i="4"/>
  <c r="AF202" i="4" s="1"/>
  <c r="AL202" i="4" s="1"/>
  <c r="L202" i="4" s="1"/>
  <c r="Q203" i="4"/>
  <c r="R203" i="4"/>
  <c r="AJ203" i="4" s="1"/>
  <c r="S203" i="4"/>
  <c r="AK203" i="4" s="1"/>
  <c r="O203" i="4"/>
  <c r="P203" i="4"/>
  <c r="T203" i="4"/>
  <c r="AF203" i="4" s="1"/>
  <c r="AL203" i="4" s="1"/>
  <c r="L203" i="4" s="1"/>
  <c r="Q252" i="4"/>
  <c r="AI252" i="4" s="1"/>
  <c r="R252" i="4"/>
  <c r="S252" i="4"/>
  <c r="AK252" i="4" s="1"/>
  <c r="O252" i="4"/>
  <c r="P252" i="4"/>
  <c r="T252" i="4"/>
  <c r="AF252" i="4" s="1"/>
  <c r="AL252" i="4" s="1"/>
  <c r="L252" i="4" s="1"/>
  <c r="Q253" i="4"/>
  <c r="AI253" i="4" s="1"/>
  <c r="R253" i="4"/>
  <c r="AJ253" i="4" s="1"/>
  <c r="S253" i="4"/>
  <c r="AK253" i="4" s="1"/>
  <c r="O253" i="4"/>
  <c r="P253" i="4"/>
  <c r="T253" i="4"/>
  <c r="AF253" i="4" s="1"/>
  <c r="AL253" i="4" s="1"/>
  <c r="L253" i="4" s="1"/>
  <c r="Q8" i="4"/>
  <c r="R8" i="4"/>
  <c r="S8" i="4"/>
  <c r="AK8" i="4" s="1"/>
  <c r="O8" i="4"/>
  <c r="P8" i="4"/>
  <c r="T8" i="4"/>
  <c r="AF8" i="4" s="1"/>
  <c r="AL8" i="4" s="1"/>
  <c r="L8" i="4" s="1"/>
  <c r="Q9" i="4"/>
  <c r="AI9" i="4" s="1"/>
  <c r="R9" i="4"/>
  <c r="AJ9" i="4" s="1"/>
  <c r="S9" i="4"/>
  <c r="AK9" i="4" s="1"/>
  <c r="O9" i="4"/>
  <c r="P9" i="4"/>
  <c r="T9" i="4"/>
  <c r="AF9" i="4" s="1"/>
  <c r="AL9" i="4" s="1"/>
  <c r="L9" i="4" s="1"/>
  <c r="Q58" i="4"/>
  <c r="AI58" i="4" s="1"/>
  <c r="R58" i="4"/>
  <c r="AJ58" i="4" s="1"/>
  <c r="S58" i="4"/>
  <c r="AK58" i="4" s="1"/>
  <c r="O58" i="4"/>
  <c r="P58" i="4"/>
  <c r="T58" i="4"/>
  <c r="AF58" i="4" s="1"/>
  <c r="AL58" i="4" s="1"/>
  <c r="L58" i="4" s="1"/>
  <c r="Q59" i="4"/>
  <c r="AI59" i="4" s="1"/>
  <c r="R59" i="4"/>
  <c r="S59" i="4"/>
  <c r="AK59" i="4" s="1"/>
  <c r="O59" i="4"/>
  <c r="P59" i="4"/>
  <c r="T59" i="4"/>
  <c r="AF59" i="4" s="1"/>
  <c r="AL59" i="4" s="1"/>
  <c r="L59" i="4" s="1"/>
  <c r="Q108" i="4"/>
  <c r="AI108" i="4" s="1"/>
  <c r="R108" i="4"/>
  <c r="AJ108" i="4" s="1"/>
  <c r="S108" i="4"/>
  <c r="AK108" i="4" s="1"/>
  <c r="O108" i="4"/>
  <c r="P108" i="4"/>
  <c r="T108" i="4"/>
  <c r="AF108" i="4" s="1"/>
  <c r="AL108" i="4" s="1"/>
  <c r="L108" i="4" s="1"/>
  <c r="Q109" i="4"/>
  <c r="AI109" i="4" s="1"/>
  <c r="R109" i="4"/>
  <c r="AJ109" i="4" s="1"/>
  <c r="S109" i="4"/>
  <c r="AK109" i="4" s="1"/>
  <c r="O109" i="4"/>
  <c r="P109" i="4"/>
  <c r="T109" i="4"/>
  <c r="AF109" i="4" s="1"/>
  <c r="AL109" i="4" s="1"/>
  <c r="L109" i="4" s="1"/>
  <c r="Q158" i="4"/>
  <c r="AI158" i="4" s="1"/>
  <c r="R158" i="4"/>
  <c r="AJ158" i="4" s="1"/>
  <c r="S158" i="4"/>
  <c r="AK158" i="4" s="1"/>
  <c r="O158" i="4"/>
  <c r="P158" i="4"/>
  <c r="T158" i="4"/>
  <c r="AF158" i="4" s="1"/>
  <c r="AL158" i="4" s="1"/>
  <c r="L158" i="4" s="1"/>
  <c r="Q159" i="4"/>
  <c r="AI159" i="4" s="1"/>
  <c r="R159" i="4"/>
  <c r="AJ159" i="4" s="1"/>
  <c r="S159" i="4"/>
  <c r="AK159" i="4" s="1"/>
  <c r="O159" i="4"/>
  <c r="P159" i="4"/>
  <c r="T159" i="4"/>
  <c r="AF159" i="4" s="1"/>
  <c r="AL159" i="4" s="1"/>
  <c r="L159" i="4" s="1"/>
  <c r="Q208" i="4"/>
  <c r="AI208" i="4" s="1"/>
  <c r="R208" i="4"/>
  <c r="AJ208" i="4" s="1"/>
  <c r="S208" i="4"/>
  <c r="AK208" i="4" s="1"/>
  <c r="O208" i="4"/>
  <c r="P208" i="4"/>
  <c r="T208" i="4"/>
  <c r="AF208" i="4" s="1"/>
  <c r="AL208" i="4" s="1"/>
  <c r="L208" i="4" s="1"/>
  <c r="Q209" i="4"/>
  <c r="AI209" i="4" s="1"/>
  <c r="R209" i="4"/>
  <c r="AJ209" i="4" s="1"/>
  <c r="S209" i="4"/>
  <c r="AK209" i="4" s="1"/>
  <c r="O209" i="4"/>
  <c r="P209" i="4"/>
  <c r="T209" i="4"/>
  <c r="AF209" i="4" s="1"/>
  <c r="AL209" i="4" s="1"/>
  <c r="L209" i="4" s="1"/>
  <c r="Q24" i="4"/>
  <c r="R24" i="4"/>
  <c r="AJ24" i="4" s="1"/>
  <c r="S24" i="4"/>
  <c r="AK24" i="4" s="1"/>
  <c r="O24" i="4"/>
  <c r="P24" i="4"/>
  <c r="T24" i="4"/>
  <c r="AF24" i="4" s="1"/>
  <c r="AL24" i="4" s="1"/>
  <c r="L24" i="4" s="1"/>
  <c r="Q25" i="4"/>
  <c r="AI25" i="4" s="1"/>
  <c r="R25" i="4"/>
  <c r="AJ25" i="4" s="1"/>
  <c r="S25" i="4"/>
  <c r="AK25" i="4"/>
  <c r="O25" i="4"/>
  <c r="P25" i="4"/>
  <c r="T25" i="4"/>
  <c r="AF25" i="4" s="1"/>
  <c r="AL25" i="4" s="1"/>
  <c r="L25" i="4" s="1"/>
  <c r="Q74" i="4"/>
  <c r="AI74" i="4" s="1"/>
  <c r="R74" i="4"/>
  <c r="S74" i="4"/>
  <c r="AK74" i="4" s="1"/>
  <c r="O74" i="4"/>
  <c r="P74" i="4"/>
  <c r="T74" i="4"/>
  <c r="AF74" i="4" s="1"/>
  <c r="AL74" i="4" s="1"/>
  <c r="L74" i="4" s="1"/>
  <c r="Q75" i="4"/>
  <c r="AI75" i="4" s="1"/>
  <c r="R75" i="4"/>
  <c r="S75" i="4"/>
  <c r="AK75" i="4" s="1"/>
  <c r="O75" i="4"/>
  <c r="P75" i="4"/>
  <c r="T75" i="4"/>
  <c r="AF75" i="4" s="1"/>
  <c r="AL75" i="4" s="1"/>
  <c r="L75" i="4" s="1"/>
  <c r="Q124" i="4"/>
  <c r="AI124" i="4" s="1"/>
  <c r="R124" i="4"/>
  <c r="AJ124" i="4" s="1"/>
  <c r="S124" i="4"/>
  <c r="O124" i="4"/>
  <c r="P124" i="4"/>
  <c r="T124" i="4"/>
  <c r="AF124" i="4" s="1"/>
  <c r="AL124" i="4" s="1"/>
  <c r="L124" i="4" s="1"/>
  <c r="Q125" i="4"/>
  <c r="AI125" i="4" s="1"/>
  <c r="R125" i="4"/>
  <c r="AJ125" i="4" s="1"/>
  <c r="S125" i="4"/>
  <c r="AK125" i="4" s="1"/>
  <c r="O125" i="4"/>
  <c r="P125" i="4"/>
  <c r="T125" i="4"/>
  <c r="AF125" i="4" s="1"/>
  <c r="AL125" i="4" s="1"/>
  <c r="L125" i="4" s="1"/>
  <c r="Q174" i="4"/>
  <c r="R174" i="4"/>
  <c r="AJ174" i="4" s="1"/>
  <c r="S174" i="4"/>
  <c r="AK174" i="4" s="1"/>
  <c r="O174" i="4"/>
  <c r="P174" i="4"/>
  <c r="T174" i="4"/>
  <c r="AF174" i="4" s="1"/>
  <c r="AL174" i="4" s="1"/>
  <c r="L174" i="4" s="1"/>
  <c r="Q175" i="4"/>
  <c r="AI175" i="4" s="1"/>
  <c r="R175" i="4"/>
  <c r="AJ175" i="4" s="1"/>
  <c r="S175" i="4"/>
  <c r="O175" i="4"/>
  <c r="P175" i="4"/>
  <c r="T175" i="4"/>
  <c r="AF175" i="4" s="1"/>
  <c r="AL175" i="4" s="1"/>
  <c r="L175" i="4" s="1"/>
  <c r="Q224" i="4"/>
  <c r="AI224" i="4" s="1"/>
  <c r="R224" i="4"/>
  <c r="AJ224" i="4" s="1"/>
  <c r="S224" i="4"/>
  <c r="AK224" i="4" s="1"/>
  <c r="O224" i="4"/>
  <c r="P224" i="4"/>
  <c r="T224" i="4"/>
  <c r="AF224" i="4" s="1"/>
  <c r="AL224" i="4" s="1"/>
  <c r="L224" i="4" s="1"/>
  <c r="Q225" i="4"/>
  <c r="AI225" i="4" s="1"/>
  <c r="R225" i="4"/>
  <c r="AJ225" i="4" s="1"/>
  <c r="S225" i="4"/>
  <c r="AK225" i="4" s="1"/>
  <c r="O225" i="4"/>
  <c r="P225" i="4"/>
  <c r="T225" i="4"/>
  <c r="AF225" i="4" s="1"/>
  <c r="AL225" i="4" s="1"/>
  <c r="L225" i="4" s="1"/>
  <c r="Q42" i="4"/>
  <c r="R42" i="4"/>
  <c r="AJ42" i="4" s="1"/>
  <c r="S42" i="4"/>
  <c r="AE42" i="4" s="1"/>
  <c r="O42" i="4"/>
  <c r="P42" i="4"/>
  <c r="T42" i="4"/>
  <c r="AF42" i="4" s="1"/>
  <c r="AL42" i="4" s="1"/>
  <c r="L42" i="4" s="1"/>
  <c r="Q43" i="4"/>
  <c r="AI43" i="4" s="1"/>
  <c r="R43" i="4"/>
  <c r="S43" i="4"/>
  <c r="AK43" i="4" s="1"/>
  <c r="O43" i="4"/>
  <c r="P43" i="4"/>
  <c r="T43" i="4"/>
  <c r="AF43" i="4" s="1"/>
  <c r="AL43" i="4" s="1"/>
  <c r="L43" i="4" s="1"/>
  <c r="Q92" i="4"/>
  <c r="AI92" i="4" s="1"/>
  <c r="R92" i="4"/>
  <c r="AJ92" i="4" s="1"/>
  <c r="S92" i="4"/>
  <c r="AK92" i="4" s="1"/>
  <c r="O92" i="4"/>
  <c r="P92" i="4"/>
  <c r="T92" i="4"/>
  <c r="AF92" i="4" s="1"/>
  <c r="AL92" i="4" s="1"/>
  <c r="L92" i="4" s="1"/>
  <c r="Q93" i="4"/>
  <c r="AI93" i="4" s="1"/>
  <c r="R93" i="4"/>
  <c r="AJ93" i="4" s="1"/>
  <c r="S93" i="4"/>
  <c r="AK93" i="4" s="1"/>
  <c r="O93" i="4"/>
  <c r="P93" i="4"/>
  <c r="T93" i="4"/>
  <c r="AF93" i="4" s="1"/>
  <c r="AL93" i="4" s="1"/>
  <c r="L93" i="4" s="1"/>
  <c r="Q142" i="4"/>
  <c r="AI142" i="4" s="1"/>
  <c r="R142" i="4"/>
  <c r="AJ142" i="4" s="1"/>
  <c r="S142" i="4"/>
  <c r="AK142" i="4" s="1"/>
  <c r="O142" i="4"/>
  <c r="P142" i="4"/>
  <c r="T142" i="4"/>
  <c r="AF142" i="4" s="1"/>
  <c r="AL142" i="4" s="1"/>
  <c r="L142" i="4" s="1"/>
  <c r="Q143" i="4"/>
  <c r="AI143" i="4" s="1"/>
  <c r="R143" i="4"/>
  <c r="AJ143" i="4" s="1"/>
  <c r="S143" i="4"/>
  <c r="O143" i="4"/>
  <c r="P143" i="4"/>
  <c r="T143" i="4"/>
  <c r="AF143" i="4" s="1"/>
  <c r="AL143" i="4" s="1"/>
  <c r="L143" i="4" s="1"/>
  <c r="Q192" i="4"/>
  <c r="AI192" i="4" s="1"/>
  <c r="R192" i="4"/>
  <c r="AJ192" i="4" s="1"/>
  <c r="S192" i="4"/>
  <c r="AK192" i="4" s="1"/>
  <c r="O192" i="4"/>
  <c r="P192" i="4"/>
  <c r="T192" i="4"/>
  <c r="AF192" i="4" s="1"/>
  <c r="AL192" i="4" s="1"/>
  <c r="L192" i="4" s="1"/>
  <c r="Q193" i="4"/>
  <c r="AI193" i="4" s="1"/>
  <c r="R193" i="4"/>
  <c r="AJ193" i="4" s="1"/>
  <c r="S193" i="4"/>
  <c r="O193" i="4"/>
  <c r="P193" i="4"/>
  <c r="T193" i="4"/>
  <c r="AF193" i="4" s="1"/>
  <c r="AL193" i="4" s="1"/>
  <c r="L193" i="4" s="1"/>
  <c r="Q242" i="4"/>
  <c r="AI242" i="4" s="1"/>
  <c r="R242" i="4"/>
  <c r="S242" i="4"/>
  <c r="AK242" i="4" s="1"/>
  <c r="O242" i="4"/>
  <c r="P242" i="4"/>
  <c r="T242" i="4"/>
  <c r="AF242" i="4" s="1"/>
  <c r="AL242" i="4" s="1"/>
  <c r="L242" i="4" s="1"/>
  <c r="Q243" i="4"/>
  <c r="AI243" i="4" s="1"/>
  <c r="R243" i="4"/>
  <c r="AJ243" i="4" s="1"/>
  <c r="S243" i="4"/>
  <c r="O243" i="4"/>
  <c r="P243" i="4"/>
  <c r="T243" i="4"/>
  <c r="AF243" i="4" s="1"/>
  <c r="AL243" i="4" s="1"/>
  <c r="L243" i="4" s="1"/>
  <c r="Q6" i="4"/>
  <c r="AI6" i="4" s="1"/>
  <c r="R6" i="4"/>
  <c r="AJ6" i="4" s="1"/>
  <c r="S6" i="4"/>
  <c r="AK6" i="4" s="1"/>
  <c r="O6" i="4"/>
  <c r="P6" i="4"/>
  <c r="T6" i="4"/>
  <c r="AF6" i="4" s="1"/>
  <c r="AL6" i="4" s="1"/>
  <c r="L6" i="4" s="1"/>
  <c r="Q7" i="4"/>
  <c r="AI7" i="4" s="1"/>
  <c r="R7" i="4"/>
  <c r="AJ7" i="4" s="1"/>
  <c r="S7" i="4"/>
  <c r="O7" i="4"/>
  <c r="P7" i="4"/>
  <c r="T7" i="4"/>
  <c r="AF7" i="4" s="1"/>
  <c r="AL7" i="4" s="1"/>
  <c r="L7" i="4" s="1"/>
  <c r="Q56" i="4"/>
  <c r="AD56" i="4" s="1"/>
  <c r="R56" i="4"/>
  <c r="AJ56" i="4" s="1"/>
  <c r="S56" i="4"/>
  <c r="AK56" i="4" s="1"/>
  <c r="O56" i="4"/>
  <c r="P56" i="4"/>
  <c r="T56" i="4"/>
  <c r="AF56" i="4" s="1"/>
  <c r="AL56" i="4" s="1"/>
  <c r="L56" i="4" s="1"/>
  <c r="Q57" i="4"/>
  <c r="AD57" i="4" s="1"/>
  <c r="AI57" i="4"/>
  <c r="R57" i="4"/>
  <c r="AJ57" i="4" s="1"/>
  <c r="S57" i="4"/>
  <c r="AK57" i="4" s="1"/>
  <c r="O57" i="4"/>
  <c r="P57" i="4"/>
  <c r="T57" i="4"/>
  <c r="AF57" i="4" s="1"/>
  <c r="AL57" i="4" s="1"/>
  <c r="L57" i="4" s="1"/>
  <c r="Q106" i="4"/>
  <c r="AD106" i="4" s="1"/>
  <c r="R106" i="4"/>
  <c r="S106" i="4"/>
  <c r="AK106" i="4" s="1"/>
  <c r="O106" i="4"/>
  <c r="P106" i="4"/>
  <c r="T106" i="4"/>
  <c r="AF106" i="4" s="1"/>
  <c r="AL106" i="4" s="1"/>
  <c r="L106" i="4" s="1"/>
  <c r="Q107" i="4"/>
  <c r="AD107" i="4" s="1"/>
  <c r="R107" i="4"/>
  <c r="AJ107" i="4" s="1"/>
  <c r="S107" i="4"/>
  <c r="AK107" i="4" s="1"/>
  <c r="O107" i="4"/>
  <c r="P107" i="4"/>
  <c r="T107" i="4"/>
  <c r="AF107" i="4" s="1"/>
  <c r="AL107" i="4" s="1"/>
  <c r="L107" i="4" s="1"/>
  <c r="Q156" i="4"/>
  <c r="AD156" i="4" s="1"/>
  <c r="R156" i="4"/>
  <c r="AJ156" i="4" s="1"/>
  <c r="S156" i="4"/>
  <c r="AK156" i="4" s="1"/>
  <c r="O156" i="4"/>
  <c r="P156" i="4"/>
  <c r="T156" i="4"/>
  <c r="AF156" i="4" s="1"/>
  <c r="AL156" i="4" s="1"/>
  <c r="L156" i="4" s="1"/>
  <c r="Q157" i="4"/>
  <c r="AI157" i="4" s="1"/>
  <c r="R157" i="4"/>
  <c r="AJ157" i="4" s="1"/>
  <c r="S157" i="4"/>
  <c r="AK157" i="4" s="1"/>
  <c r="O157" i="4"/>
  <c r="P157" i="4"/>
  <c r="T157" i="4"/>
  <c r="AF157" i="4" s="1"/>
  <c r="AL157" i="4" s="1"/>
  <c r="L157" i="4" s="1"/>
  <c r="Q206" i="4"/>
  <c r="AI206" i="4" s="1"/>
  <c r="R206" i="4"/>
  <c r="AJ206" i="4" s="1"/>
  <c r="S206" i="4"/>
  <c r="AK206" i="4" s="1"/>
  <c r="O206" i="4"/>
  <c r="P206" i="4"/>
  <c r="T206" i="4"/>
  <c r="AF206" i="4" s="1"/>
  <c r="AL206" i="4" s="1"/>
  <c r="L206" i="4" s="1"/>
  <c r="Q207" i="4"/>
  <c r="AD207" i="4" s="1"/>
  <c r="R207" i="4"/>
  <c r="AJ207" i="4" s="1"/>
  <c r="S207" i="4"/>
  <c r="AK207" i="4" s="1"/>
  <c r="O207" i="4"/>
  <c r="P207" i="4"/>
  <c r="T207" i="4"/>
  <c r="AF207" i="4" s="1"/>
  <c r="AL207" i="4" s="1"/>
  <c r="L207" i="4" s="1"/>
  <c r="Q22" i="4"/>
  <c r="AI22" i="4" s="1"/>
  <c r="R22" i="4"/>
  <c r="AJ22" i="4" s="1"/>
  <c r="S22" i="4"/>
  <c r="AK22" i="4" s="1"/>
  <c r="O22" i="4"/>
  <c r="P22" i="4"/>
  <c r="T22" i="4"/>
  <c r="AF22" i="4" s="1"/>
  <c r="AL22" i="4" s="1"/>
  <c r="L22" i="4" s="1"/>
  <c r="Q23" i="4"/>
  <c r="AI23" i="4" s="1"/>
  <c r="R23" i="4"/>
  <c r="AJ23" i="4" s="1"/>
  <c r="S23" i="4"/>
  <c r="AK23" i="4" s="1"/>
  <c r="O23" i="4"/>
  <c r="P23" i="4"/>
  <c r="T23" i="4"/>
  <c r="AF23" i="4" s="1"/>
  <c r="AL23" i="4" s="1"/>
  <c r="L23" i="4" s="1"/>
  <c r="Q72" i="4"/>
  <c r="R72" i="4"/>
  <c r="AJ72" i="4" s="1"/>
  <c r="S72" i="4"/>
  <c r="AK72" i="4" s="1"/>
  <c r="O72" i="4"/>
  <c r="P72" i="4"/>
  <c r="T72" i="4"/>
  <c r="AF72" i="4" s="1"/>
  <c r="AL72" i="4" s="1"/>
  <c r="L72" i="4" s="1"/>
  <c r="Q73" i="4"/>
  <c r="AI73" i="4" s="1"/>
  <c r="R73" i="4"/>
  <c r="S73" i="4"/>
  <c r="AK73" i="4" s="1"/>
  <c r="O73" i="4"/>
  <c r="P73" i="4"/>
  <c r="T73" i="4"/>
  <c r="AF73" i="4" s="1"/>
  <c r="AL73" i="4" s="1"/>
  <c r="L73" i="4" s="1"/>
  <c r="Q122" i="4"/>
  <c r="AI122" i="4" s="1"/>
  <c r="R122" i="4"/>
  <c r="AJ122" i="4" s="1"/>
  <c r="S122" i="4"/>
  <c r="AK122" i="4" s="1"/>
  <c r="O122" i="4"/>
  <c r="P122" i="4"/>
  <c r="T122" i="4"/>
  <c r="AF122" i="4" s="1"/>
  <c r="AL122" i="4" s="1"/>
  <c r="L122" i="4" s="1"/>
  <c r="Q123" i="4"/>
  <c r="AI123" i="4" s="1"/>
  <c r="R123" i="4"/>
  <c r="AJ123" i="4" s="1"/>
  <c r="S123" i="4"/>
  <c r="AK123" i="4" s="1"/>
  <c r="O123" i="4"/>
  <c r="P123" i="4"/>
  <c r="T123" i="4"/>
  <c r="AF123" i="4" s="1"/>
  <c r="AL123" i="4" s="1"/>
  <c r="L123" i="4" s="1"/>
  <c r="Q172" i="4"/>
  <c r="AI172" i="4" s="1"/>
  <c r="R172" i="4"/>
  <c r="AJ172" i="4" s="1"/>
  <c r="S172" i="4"/>
  <c r="AK172" i="4" s="1"/>
  <c r="O172" i="4"/>
  <c r="P172" i="4"/>
  <c r="T172" i="4"/>
  <c r="AF172" i="4" s="1"/>
  <c r="AL172" i="4" s="1"/>
  <c r="L172" i="4" s="1"/>
  <c r="Q173" i="4"/>
  <c r="AI173" i="4" s="1"/>
  <c r="R173" i="4"/>
  <c r="AJ173" i="4" s="1"/>
  <c r="S173" i="4"/>
  <c r="AK173" i="4" s="1"/>
  <c r="O173" i="4"/>
  <c r="P173" i="4"/>
  <c r="T173" i="4"/>
  <c r="AF173" i="4" s="1"/>
  <c r="AL173" i="4" s="1"/>
  <c r="L173" i="4" s="1"/>
  <c r="Q222" i="4"/>
  <c r="R222" i="4"/>
  <c r="AJ222" i="4" s="1"/>
  <c r="S222" i="4"/>
  <c r="AK222" i="4" s="1"/>
  <c r="O222" i="4"/>
  <c r="P222" i="4"/>
  <c r="T222" i="4"/>
  <c r="AF222" i="4" s="1"/>
  <c r="AL222" i="4" s="1"/>
  <c r="L222" i="4" s="1"/>
  <c r="Q223" i="4"/>
  <c r="R223" i="4"/>
  <c r="AJ223" i="4" s="1"/>
  <c r="S223" i="4"/>
  <c r="AK223" i="4" s="1"/>
  <c r="O223" i="4"/>
  <c r="P223" i="4"/>
  <c r="T223" i="4"/>
  <c r="AF223" i="4" s="1"/>
  <c r="AL223" i="4" s="1"/>
  <c r="L223" i="4" s="1"/>
  <c r="Q40" i="4"/>
  <c r="AD40" i="4" s="1"/>
  <c r="AI40" i="4"/>
  <c r="R40" i="4"/>
  <c r="AJ40" i="4" s="1"/>
  <c r="S40" i="4"/>
  <c r="AK40" i="4" s="1"/>
  <c r="O40" i="4"/>
  <c r="P40" i="4"/>
  <c r="T40" i="4"/>
  <c r="AF40" i="4" s="1"/>
  <c r="AL40" i="4" s="1"/>
  <c r="L40" i="4" s="1"/>
  <c r="Q41" i="4"/>
  <c r="AD41" i="4" s="1"/>
  <c r="R41" i="4"/>
  <c r="AJ41" i="4" s="1"/>
  <c r="S41" i="4"/>
  <c r="AK41" i="4" s="1"/>
  <c r="O41" i="4"/>
  <c r="P41" i="4"/>
  <c r="T41" i="4"/>
  <c r="AF41" i="4" s="1"/>
  <c r="AL41" i="4" s="1"/>
  <c r="L41" i="4" s="1"/>
  <c r="Q90" i="4"/>
  <c r="AI90" i="4" s="1"/>
  <c r="R90" i="4"/>
  <c r="AJ90" i="4" s="1"/>
  <c r="S90" i="4"/>
  <c r="AK90" i="4" s="1"/>
  <c r="O90" i="4"/>
  <c r="P90" i="4"/>
  <c r="T90" i="4"/>
  <c r="AF90" i="4" s="1"/>
  <c r="AL90" i="4" s="1"/>
  <c r="L90" i="4" s="1"/>
  <c r="Q91" i="4"/>
  <c r="AD91" i="4" s="1"/>
  <c r="R91" i="4"/>
  <c r="AJ91" i="4" s="1"/>
  <c r="S91" i="4"/>
  <c r="AK91" i="4" s="1"/>
  <c r="O91" i="4"/>
  <c r="P91" i="4"/>
  <c r="T91" i="4"/>
  <c r="AF91" i="4" s="1"/>
  <c r="AL91" i="4" s="1"/>
  <c r="L91" i="4" s="1"/>
  <c r="Q140" i="4"/>
  <c r="AI140" i="4" s="1"/>
  <c r="R140" i="4"/>
  <c r="AJ140" i="4" s="1"/>
  <c r="S140" i="4"/>
  <c r="AK140" i="4" s="1"/>
  <c r="O140" i="4"/>
  <c r="P140" i="4"/>
  <c r="T140" i="4"/>
  <c r="AF140" i="4" s="1"/>
  <c r="AL140" i="4" s="1"/>
  <c r="L140" i="4" s="1"/>
  <c r="Q141" i="4"/>
  <c r="AI141" i="4" s="1"/>
  <c r="R141" i="4"/>
  <c r="AJ141" i="4" s="1"/>
  <c r="S141" i="4"/>
  <c r="AK141" i="4" s="1"/>
  <c r="O141" i="4"/>
  <c r="P141" i="4"/>
  <c r="T141" i="4"/>
  <c r="AF141" i="4" s="1"/>
  <c r="AL141" i="4" s="1"/>
  <c r="L141" i="4" s="1"/>
  <c r="Q190" i="4"/>
  <c r="AD190" i="4" s="1"/>
  <c r="R190" i="4"/>
  <c r="AJ190" i="4" s="1"/>
  <c r="S190" i="4"/>
  <c r="AK190" i="4" s="1"/>
  <c r="O190" i="4"/>
  <c r="P190" i="4"/>
  <c r="T190" i="4"/>
  <c r="AF190" i="4" s="1"/>
  <c r="AL190" i="4" s="1"/>
  <c r="L190" i="4" s="1"/>
  <c r="Q191" i="4"/>
  <c r="AI191" i="4" s="1"/>
  <c r="R191" i="4"/>
  <c r="S191" i="4"/>
  <c r="AK191" i="4" s="1"/>
  <c r="O191" i="4"/>
  <c r="P191" i="4"/>
  <c r="T191" i="4"/>
  <c r="AF191" i="4" s="1"/>
  <c r="AL191" i="4" s="1"/>
  <c r="L191" i="4" s="1"/>
  <c r="Q240" i="4"/>
  <c r="AD240" i="4" s="1"/>
  <c r="R240" i="4"/>
  <c r="AJ240" i="4" s="1"/>
  <c r="S240" i="4"/>
  <c r="AK240" i="4" s="1"/>
  <c r="O240" i="4"/>
  <c r="P240" i="4"/>
  <c r="T240" i="4"/>
  <c r="AF240" i="4" s="1"/>
  <c r="AL240" i="4" s="1"/>
  <c r="L240" i="4" s="1"/>
  <c r="Q241" i="4"/>
  <c r="AI241" i="4" s="1"/>
  <c r="R241" i="4"/>
  <c r="AJ241" i="4" s="1"/>
  <c r="S241" i="4"/>
  <c r="AK241" i="4" s="1"/>
  <c r="O241" i="4"/>
  <c r="P241" i="4"/>
  <c r="T241" i="4"/>
  <c r="AF241" i="4" s="1"/>
  <c r="AL241" i="4" s="1"/>
  <c r="L241" i="4" s="1"/>
  <c r="Q14" i="4"/>
  <c r="AI14" i="4" s="1"/>
  <c r="R14" i="4"/>
  <c r="S14" i="4"/>
  <c r="AK14" i="4" s="1"/>
  <c r="O14" i="4"/>
  <c r="P14" i="4"/>
  <c r="T14" i="4"/>
  <c r="AF14" i="4" s="1"/>
  <c r="AL14" i="4" s="1"/>
  <c r="L14" i="4" s="1"/>
  <c r="Q15" i="4"/>
  <c r="AI15" i="4" s="1"/>
  <c r="R15" i="4"/>
  <c r="AJ15" i="4" s="1"/>
  <c r="S15" i="4"/>
  <c r="AK15" i="4" s="1"/>
  <c r="O15" i="4"/>
  <c r="P15" i="4"/>
  <c r="T15" i="4"/>
  <c r="AF15" i="4" s="1"/>
  <c r="AL15" i="4" s="1"/>
  <c r="L15" i="4" s="1"/>
  <c r="Q64" i="4"/>
  <c r="AI64" i="4" s="1"/>
  <c r="R64" i="4"/>
  <c r="S64" i="4"/>
  <c r="AK64" i="4" s="1"/>
  <c r="O64" i="4"/>
  <c r="P64" i="4"/>
  <c r="T64" i="4"/>
  <c r="AF64" i="4" s="1"/>
  <c r="AL64" i="4" s="1"/>
  <c r="L64" i="4" s="1"/>
  <c r="Q65" i="4"/>
  <c r="R65" i="4"/>
  <c r="S65" i="4"/>
  <c r="AK65" i="4" s="1"/>
  <c r="O65" i="4"/>
  <c r="P65" i="4"/>
  <c r="T65" i="4"/>
  <c r="AF65" i="4" s="1"/>
  <c r="AL65" i="4" s="1"/>
  <c r="L65" i="4" s="1"/>
  <c r="Q114" i="4"/>
  <c r="AI114" i="4" s="1"/>
  <c r="R114" i="4"/>
  <c r="AJ114" i="4" s="1"/>
  <c r="S114" i="4"/>
  <c r="AK114" i="4" s="1"/>
  <c r="O114" i="4"/>
  <c r="P114" i="4"/>
  <c r="T114" i="4"/>
  <c r="AF114" i="4" s="1"/>
  <c r="AL114" i="4" s="1"/>
  <c r="L114" i="4" s="1"/>
  <c r="Q115" i="4"/>
  <c r="AI115" i="4" s="1"/>
  <c r="R115" i="4"/>
  <c r="AJ115" i="4" s="1"/>
  <c r="S115" i="4"/>
  <c r="AK115" i="4" s="1"/>
  <c r="O115" i="4"/>
  <c r="P115" i="4"/>
  <c r="AC115" i="4" s="1"/>
  <c r="AH115" i="4" s="1"/>
  <c r="K115" i="4" s="1"/>
  <c r="T115" i="4"/>
  <c r="AF115" i="4" s="1"/>
  <c r="AL115" i="4" s="1"/>
  <c r="L115" i="4" s="1"/>
  <c r="Q164" i="4"/>
  <c r="AI164" i="4" s="1"/>
  <c r="R164" i="4"/>
  <c r="AJ164" i="4" s="1"/>
  <c r="S164" i="4"/>
  <c r="AK164" i="4" s="1"/>
  <c r="O164" i="4"/>
  <c r="P164" i="4"/>
  <c r="T164" i="4"/>
  <c r="AF164" i="4" s="1"/>
  <c r="AL164" i="4" s="1"/>
  <c r="L164" i="4" s="1"/>
  <c r="Q165" i="4"/>
  <c r="AI165" i="4" s="1"/>
  <c r="R165" i="4"/>
  <c r="AJ165" i="4" s="1"/>
  <c r="S165" i="4"/>
  <c r="AK165" i="4" s="1"/>
  <c r="O165" i="4"/>
  <c r="P165" i="4"/>
  <c r="T165" i="4"/>
  <c r="AF165" i="4" s="1"/>
  <c r="AL165" i="4" s="1"/>
  <c r="L165" i="4" s="1"/>
  <c r="Q214" i="4"/>
  <c r="AD214" i="4" s="1"/>
  <c r="R214" i="4"/>
  <c r="AJ214" i="4" s="1"/>
  <c r="S214" i="4"/>
  <c r="AK214" i="4" s="1"/>
  <c r="O214" i="4"/>
  <c r="P214" i="4"/>
  <c r="T214" i="4"/>
  <c r="AF214" i="4" s="1"/>
  <c r="AL214" i="4" s="1"/>
  <c r="L214" i="4" s="1"/>
  <c r="Q215" i="4"/>
  <c r="AI215" i="4" s="1"/>
  <c r="R215" i="4"/>
  <c r="AJ215" i="4" s="1"/>
  <c r="S215" i="4"/>
  <c r="AK215" i="4" s="1"/>
  <c r="O215" i="4"/>
  <c r="P215" i="4"/>
  <c r="T215" i="4"/>
  <c r="AF215" i="4" s="1"/>
  <c r="AL215" i="4" s="1"/>
  <c r="L215" i="4" s="1"/>
  <c r="Q30" i="4"/>
  <c r="AI30" i="4" s="1"/>
  <c r="R30" i="4"/>
  <c r="AJ30" i="4" s="1"/>
  <c r="S30" i="4"/>
  <c r="AK30" i="4" s="1"/>
  <c r="O30" i="4"/>
  <c r="P30" i="4"/>
  <c r="T30" i="4"/>
  <c r="AF30" i="4" s="1"/>
  <c r="AL30" i="4"/>
  <c r="L30" i="4" s="1"/>
  <c r="Q31" i="4"/>
  <c r="AD31" i="4" s="1"/>
  <c r="R31" i="4"/>
  <c r="AJ31" i="4" s="1"/>
  <c r="S31" i="4"/>
  <c r="AK31" i="4" s="1"/>
  <c r="O31" i="4"/>
  <c r="P31" i="4"/>
  <c r="T31" i="4"/>
  <c r="AF31" i="4" s="1"/>
  <c r="AL31" i="4" s="1"/>
  <c r="L31" i="4" s="1"/>
  <c r="Q80" i="4"/>
  <c r="R80" i="4"/>
  <c r="AJ80" i="4" s="1"/>
  <c r="S80" i="4"/>
  <c r="AK80" i="4" s="1"/>
  <c r="O80" i="4"/>
  <c r="P80" i="4"/>
  <c r="AC80" i="4"/>
  <c r="AH80" i="4" s="1"/>
  <c r="K80" i="4" s="1"/>
  <c r="T80" i="4"/>
  <c r="AF80" i="4" s="1"/>
  <c r="AL80" i="4" s="1"/>
  <c r="L80" i="4" s="1"/>
  <c r="Q81" i="4"/>
  <c r="AI81" i="4" s="1"/>
  <c r="R81" i="4"/>
  <c r="AJ81" i="4" s="1"/>
  <c r="S81" i="4"/>
  <c r="AK81" i="4" s="1"/>
  <c r="O81" i="4"/>
  <c r="P81" i="4"/>
  <c r="T81" i="4"/>
  <c r="AF81" i="4" s="1"/>
  <c r="AL81" i="4" s="1"/>
  <c r="L81" i="4" s="1"/>
  <c r="Q130" i="4"/>
  <c r="AI130" i="4"/>
  <c r="R130" i="4"/>
  <c r="S130" i="4"/>
  <c r="AK130" i="4" s="1"/>
  <c r="O130" i="4"/>
  <c r="P130" i="4"/>
  <c r="T130" i="4"/>
  <c r="AF130" i="4" s="1"/>
  <c r="AL130" i="4" s="1"/>
  <c r="L130" i="4" s="1"/>
  <c r="Q131" i="4"/>
  <c r="AI131" i="4" s="1"/>
  <c r="R131" i="4"/>
  <c r="AJ131" i="4" s="1"/>
  <c r="S131" i="4"/>
  <c r="AK131" i="4" s="1"/>
  <c r="O131" i="4"/>
  <c r="P131" i="4"/>
  <c r="T131" i="4"/>
  <c r="AF131" i="4" s="1"/>
  <c r="AL131" i="4" s="1"/>
  <c r="L131" i="4" s="1"/>
  <c r="Q180" i="4"/>
  <c r="AI180" i="4" s="1"/>
  <c r="R180" i="4"/>
  <c r="AJ180" i="4" s="1"/>
  <c r="S180" i="4"/>
  <c r="AK180" i="4" s="1"/>
  <c r="O180" i="4"/>
  <c r="P180" i="4"/>
  <c r="T180" i="4"/>
  <c r="AF180" i="4" s="1"/>
  <c r="AL180" i="4" s="1"/>
  <c r="L180" i="4" s="1"/>
  <c r="Q181" i="4"/>
  <c r="AD181" i="4" s="1"/>
  <c r="R181" i="4"/>
  <c r="AJ181" i="4" s="1"/>
  <c r="S181" i="4"/>
  <c r="AK181" i="4" s="1"/>
  <c r="O181" i="4"/>
  <c r="P181" i="4"/>
  <c r="T181" i="4"/>
  <c r="AF181" i="4" s="1"/>
  <c r="AL181" i="4" s="1"/>
  <c r="L181" i="4" s="1"/>
  <c r="Q230" i="4"/>
  <c r="R230" i="4"/>
  <c r="AJ230" i="4" s="1"/>
  <c r="S230" i="4"/>
  <c r="O230" i="4"/>
  <c r="P230" i="4"/>
  <c r="T230" i="4"/>
  <c r="AF230" i="4" s="1"/>
  <c r="AL230" i="4" s="1"/>
  <c r="L230" i="4" s="1"/>
  <c r="Q231" i="4"/>
  <c r="AI231" i="4" s="1"/>
  <c r="R231" i="4"/>
  <c r="AJ231" i="4" s="1"/>
  <c r="S231" i="4"/>
  <c r="AK231" i="4" s="1"/>
  <c r="O231" i="4"/>
  <c r="P231" i="4"/>
  <c r="T231" i="4"/>
  <c r="AF231" i="4" s="1"/>
  <c r="AL231" i="4"/>
  <c r="L231" i="4" s="1"/>
  <c r="Q50" i="4"/>
  <c r="AI50" i="4" s="1"/>
  <c r="R50" i="4"/>
  <c r="AJ50" i="4" s="1"/>
  <c r="S50" i="4"/>
  <c r="AK50" i="4" s="1"/>
  <c r="O50" i="4"/>
  <c r="P50" i="4"/>
  <c r="T50" i="4"/>
  <c r="AF50" i="4" s="1"/>
  <c r="AL50" i="4" s="1"/>
  <c r="L50" i="4" s="1"/>
  <c r="Q51" i="4"/>
  <c r="AI51" i="4" s="1"/>
  <c r="R51" i="4"/>
  <c r="AJ51" i="4" s="1"/>
  <c r="S51" i="4"/>
  <c r="O51" i="4"/>
  <c r="P51" i="4"/>
  <c r="T51" i="4"/>
  <c r="AF51" i="4" s="1"/>
  <c r="AL51" i="4" s="1"/>
  <c r="L51" i="4" s="1"/>
  <c r="Q100" i="4"/>
  <c r="AI100" i="4" s="1"/>
  <c r="R100" i="4"/>
  <c r="AJ100" i="4" s="1"/>
  <c r="S100" i="4"/>
  <c r="AK100" i="4" s="1"/>
  <c r="O100" i="4"/>
  <c r="P100" i="4"/>
  <c r="T100" i="4"/>
  <c r="AF100" i="4" s="1"/>
  <c r="AL100" i="4" s="1"/>
  <c r="L100" i="4" s="1"/>
  <c r="Q101" i="4"/>
  <c r="AI101" i="4" s="1"/>
  <c r="R101" i="4"/>
  <c r="AJ101" i="4" s="1"/>
  <c r="S101" i="4"/>
  <c r="O101" i="4"/>
  <c r="P101" i="4"/>
  <c r="T101" i="4"/>
  <c r="AF101" i="4" s="1"/>
  <c r="AL101" i="4" s="1"/>
  <c r="L101" i="4" s="1"/>
  <c r="Q150" i="4"/>
  <c r="AI150" i="4" s="1"/>
  <c r="R150" i="4"/>
  <c r="AJ150" i="4" s="1"/>
  <c r="S150" i="4"/>
  <c r="AK150" i="4" s="1"/>
  <c r="O150" i="4"/>
  <c r="P150" i="4"/>
  <c r="T150" i="4"/>
  <c r="AF150" i="4" s="1"/>
  <c r="AL150" i="4" s="1"/>
  <c r="L150" i="4" s="1"/>
  <c r="Q151" i="4"/>
  <c r="R151" i="4"/>
  <c r="AJ151" i="4" s="1"/>
  <c r="S151" i="4"/>
  <c r="AK151" i="4" s="1"/>
  <c r="O151" i="4"/>
  <c r="P151" i="4"/>
  <c r="T151" i="4"/>
  <c r="AF151" i="4" s="1"/>
  <c r="AL151" i="4" s="1"/>
  <c r="L151" i="4" s="1"/>
  <c r="Q200" i="4"/>
  <c r="AI200" i="4" s="1"/>
  <c r="R200" i="4"/>
  <c r="AJ200" i="4" s="1"/>
  <c r="S200" i="4"/>
  <c r="AK200" i="4" s="1"/>
  <c r="O200" i="4"/>
  <c r="P200" i="4"/>
  <c r="T200" i="4"/>
  <c r="AF200" i="4" s="1"/>
  <c r="AL200" i="4" s="1"/>
  <c r="L200" i="4" s="1"/>
  <c r="Q201" i="4"/>
  <c r="AI201" i="4" s="1"/>
  <c r="R201" i="4"/>
  <c r="AJ201" i="4" s="1"/>
  <c r="S201" i="4"/>
  <c r="AK201" i="4" s="1"/>
  <c r="O201" i="4"/>
  <c r="P201" i="4"/>
  <c r="T201" i="4"/>
  <c r="AF201" i="4" s="1"/>
  <c r="AL201" i="4" s="1"/>
  <c r="L201" i="4" s="1"/>
  <c r="Q250" i="4"/>
  <c r="AI250" i="4" s="1"/>
  <c r="R250" i="4"/>
  <c r="S250" i="4"/>
  <c r="AK250" i="4" s="1"/>
  <c r="O250" i="4"/>
  <c r="P250" i="4"/>
  <c r="T250" i="4"/>
  <c r="AF250" i="4" s="1"/>
  <c r="AL250" i="4" s="1"/>
  <c r="L250" i="4" s="1"/>
  <c r="Q251" i="4"/>
  <c r="AD251" i="4" s="1"/>
  <c r="R251" i="4"/>
  <c r="AJ251" i="4" s="1"/>
  <c r="S251" i="4"/>
  <c r="AK251" i="4" s="1"/>
  <c r="O251" i="4"/>
  <c r="P251" i="4"/>
  <c r="T251" i="4"/>
  <c r="AF251" i="4" s="1"/>
  <c r="AL251" i="4" s="1"/>
  <c r="L251" i="4" s="1"/>
  <c r="Q38" i="4"/>
  <c r="R38" i="4"/>
  <c r="AJ38" i="4" s="1"/>
  <c r="S38" i="4"/>
  <c r="AK38" i="4" s="1"/>
  <c r="O38" i="4"/>
  <c r="P38" i="4"/>
  <c r="T38" i="4"/>
  <c r="AF38" i="4" s="1"/>
  <c r="AL38" i="4" s="1"/>
  <c r="L38" i="4" s="1"/>
  <c r="Q39" i="4"/>
  <c r="AI39" i="4" s="1"/>
  <c r="R39" i="4"/>
  <c r="AJ39" i="4" s="1"/>
  <c r="S39" i="4"/>
  <c r="AK39" i="4" s="1"/>
  <c r="O39" i="4"/>
  <c r="P39" i="4"/>
  <c r="T39" i="4"/>
  <c r="AF39" i="4" s="1"/>
  <c r="AL39" i="4" s="1"/>
  <c r="L39" i="4" s="1"/>
  <c r="Q88" i="4"/>
  <c r="AI88" i="4" s="1"/>
  <c r="R88" i="4"/>
  <c r="AJ88" i="4" s="1"/>
  <c r="S88" i="4"/>
  <c r="AK88" i="4" s="1"/>
  <c r="O88" i="4"/>
  <c r="P88" i="4"/>
  <c r="T88" i="4"/>
  <c r="AF88" i="4" s="1"/>
  <c r="AL88" i="4" s="1"/>
  <c r="L88" i="4" s="1"/>
  <c r="Q89" i="4"/>
  <c r="AI89" i="4" s="1"/>
  <c r="R89" i="4"/>
  <c r="AJ89" i="4" s="1"/>
  <c r="S89" i="4"/>
  <c r="AK89" i="4" s="1"/>
  <c r="O89" i="4"/>
  <c r="P89" i="4"/>
  <c r="T89" i="4"/>
  <c r="AF89" i="4" s="1"/>
  <c r="AL89" i="4" s="1"/>
  <c r="L89" i="4" s="1"/>
  <c r="Q138" i="4"/>
  <c r="AI138" i="4" s="1"/>
  <c r="R138" i="4"/>
  <c r="AJ138" i="4" s="1"/>
  <c r="S138" i="4"/>
  <c r="AK138" i="4" s="1"/>
  <c r="O138" i="4"/>
  <c r="P138" i="4"/>
  <c r="T138" i="4"/>
  <c r="AF138" i="4" s="1"/>
  <c r="AL138" i="4" s="1"/>
  <c r="L138" i="4" s="1"/>
  <c r="Q139" i="4"/>
  <c r="AD139" i="4" s="1"/>
  <c r="R139" i="4"/>
  <c r="AJ139" i="4" s="1"/>
  <c r="S139" i="4"/>
  <c r="AK139" i="4" s="1"/>
  <c r="O139" i="4"/>
  <c r="P139" i="4"/>
  <c r="T139" i="4"/>
  <c r="AF139" i="4" s="1"/>
  <c r="AL139" i="4" s="1"/>
  <c r="L139" i="4" s="1"/>
  <c r="Q188" i="4"/>
  <c r="R188" i="4"/>
  <c r="AJ188" i="4" s="1"/>
  <c r="S188" i="4"/>
  <c r="AK188" i="4" s="1"/>
  <c r="O188" i="4"/>
  <c r="P188" i="4"/>
  <c r="T188" i="4"/>
  <c r="AF188" i="4" s="1"/>
  <c r="AL188" i="4" s="1"/>
  <c r="L188" i="4" s="1"/>
  <c r="Q189" i="4"/>
  <c r="AD189" i="4" s="1"/>
  <c r="R189" i="4"/>
  <c r="AJ189" i="4" s="1"/>
  <c r="S189" i="4"/>
  <c r="AK189" i="4" s="1"/>
  <c r="O189" i="4"/>
  <c r="P189" i="4"/>
  <c r="T189" i="4"/>
  <c r="AF189" i="4" s="1"/>
  <c r="AL189" i="4" s="1"/>
  <c r="L189" i="4" s="1"/>
  <c r="Q238" i="4"/>
  <c r="AI238" i="4" s="1"/>
  <c r="R238" i="4"/>
  <c r="AJ238" i="4" s="1"/>
  <c r="S238" i="4"/>
  <c r="AK238" i="4" s="1"/>
  <c r="O238" i="4"/>
  <c r="P238" i="4"/>
  <c r="T238" i="4"/>
  <c r="AF238" i="4" s="1"/>
  <c r="AL238" i="4" s="1"/>
  <c r="L238" i="4" s="1"/>
  <c r="Q239" i="4"/>
  <c r="R239" i="4"/>
  <c r="S239" i="4"/>
  <c r="AK239" i="4" s="1"/>
  <c r="O239" i="4"/>
  <c r="P239" i="4"/>
  <c r="T239" i="4"/>
  <c r="AF239" i="4" s="1"/>
  <c r="AL239" i="4" s="1"/>
  <c r="L239" i="4" s="1"/>
  <c r="Q44" i="4"/>
  <c r="AD44" i="4" s="1"/>
  <c r="R44" i="4"/>
  <c r="AJ44" i="4" s="1"/>
  <c r="S44" i="4"/>
  <c r="AK44" i="4" s="1"/>
  <c r="O44" i="4"/>
  <c r="P44" i="4"/>
  <c r="T44" i="4"/>
  <c r="AF44" i="4" s="1"/>
  <c r="AL44" i="4" s="1"/>
  <c r="L44" i="4" s="1"/>
  <c r="Q45" i="4"/>
  <c r="AI45" i="4" s="1"/>
  <c r="R45" i="4"/>
  <c r="AJ45" i="4" s="1"/>
  <c r="S45" i="4"/>
  <c r="AK45" i="4" s="1"/>
  <c r="O45" i="4"/>
  <c r="P45" i="4"/>
  <c r="T45" i="4"/>
  <c r="AF45" i="4" s="1"/>
  <c r="AL45" i="4" s="1"/>
  <c r="L45" i="4" s="1"/>
  <c r="Q94" i="4"/>
  <c r="R94" i="4"/>
  <c r="AJ94" i="4" s="1"/>
  <c r="S94" i="4"/>
  <c r="AK94" i="4" s="1"/>
  <c r="O94" i="4"/>
  <c r="P94" i="4"/>
  <c r="T94" i="4"/>
  <c r="AF94" i="4" s="1"/>
  <c r="AL94" i="4" s="1"/>
  <c r="L94" i="4" s="1"/>
  <c r="Q95" i="4"/>
  <c r="AI95" i="4" s="1"/>
  <c r="R95" i="4"/>
  <c r="AJ95" i="4" s="1"/>
  <c r="S95" i="4"/>
  <c r="AK95" i="4" s="1"/>
  <c r="O95" i="4"/>
  <c r="P95" i="4"/>
  <c r="T95" i="4"/>
  <c r="AF95" i="4" s="1"/>
  <c r="AL95" i="4" s="1"/>
  <c r="L95" i="4" s="1"/>
  <c r="Q144" i="4"/>
  <c r="R144" i="4"/>
  <c r="AJ144" i="4" s="1"/>
  <c r="S144" i="4"/>
  <c r="AK144" i="4" s="1"/>
  <c r="O144" i="4"/>
  <c r="P144" i="4"/>
  <c r="T144" i="4"/>
  <c r="AF144" i="4" s="1"/>
  <c r="AL144" i="4" s="1"/>
  <c r="L144" i="4" s="1"/>
  <c r="Q145" i="4"/>
  <c r="AI145" i="4" s="1"/>
  <c r="R145" i="4"/>
  <c r="S145" i="4"/>
  <c r="AK145" i="4" s="1"/>
  <c r="O145" i="4"/>
  <c r="P145" i="4"/>
  <c r="T145" i="4"/>
  <c r="AF145" i="4" s="1"/>
  <c r="AL145" i="4" s="1"/>
  <c r="L145" i="4" s="1"/>
  <c r="Q194" i="4"/>
  <c r="AI194" i="4" s="1"/>
  <c r="R194" i="4"/>
  <c r="AJ194" i="4" s="1"/>
  <c r="S194" i="4"/>
  <c r="AK194" i="4" s="1"/>
  <c r="O194" i="4"/>
  <c r="P194" i="4"/>
  <c r="T194" i="4"/>
  <c r="AF194" i="4" s="1"/>
  <c r="AL194" i="4" s="1"/>
  <c r="L194" i="4" s="1"/>
  <c r="Q195" i="4"/>
  <c r="R195" i="4"/>
  <c r="AJ195" i="4" s="1"/>
  <c r="S195" i="4"/>
  <c r="AK195" i="4" s="1"/>
  <c r="O195" i="4"/>
  <c r="P195" i="4"/>
  <c r="T195" i="4"/>
  <c r="AF195" i="4" s="1"/>
  <c r="AL195" i="4" s="1"/>
  <c r="L195" i="4" s="1"/>
  <c r="Q244" i="4"/>
  <c r="AI244" i="4" s="1"/>
  <c r="R244" i="4"/>
  <c r="AJ244" i="4" s="1"/>
  <c r="S244" i="4"/>
  <c r="AK244" i="4" s="1"/>
  <c r="O244" i="4"/>
  <c r="P244" i="4"/>
  <c r="T244" i="4"/>
  <c r="AF244" i="4" s="1"/>
  <c r="AL244" i="4" s="1"/>
  <c r="L244" i="4" s="1"/>
  <c r="Q245" i="4"/>
  <c r="AI245" i="4" s="1"/>
  <c r="R245" i="4"/>
  <c r="AJ245" i="4" s="1"/>
  <c r="S245" i="4"/>
  <c r="AK245" i="4" s="1"/>
  <c r="O245" i="4"/>
  <c r="P245" i="4"/>
  <c r="T245" i="4"/>
  <c r="AF245" i="4" s="1"/>
  <c r="AL245" i="4" s="1"/>
  <c r="L245" i="4" s="1"/>
  <c r="Q20" i="4"/>
  <c r="AD20" i="4" s="1"/>
  <c r="R20" i="4"/>
  <c r="S20" i="4"/>
  <c r="AK20" i="4" s="1"/>
  <c r="O20" i="4"/>
  <c r="P20" i="4"/>
  <c r="T20" i="4"/>
  <c r="AF20" i="4" s="1"/>
  <c r="AL20" i="4" s="1"/>
  <c r="L20" i="4" s="1"/>
  <c r="Q21" i="4"/>
  <c r="R21" i="4"/>
  <c r="AJ21" i="4" s="1"/>
  <c r="S21" i="4"/>
  <c r="AK21" i="4" s="1"/>
  <c r="O21" i="4"/>
  <c r="P21" i="4"/>
  <c r="T21" i="4"/>
  <c r="AF21" i="4" s="1"/>
  <c r="AL21" i="4" s="1"/>
  <c r="L21" i="4" s="1"/>
  <c r="Q70" i="4"/>
  <c r="AI70" i="4" s="1"/>
  <c r="R70" i="4"/>
  <c r="S70" i="4"/>
  <c r="AK70" i="4" s="1"/>
  <c r="O70" i="4"/>
  <c r="P70" i="4"/>
  <c r="T70" i="4"/>
  <c r="AF70" i="4" s="1"/>
  <c r="AL70" i="4" s="1"/>
  <c r="L70" i="4" s="1"/>
  <c r="Q71" i="4"/>
  <c r="AI71" i="4" s="1"/>
  <c r="R71" i="4"/>
  <c r="AJ71" i="4" s="1"/>
  <c r="S71" i="4"/>
  <c r="O71" i="4"/>
  <c r="P71" i="4"/>
  <c r="T71" i="4"/>
  <c r="AF71" i="4" s="1"/>
  <c r="AL71" i="4" s="1"/>
  <c r="L71" i="4" s="1"/>
  <c r="Q120" i="4"/>
  <c r="AI120" i="4" s="1"/>
  <c r="R120" i="4"/>
  <c r="AJ120" i="4" s="1"/>
  <c r="S120" i="4"/>
  <c r="AK120" i="4" s="1"/>
  <c r="O120" i="4"/>
  <c r="P120" i="4"/>
  <c r="T120" i="4"/>
  <c r="AF120" i="4" s="1"/>
  <c r="AL120" i="4" s="1"/>
  <c r="L120" i="4" s="1"/>
  <c r="Q121" i="4"/>
  <c r="R121" i="4"/>
  <c r="AJ121" i="4" s="1"/>
  <c r="S121" i="4"/>
  <c r="AK121" i="4" s="1"/>
  <c r="O121" i="4"/>
  <c r="P121" i="4"/>
  <c r="T121" i="4"/>
  <c r="AF121" i="4" s="1"/>
  <c r="AL121" i="4" s="1"/>
  <c r="L121" i="4" s="1"/>
  <c r="Q170" i="4"/>
  <c r="AD170" i="4" s="1"/>
  <c r="R170" i="4"/>
  <c r="S170" i="4"/>
  <c r="AK170" i="4" s="1"/>
  <c r="O170" i="4"/>
  <c r="P170" i="4"/>
  <c r="T170" i="4"/>
  <c r="AF170" i="4" s="1"/>
  <c r="AL170" i="4" s="1"/>
  <c r="L170" i="4" s="1"/>
  <c r="Q171" i="4"/>
  <c r="AD171" i="4" s="1"/>
  <c r="R171" i="4"/>
  <c r="AJ171" i="4" s="1"/>
  <c r="S171" i="4"/>
  <c r="AK171" i="4" s="1"/>
  <c r="O171" i="4"/>
  <c r="P171" i="4"/>
  <c r="T171" i="4"/>
  <c r="AF171" i="4" s="1"/>
  <c r="AL171" i="4" s="1"/>
  <c r="L171" i="4" s="1"/>
  <c r="Q220" i="4"/>
  <c r="AD220" i="4" s="1"/>
  <c r="R220" i="4"/>
  <c r="S220" i="4"/>
  <c r="AK220" i="4" s="1"/>
  <c r="O220" i="4"/>
  <c r="P220" i="4"/>
  <c r="T220" i="4"/>
  <c r="AF220" i="4" s="1"/>
  <c r="AL220" i="4" s="1"/>
  <c r="L220" i="4" s="1"/>
  <c r="Q221" i="4"/>
  <c r="AI221" i="4" s="1"/>
  <c r="R221" i="4"/>
  <c r="AJ221" i="4" s="1"/>
  <c r="S221" i="4"/>
  <c r="AK221" i="4" s="1"/>
  <c r="O221" i="4"/>
  <c r="P221" i="4"/>
  <c r="T221" i="4"/>
  <c r="AF221" i="4" s="1"/>
  <c r="AL221" i="4" s="1"/>
  <c r="L221" i="4" s="1"/>
  <c r="Q36" i="4"/>
  <c r="AD36" i="4" s="1"/>
  <c r="R36" i="4"/>
  <c r="AJ36" i="4" s="1"/>
  <c r="S36" i="4"/>
  <c r="AK36" i="4" s="1"/>
  <c r="O36" i="4"/>
  <c r="P36" i="4"/>
  <c r="T36" i="4"/>
  <c r="AF36" i="4" s="1"/>
  <c r="AL36" i="4" s="1"/>
  <c r="L36" i="4" s="1"/>
  <c r="Q37" i="4"/>
  <c r="AD37" i="4" s="1"/>
  <c r="R37" i="4"/>
  <c r="AJ37" i="4" s="1"/>
  <c r="S37" i="4"/>
  <c r="AK37" i="4" s="1"/>
  <c r="O37" i="4"/>
  <c r="P37" i="4"/>
  <c r="T37" i="4"/>
  <c r="AF37" i="4" s="1"/>
  <c r="AL37" i="4" s="1"/>
  <c r="L37" i="4" s="1"/>
  <c r="Q86" i="4"/>
  <c r="AI86" i="4" s="1"/>
  <c r="R86" i="4"/>
  <c r="AJ86" i="4" s="1"/>
  <c r="S86" i="4"/>
  <c r="AK86" i="4" s="1"/>
  <c r="O86" i="4"/>
  <c r="P86" i="4"/>
  <c r="T86" i="4"/>
  <c r="AF86" i="4" s="1"/>
  <c r="AL86" i="4" s="1"/>
  <c r="L86" i="4" s="1"/>
  <c r="Q87" i="4"/>
  <c r="R87" i="4"/>
  <c r="AJ87" i="4" s="1"/>
  <c r="S87" i="4"/>
  <c r="O87" i="4"/>
  <c r="P87" i="4"/>
  <c r="T87" i="4"/>
  <c r="AF87" i="4" s="1"/>
  <c r="AL87" i="4" s="1"/>
  <c r="L87" i="4" s="1"/>
  <c r="Q136" i="4"/>
  <c r="AI136" i="4" s="1"/>
  <c r="R136" i="4"/>
  <c r="AJ136" i="4" s="1"/>
  <c r="S136" i="4"/>
  <c r="O136" i="4"/>
  <c r="P136" i="4"/>
  <c r="T136" i="4"/>
  <c r="AF136" i="4" s="1"/>
  <c r="AL136" i="4" s="1"/>
  <c r="L136" i="4" s="1"/>
  <c r="Q137" i="4"/>
  <c r="AI137" i="4" s="1"/>
  <c r="R137" i="4"/>
  <c r="S137" i="4"/>
  <c r="AK137" i="4" s="1"/>
  <c r="O137" i="4"/>
  <c r="P137" i="4"/>
  <c r="T137" i="4"/>
  <c r="AF137" i="4" s="1"/>
  <c r="AL137" i="4" s="1"/>
  <c r="L137" i="4" s="1"/>
  <c r="Q186" i="4"/>
  <c r="AI186" i="4" s="1"/>
  <c r="R186" i="4"/>
  <c r="AJ186" i="4" s="1"/>
  <c r="S186" i="4"/>
  <c r="AK186" i="4" s="1"/>
  <c r="O186" i="4"/>
  <c r="P186" i="4"/>
  <c r="T186" i="4"/>
  <c r="AF186" i="4" s="1"/>
  <c r="AL186" i="4" s="1"/>
  <c r="L186" i="4" s="1"/>
  <c r="Q187" i="4"/>
  <c r="AD187" i="4" s="1"/>
  <c r="R187" i="4"/>
  <c r="S187" i="4"/>
  <c r="AK187" i="4" s="1"/>
  <c r="O187" i="4"/>
  <c r="P187" i="4"/>
  <c r="T187" i="4"/>
  <c r="AF187" i="4" s="1"/>
  <c r="AL187" i="4" s="1"/>
  <c r="L187" i="4" s="1"/>
  <c r="Q236" i="4"/>
  <c r="AI236" i="4" s="1"/>
  <c r="R236" i="4"/>
  <c r="AJ236" i="4" s="1"/>
  <c r="S236" i="4"/>
  <c r="O236" i="4"/>
  <c r="P236" i="4"/>
  <c r="T236" i="4"/>
  <c r="AF236" i="4" s="1"/>
  <c r="AL236" i="4" s="1"/>
  <c r="L236" i="4" s="1"/>
  <c r="Q237" i="4"/>
  <c r="AD237" i="4" s="1"/>
  <c r="R237" i="4"/>
  <c r="AJ237" i="4" s="1"/>
  <c r="S237" i="4"/>
  <c r="AK237" i="4"/>
  <c r="O237" i="4"/>
  <c r="P237" i="4"/>
  <c r="T237" i="4"/>
  <c r="AF237" i="4" s="1"/>
  <c r="AL237" i="4" s="1"/>
  <c r="L237" i="4" s="1"/>
  <c r="Q4" i="4"/>
  <c r="AD4" i="4" s="1"/>
  <c r="R4" i="4"/>
  <c r="AJ4" i="4" s="1"/>
  <c r="S4" i="4"/>
  <c r="AK4" i="4" s="1"/>
  <c r="O4" i="4"/>
  <c r="P4" i="4"/>
  <c r="T4" i="4"/>
  <c r="AF4" i="4" s="1"/>
  <c r="AL4" i="4" s="1"/>
  <c r="L4" i="4" s="1"/>
  <c r="Q5" i="4"/>
  <c r="AI5" i="4" s="1"/>
  <c r="R5" i="4"/>
  <c r="AJ5" i="4" s="1"/>
  <c r="S5" i="4"/>
  <c r="AE5" i="4" s="1"/>
  <c r="O5" i="4"/>
  <c r="P5" i="4"/>
  <c r="T5" i="4"/>
  <c r="AF5" i="4" s="1"/>
  <c r="AL5" i="4" s="1"/>
  <c r="L5" i="4" s="1"/>
  <c r="Q54" i="4"/>
  <c r="AI54" i="4" s="1"/>
  <c r="R54" i="4"/>
  <c r="AJ54" i="4" s="1"/>
  <c r="S54" i="4"/>
  <c r="AK54" i="4" s="1"/>
  <c r="O54" i="4"/>
  <c r="P54" i="4"/>
  <c r="T54" i="4"/>
  <c r="AF54" i="4" s="1"/>
  <c r="AL54" i="4" s="1"/>
  <c r="L54" i="4" s="1"/>
  <c r="Q55" i="4"/>
  <c r="AD55" i="4" s="1"/>
  <c r="R55" i="4"/>
  <c r="AJ55" i="4" s="1"/>
  <c r="S55" i="4"/>
  <c r="AK55" i="4" s="1"/>
  <c r="O55" i="4"/>
  <c r="P55" i="4"/>
  <c r="T55" i="4"/>
  <c r="AF55" i="4" s="1"/>
  <c r="AL55" i="4" s="1"/>
  <c r="L55" i="4" s="1"/>
  <c r="Q104" i="4"/>
  <c r="R104" i="4"/>
  <c r="AJ104" i="4" s="1"/>
  <c r="S104" i="4"/>
  <c r="AK104" i="4" s="1"/>
  <c r="O104" i="4"/>
  <c r="P104" i="4"/>
  <c r="T104" i="4"/>
  <c r="AF104" i="4" s="1"/>
  <c r="AL104" i="4" s="1"/>
  <c r="L104" i="4" s="1"/>
  <c r="Q105" i="4"/>
  <c r="AD105" i="4" s="1"/>
  <c r="R105" i="4"/>
  <c r="AJ105" i="4" s="1"/>
  <c r="S105" i="4"/>
  <c r="AK105" i="4" s="1"/>
  <c r="O105" i="4"/>
  <c r="P105" i="4"/>
  <c r="T105" i="4"/>
  <c r="AF105" i="4" s="1"/>
  <c r="AL105" i="4" s="1"/>
  <c r="L105" i="4" s="1"/>
  <c r="Q154" i="4"/>
  <c r="AD154" i="4" s="1"/>
  <c r="R154" i="4"/>
  <c r="AJ154" i="4" s="1"/>
  <c r="S154" i="4"/>
  <c r="AK154" i="4" s="1"/>
  <c r="O154" i="4"/>
  <c r="P154" i="4"/>
  <c r="T154" i="4"/>
  <c r="AF154" i="4" s="1"/>
  <c r="AL154" i="4" s="1"/>
  <c r="L154" i="4" s="1"/>
  <c r="Q155" i="4"/>
  <c r="AD155" i="4" s="1"/>
  <c r="R155" i="4"/>
  <c r="AJ155" i="4" s="1"/>
  <c r="S155" i="4"/>
  <c r="AK155" i="4" s="1"/>
  <c r="O155" i="4"/>
  <c r="P155" i="4"/>
  <c r="T155" i="4"/>
  <c r="AF155" i="4" s="1"/>
  <c r="AL155" i="4" s="1"/>
  <c r="L155" i="4" s="1"/>
  <c r="Q204" i="4"/>
  <c r="AD204" i="4" s="1"/>
  <c r="R204" i="4"/>
  <c r="S204" i="4"/>
  <c r="AK204" i="4" s="1"/>
  <c r="O204" i="4"/>
  <c r="P204" i="4"/>
  <c r="T204" i="4"/>
  <c r="AF204" i="4" s="1"/>
  <c r="AL204" i="4" s="1"/>
  <c r="L204" i="4" s="1"/>
  <c r="Q205" i="4"/>
  <c r="R205" i="4"/>
  <c r="S205" i="4"/>
  <c r="AK205" i="4" s="1"/>
  <c r="O205" i="4"/>
  <c r="P205" i="4"/>
  <c r="T205" i="4"/>
  <c r="AF205" i="4" s="1"/>
  <c r="AL205" i="4" s="1"/>
  <c r="L205" i="4" s="1"/>
  <c r="Q18" i="4"/>
  <c r="AD18" i="4" s="1"/>
  <c r="R18" i="4"/>
  <c r="AJ18" i="4" s="1"/>
  <c r="S18" i="4"/>
  <c r="AK18" i="4" s="1"/>
  <c r="O18" i="4"/>
  <c r="P18" i="4"/>
  <c r="T18" i="4"/>
  <c r="AF18" i="4" s="1"/>
  <c r="AL18" i="4" s="1"/>
  <c r="L18" i="4" s="1"/>
  <c r="Q19" i="4"/>
  <c r="AD19" i="4" s="1"/>
  <c r="R19" i="4"/>
  <c r="AJ19" i="4" s="1"/>
  <c r="S19" i="4"/>
  <c r="AK19" i="4" s="1"/>
  <c r="O19" i="4"/>
  <c r="P19" i="4"/>
  <c r="T19" i="4"/>
  <c r="AF19" i="4" s="1"/>
  <c r="AL19" i="4" s="1"/>
  <c r="L19" i="4" s="1"/>
  <c r="Q68" i="4"/>
  <c r="AD68" i="4" s="1"/>
  <c r="R68" i="4"/>
  <c r="AJ68" i="4" s="1"/>
  <c r="S68" i="4"/>
  <c r="AK68" i="4" s="1"/>
  <c r="O68" i="4"/>
  <c r="P68" i="4"/>
  <c r="T68" i="4"/>
  <c r="AF68" i="4" s="1"/>
  <c r="AL68" i="4" s="1"/>
  <c r="L68" i="4" s="1"/>
  <c r="Q69" i="4"/>
  <c r="AI69" i="4" s="1"/>
  <c r="R69" i="4"/>
  <c r="AJ69" i="4" s="1"/>
  <c r="S69" i="4"/>
  <c r="AK69" i="4" s="1"/>
  <c r="O69" i="4"/>
  <c r="P69" i="4"/>
  <c r="T69" i="4"/>
  <c r="AF69" i="4"/>
  <c r="AL69" i="4" s="1"/>
  <c r="L69" i="4" s="1"/>
  <c r="Q118" i="4"/>
  <c r="R118" i="4"/>
  <c r="AJ118" i="4" s="1"/>
  <c r="S118" i="4"/>
  <c r="AK118" i="4" s="1"/>
  <c r="O118" i="4"/>
  <c r="P118" i="4"/>
  <c r="T118" i="4"/>
  <c r="AF118" i="4" s="1"/>
  <c r="AL118" i="4" s="1"/>
  <c r="L118" i="4" s="1"/>
  <c r="Q119" i="4"/>
  <c r="R119" i="4"/>
  <c r="AJ119" i="4" s="1"/>
  <c r="S119" i="4"/>
  <c r="O119" i="4"/>
  <c r="P119" i="4"/>
  <c r="T119" i="4"/>
  <c r="AF119" i="4" s="1"/>
  <c r="AL119" i="4" s="1"/>
  <c r="L119" i="4" s="1"/>
  <c r="Q168" i="4"/>
  <c r="AD168" i="4" s="1"/>
  <c r="R168" i="4"/>
  <c r="S168" i="4"/>
  <c r="AK168" i="4" s="1"/>
  <c r="O168" i="4"/>
  <c r="P168" i="4"/>
  <c r="T168" i="4"/>
  <c r="AF168" i="4" s="1"/>
  <c r="AL168" i="4" s="1"/>
  <c r="L168" i="4" s="1"/>
  <c r="Q169" i="4"/>
  <c r="AI169" i="4" s="1"/>
  <c r="R169" i="4"/>
  <c r="AJ169" i="4" s="1"/>
  <c r="S169" i="4"/>
  <c r="AK169" i="4" s="1"/>
  <c r="O169" i="4"/>
  <c r="P169" i="4"/>
  <c r="T169" i="4"/>
  <c r="AF169" i="4" s="1"/>
  <c r="AL169" i="4" s="1"/>
  <c r="L169" i="4" s="1"/>
  <c r="Q218" i="4"/>
  <c r="AD218" i="4" s="1"/>
  <c r="R218" i="4"/>
  <c r="AJ218" i="4" s="1"/>
  <c r="S218" i="4"/>
  <c r="AK218" i="4" s="1"/>
  <c r="O218" i="4"/>
  <c r="P218" i="4"/>
  <c r="T218" i="4"/>
  <c r="AF218" i="4" s="1"/>
  <c r="AL218" i="4" s="1"/>
  <c r="L218" i="4" s="1"/>
  <c r="Q219" i="4"/>
  <c r="R219" i="4"/>
  <c r="S219" i="4"/>
  <c r="AK219" i="4" s="1"/>
  <c r="O219" i="4"/>
  <c r="P219" i="4"/>
  <c r="T219" i="4"/>
  <c r="AF219" i="4" s="1"/>
  <c r="AL219" i="4" s="1"/>
  <c r="L219" i="4" s="1"/>
  <c r="Q34" i="4"/>
  <c r="AD34" i="4" s="1"/>
  <c r="R34" i="4"/>
  <c r="AJ34" i="4" s="1"/>
  <c r="S34" i="4"/>
  <c r="AK34" i="4" s="1"/>
  <c r="O34" i="4"/>
  <c r="P34" i="4"/>
  <c r="T34" i="4"/>
  <c r="AF34" i="4" s="1"/>
  <c r="AL34" i="4" s="1"/>
  <c r="L34" i="4" s="1"/>
  <c r="Q35" i="4"/>
  <c r="R35" i="4"/>
  <c r="S35" i="4"/>
  <c r="AK35" i="4" s="1"/>
  <c r="O35" i="4"/>
  <c r="P35" i="4"/>
  <c r="T35" i="4"/>
  <c r="AF35" i="4" s="1"/>
  <c r="AL35" i="4" s="1"/>
  <c r="L35" i="4" s="1"/>
  <c r="Q84" i="4"/>
  <c r="AD84" i="4" s="1"/>
  <c r="R84" i="4"/>
  <c r="S84" i="4"/>
  <c r="AK84" i="4" s="1"/>
  <c r="O84" i="4"/>
  <c r="P84" i="4"/>
  <c r="T84" i="4"/>
  <c r="AF84" i="4" s="1"/>
  <c r="AL84" i="4" s="1"/>
  <c r="L84" i="4" s="1"/>
  <c r="Q85" i="4"/>
  <c r="AD85" i="4" s="1"/>
  <c r="R85" i="4"/>
  <c r="AJ85" i="4" s="1"/>
  <c r="S85" i="4"/>
  <c r="AK85" i="4" s="1"/>
  <c r="O85" i="4"/>
  <c r="P85" i="4"/>
  <c r="T85" i="4"/>
  <c r="AF85" i="4" s="1"/>
  <c r="AL85" i="4" s="1"/>
  <c r="L85" i="4" s="1"/>
  <c r="Q134" i="4"/>
  <c r="AD134" i="4" s="1"/>
  <c r="R134" i="4"/>
  <c r="S134" i="4"/>
  <c r="AK134" i="4" s="1"/>
  <c r="O134" i="4"/>
  <c r="P134" i="4"/>
  <c r="T134" i="4"/>
  <c r="AF134" i="4" s="1"/>
  <c r="AL134" i="4" s="1"/>
  <c r="L134" i="4" s="1"/>
  <c r="Q135" i="4"/>
  <c r="AI135" i="4" s="1"/>
  <c r="R135" i="4"/>
  <c r="AJ135" i="4" s="1"/>
  <c r="S135" i="4"/>
  <c r="AK135" i="4" s="1"/>
  <c r="O135" i="4"/>
  <c r="P135" i="4"/>
  <c r="T135" i="4"/>
  <c r="AF135" i="4" s="1"/>
  <c r="AL135" i="4" s="1"/>
  <c r="L135" i="4" s="1"/>
  <c r="Q184" i="4"/>
  <c r="AD184" i="4" s="1"/>
  <c r="R184" i="4"/>
  <c r="AJ184" i="4" s="1"/>
  <c r="S184" i="4"/>
  <c r="AK184" i="4" s="1"/>
  <c r="O184" i="4"/>
  <c r="P184" i="4"/>
  <c r="T184" i="4"/>
  <c r="AF184" i="4" s="1"/>
  <c r="AL184" i="4" s="1"/>
  <c r="L184" i="4" s="1"/>
  <c r="Q185" i="4"/>
  <c r="AD185" i="4" s="1"/>
  <c r="R185" i="4"/>
  <c r="AJ185" i="4" s="1"/>
  <c r="S185" i="4"/>
  <c r="AK185" i="4" s="1"/>
  <c r="O185" i="4"/>
  <c r="P185" i="4"/>
  <c r="T185" i="4"/>
  <c r="AF185" i="4" s="1"/>
  <c r="AL185" i="4" s="1"/>
  <c r="L185" i="4" s="1"/>
  <c r="Q234" i="4"/>
  <c r="R234" i="4"/>
  <c r="S234" i="4"/>
  <c r="AK234" i="4" s="1"/>
  <c r="O234" i="4"/>
  <c r="P234" i="4"/>
  <c r="T234" i="4"/>
  <c r="AF234" i="4" s="1"/>
  <c r="AL234" i="4" s="1"/>
  <c r="L234" i="4" s="1"/>
  <c r="Q235" i="4"/>
  <c r="AI235" i="4" s="1"/>
  <c r="R235" i="4"/>
  <c r="S235" i="4"/>
  <c r="AK235" i="4" s="1"/>
  <c r="O235" i="4"/>
  <c r="P235" i="4"/>
  <c r="T235" i="4"/>
  <c r="AF235" i="4" s="1"/>
  <c r="AL235" i="4" s="1"/>
  <c r="L235" i="4" s="1"/>
  <c r="T10" i="4"/>
  <c r="AF10" i="4" s="1"/>
  <c r="AL10" i="4" s="1"/>
  <c r="L10" i="4" s="1"/>
  <c r="O10" i="4"/>
  <c r="P10" i="4"/>
  <c r="Q10" i="4"/>
  <c r="AI10" i="4" s="1"/>
  <c r="R10" i="4"/>
  <c r="AJ10" i="4"/>
  <c r="S10" i="4"/>
  <c r="AK10" i="4" s="1"/>
  <c r="BD36" i="4"/>
  <c r="BC36" i="4"/>
  <c r="BE36" i="4"/>
  <c r="BB36" i="4"/>
  <c r="BG36" i="4" s="1"/>
  <c r="BD37" i="4"/>
  <c r="BI220" i="4" s="1"/>
  <c r="BC37" i="4"/>
  <c r="BH220" i="4" s="1"/>
  <c r="BE37" i="4"/>
  <c r="BK220" i="4" s="1"/>
  <c r="BB37" i="4"/>
  <c r="BG37" i="4" s="1"/>
  <c r="BD86" i="4"/>
  <c r="BI221" i="4" s="1"/>
  <c r="BC86" i="4"/>
  <c r="BE86" i="4"/>
  <c r="BB86" i="4"/>
  <c r="BG86" i="4" s="1"/>
  <c r="BD87" i="4"/>
  <c r="BC87" i="4"/>
  <c r="BE87" i="4"/>
  <c r="BB87" i="4"/>
  <c r="BG87" i="4" s="1"/>
  <c r="BD136" i="4"/>
  <c r="BC136" i="4"/>
  <c r="BE136" i="4"/>
  <c r="BB136" i="4"/>
  <c r="BG136" i="4" s="1"/>
  <c r="BD137" i="4"/>
  <c r="BI217" i="4" s="1"/>
  <c r="BC137" i="4"/>
  <c r="BE137" i="4"/>
  <c r="BB137" i="4"/>
  <c r="BG137" i="4" s="1"/>
  <c r="BD186" i="4"/>
  <c r="BC186" i="4"/>
  <c r="BE186" i="4"/>
  <c r="BB186" i="4"/>
  <c r="BG186" i="4" s="1"/>
  <c r="BD187" i="4"/>
  <c r="BC187" i="4"/>
  <c r="BE187" i="4"/>
  <c r="BB187" i="4"/>
  <c r="BG187" i="4" s="1"/>
  <c r="BD236" i="4"/>
  <c r="BI216" i="4" s="1"/>
  <c r="BC236" i="4"/>
  <c r="BE236" i="4"/>
  <c r="BB236" i="4"/>
  <c r="BG236" i="4" s="1"/>
  <c r="BD237" i="4"/>
  <c r="BC237" i="4"/>
  <c r="BE237" i="4"/>
  <c r="BB237" i="4"/>
  <c r="BG237" i="4" s="1"/>
  <c r="BD20" i="4"/>
  <c r="BC20" i="4"/>
  <c r="BE20" i="4"/>
  <c r="BK213" i="4" s="1"/>
  <c r="BB20" i="4"/>
  <c r="BG20" i="4" s="1"/>
  <c r="BD21" i="4"/>
  <c r="BI207" i="4" s="1"/>
  <c r="BC21" i="4"/>
  <c r="BE21" i="4"/>
  <c r="BB21" i="4"/>
  <c r="BG21" i="4" s="1"/>
  <c r="BD70" i="4"/>
  <c r="BC70" i="4"/>
  <c r="BE70" i="4"/>
  <c r="BB70" i="4"/>
  <c r="BG70" i="4" s="1"/>
  <c r="BD71" i="4"/>
  <c r="BC71" i="4"/>
  <c r="BE71" i="4"/>
  <c r="BK204" i="4" s="1"/>
  <c r="BB71" i="4"/>
  <c r="BG71" i="4" s="1"/>
  <c r="BD120" i="4"/>
  <c r="BI209" i="4" s="1"/>
  <c r="BC120" i="4"/>
  <c r="BE120" i="4"/>
  <c r="BB120" i="4"/>
  <c r="BG120" i="4" s="1"/>
  <c r="BD121" i="4"/>
  <c r="BC121" i="4"/>
  <c r="BE121" i="4"/>
  <c r="BB121" i="4"/>
  <c r="BG121" i="4" s="1"/>
  <c r="BD170" i="4"/>
  <c r="BI212" i="4" s="1"/>
  <c r="BC170" i="4"/>
  <c r="BH212" i="4" s="1"/>
  <c r="BE170" i="4"/>
  <c r="BK212" i="4" s="1"/>
  <c r="BB170" i="4"/>
  <c r="BG170" i="4" s="1"/>
  <c r="BD171" i="4"/>
  <c r="BI205" i="4" s="1"/>
  <c r="BC171" i="4"/>
  <c r="BE171" i="4"/>
  <c r="BB171" i="4"/>
  <c r="BG171" i="4" s="1"/>
  <c r="BD220" i="4"/>
  <c r="BC220" i="4"/>
  <c r="BE220" i="4"/>
  <c r="BB220" i="4"/>
  <c r="BG220" i="4" s="1"/>
  <c r="BD221" i="4"/>
  <c r="BI206" i="4" s="1"/>
  <c r="BC221" i="4"/>
  <c r="BH206" i="4" s="1"/>
  <c r="BE221" i="4"/>
  <c r="BK206" i="4" s="1"/>
  <c r="BB221" i="4"/>
  <c r="BG221" i="4" s="1"/>
  <c r="BD245" i="4"/>
  <c r="BC245" i="4"/>
  <c r="BE245" i="4"/>
  <c r="BB245" i="4"/>
  <c r="BG245" i="4" s="1"/>
  <c r="BD244" i="4"/>
  <c r="BC244" i="4"/>
  <c r="BE244" i="4"/>
  <c r="BB244" i="4"/>
  <c r="BG244" i="4" s="1"/>
  <c r="BD195" i="4"/>
  <c r="BI197" i="4" s="1"/>
  <c r="BC195" i="4"/>
  <c r="BH197" i="4" s="1"/>
  <c r="BE195" i="4"/>
  <c r="BK197" i="4" s="1"/>
  <c r="BB195" i="4"/>
  <c r="BG195" i="4" s="1"/>
  <c r="BD194" i="4"/>
  <c r="BI195" i="4" s="1"/>
  <c r="BC194" i="4"/>
  <c r="BE194" i="4"/>
  <c r="BB194" i="4"/>
  <c r="BG194" i="4" s="1"/>
  <c r="BD145" i="4"/>
  <c r="BC145" i="4"/>
  <c r="BE145" i="4"/>
  <c r="BB145" i="4"/>
  <c r="BG145" i="4" s="1"/>
  <c r="BD144" i="4"/>
  <c r="BC144" i="4"/>
  <c r="BH194" i="4" s="1"/>
  <c r="BE144" i="4"/>
  <c r="BK194" i="4" s="1"/>
  <c r="BB144" i="4"/>
  <c r="BG144" i="4" s="1"/>
  <c r="BD95" i="4"/>
  <c r="BC95" i="4"/>
  <c r="BE95" i="4"/>
  <c r="BK200" i="4" s="1"/>
  <c r="BB95" i="4"/>
  <c r="BG95" i="4" s="1"/>
  <c r="BD94" i="4"/>
  <c r="BC94" i="4"/>
  <c r="BE94" i="4"/>
  <c r="BB94" i="4"/>
  <c r="BG94" i="4" s="1"/>
  <c r="BD45" i="4"/>
  <c r="BC45" i="4"/>
  <c r="BE45" i="4"/>
  <c r="BK202" i="4" s="1"/>
  <c r="BB45" i="4"/>
  <c r="BG45" i="4" s="1"/>
  <c r="BD44" i="4"/>
  <c r="BC44" i="4"/>
  <c r="BE44" i="4"/>
  <c r="BB44" i="4"/>
  <c r="BG44" i="4" s="1"/>
  <c r="BD239" i="4"/>
  <c r="BC239" i="4"/>
  <c r="BE239" i="4"/>
  <c r="BK191" i="4" s="1"/>
  <c r="BB239" i="4"/>
  <c r="BG239" i="4" s="1"/>
  <c r="BD238" i="4"/>
  <c r="BC238" i="4"/>
  <c r="BH185" i="4" s="1"/>
  <c r="BE238" i="4"/>
  <c r="BK185" i="4" s="1"/>
  <c r="BB238" i="4"/>
  <c r="BG238" i="4" s="1"/>
  <c r="BD189" i="4"/>
  <c r="BC189" i="4"/>
  <c r="BE189" i="4"/>
  <c r="BB189" i="4"/>
  <c r="BG189" i="4" s="1"/>
  <c r="BD188" i="4"/>
  <c r="BI186" i="4" s="1"/>
  <c r="BC188" i="4"/>
  <c r="BH186" i="4" s="1"/>
  <c r="BE188" i="4"/>
  <c r="BK186" i="4" s="1"/>
  <c r="BB188" i="4"/>
  <c r="BG188" i="4" s="1"/>
  <c r="BD139" i="4"/>
  <c r="BI192" i="4" s="1"/>
  <c r="BC139" i="4"/>
  <c r="BH192" i="4" s="1"/>
  <c r="BE139" i="4"/>
  <c r="BB139" i="4"/>
  <c r="BG139" i="4" s="1"/>
  <c r="BD138" i="4"/>
  <c r="BC138" i="4"/>
  <c r="BE138" i="4"/>
  <c r="BB138" i="4"/>
  <c r="BG138" i="4" s="1"/>
  <c r="BD89" i="4"/>
  <c r="BC89" i="4"/>
  <c r="BH193" i="4" s="1"/>
  <c r="BE89" i="4"/>
  <c r="BK193" i="4" s="1"/>
  <c r="BB89" i="4"/>
  <c r="BG89" i="4" s="1"/>
  <c r="AD89" i="4"/>
  <c r="BD88" i="4"/>
  <c r="BI189" i="4" s="1"/>
  <c r="BC88" i="4"/>
  <c r="BE88" i="4"/>
  <c r="BK189" i="4" s="1"/>
  <c r="BB88" i="4"/>
  <c r="BG88" i="4" s="1"/>
  <c r="BD39" i="4"/>
  <c r="BC39" i="4"/>
  <c r="BE39" i="4"/>
  <c r="BB39" i="4"/>
  <c r="BG39" i="4" s="1"/>
  <c r="BD38" i="4"/>
  <c r="BI184" i="4" s="1"/>
  <c r="BC38" i="4"/>
  <c r="BH184" i="4" s="1"/>
  <c r="BE38" i="4"/>
  <c r="BK184" i="4" s="1"/>
  <c r="BB38" i="4"/>
  <c r="BG38" i="4" s="1"/>
  <c r="BD50" i="4"/>
  <c r="BC50" i="4"/>
  <c r="BE50" i="4"/>
  <c r="BB50" i="4"/>
  <c r="BG50" i="4" s="1"/>
  <c r="BD51" i="4"/>
  <c r="BC51" i="4"/>
  <c r="BE51" i="4"/>
  <c r="BB51" i="4"/>
  <c r="BG51" i="4" s="1"/>
  <c r="BD100" i="4"/>
  <c r="BI182" i="4" s="1"/>
  <c r="BC100" i="4"/>
  <c r="BH182" i="4" s="1"/>
  <c r="BE100" i="4"/>
  <c r="BK182" i="4" s="1"/>
  <c r="BB100" i="4"/>
  <c r="BG100" i="4" s="1"/>
  <c r="BD101" i="4"/>
  <c r="BC101" i="4"/>
  <c r="BE101" i="4"/>
  <c r="BB101" i="4"/>
  <c r="BG101" i="4" s="1"/>
  <c r="BD150" i="4"/>
  <c r="BC150" i="4"/>
  <c r="BE150" i="4"/>
  <c r="BB150" i="4"/>
  <c r="BG150" i="4" s="1"/>
  <c r="BD151" i="4"/>
  <c r="BI178" i="4" s="1"/>
  <c r="BC151" i="4"/>
  <c r="BH178" i="4" s="1"/>
  <c r="BE151" i="4"/>
  <c r="BB151" i="4"/>
  <c r="BG151" i="4" s="1"/>
  <c r="BD200" i="4"/>
  <c r="BC200" i="4"/>
  <c r="BH180" i="4" s="1"/>
  <c r="BE200" i="4"/>
  <c r="BB200" i="4"/>
  <c r="BG200" i="4" s="1"/>
  <c r="BD201" i="4"/>
  <c r="BC201" i="4"/>
  <c r="BE201" i="4"/>
  <c r="BB201" i="4"/>
  <c r="BG201" i="4" s="1"/>
  <c r="AD201" i="4"/>
  <c r="BD250" i="4"/>
  <c r="BI177" i="4" s="1"/>
  <c r="BC250" i="4"/>
  <c r="BE250" i="4"/>
  <c r="BB250" i="4"/>
  <c r="BG250" i="4" s="1"/>
  <c r="BD251" i="4"/>
  <c r="BC251" i="4"/>
  <c r="BE251" i="4"/>
  <c r="BB251" i="4"/>
  <c r="BG251" i="4" s="1"/>
  <c r="BD30" i="4"/>
  <c r="BI170" i="4" s="1"/>
  <c r="BC30" i="4"/>
  <c r="BH170" i="4" s="1"/>
  <c r="BE30" i="4"/>
  <c r="BK170" i="4" s="1"/>
  <c r="BB30" i="4"/>
  <c r="BG30" i="4" s="1"/>
  <c r="AE30" i="4"/>
  <c r="BD31" i="4"/>
  <c r="BC31" i="4"/>
  <c r="BE31" i="4"/>
  <c r="BB31" i="4"/>
  <c r="BG31" i="4" s="1"/>
  <c r="BD80" i="4"/>
  <c r="BI173" i="4" s="1"/>
  <c r="BC80" i="4"/>
  <c r="BE80" i="4"/>
  <c r="BK173" i="4" s="1"/>
  <c r="BB80" i="4"/>
  <c r="BG80" i="4" s="1"/>
  <c r="BD81" i="4"/>
  <c r="BI167" i="4" s="1"/>
  <c r="BC81" i="4"/>
  <c r="BH167" i="4" s="1"/>
  <c r="BE81" i="4"/>
  <c r="BK167" i="4" s="1"/>
  <c r="BB81" i="4"/>
  <c r="BG81" i="4" s="1"/>
  <c r="BD130" i="4"/>
  <c r="BC130" i="4"/>
  <c r="BH172" i="4" s="1"/>
  <c r="BE130" i="4"/>
  <c r="BB130" i="4"/>
  <c r="BG130" i="4" s="1"/>
  <c r="AD130" i="4"/>
  <c r="BD131" i="4"/>
  <c r="BC131" i="4"/>
  <c r="BE131" i="4"/>
  <c r="BB131" i="4"/>
  <c r="BG131" i="4" s="1"/>
  <c r="AE131" i="4"/>
  <c r="BD180" i="4"/>
  <c r="BI165" i="4" s="1"/>
  <c r="BC180" i="4"/>
  <c r="BE180" i="4"/>
  <c r="BB180" i="4"/>
  <c r="BG180" i="4" s="1"/>
  <c r="BD181" i="4"/>
  <c r="BC181" i="4"/>
  <c r="BE181" i="4"/>
  <c r="BB181" i="4"/>
  <c r="BG181" i="4" s="1"/>
  <c r="BD230" i="4"/>
  <c r="BC230" i="4"/>
  <c r="BH171" i="4" s="1"/>
  <c r="BE230" i="4"/>
  <c r="BK171" i="4" s="1"/>
  <c r="BB230" i="4"/>
  <c r="BG230" i="4" s="1"/>
  <c r="BD231" i="4"/>
  <c r="BC231" i="4"/>
  <c r="BE231" i="4"/>
  <c r="BB231" i="4"/>
  <c r="BG231" i="4" s="1"/>
  <c r="BD14" i="4"/>
  <c r="BC14" i="4"/>
  <c r="BE14" i="4"/>
  <c r="BB14" i="4"/>
  <c r="BG14" i="4" s="1"/>
  <c r="BD15" i="4"/>
  <c r="BC15" i="4"/>
  <c r="BH157" i="4" s="1"/>
  <c r="BE15" i="4"/>
  <c r="BK157" i="4" s="1"/>
  <c r="BB15" i="4"/>
  <c r="BG15" i="4" s="1"/>
  <c r="AE15" i="4"/>
  <c r="BD64" i="4"/>
  <c r="BC64" i="4"/>
  <c r="BE64" i="4"/>
  <c r="BB64" i="4"/>
  <c r="BG64" i="4" s="1"/>
  <c r="BD65" i="4"/>
  <c r="BC65" i="4"/>
  <c r="BE65" i="4"/>
  <c r="BB65" i="4"/>
  <c r="BG65" i="4" s="1"/>
  <c r="BD114" i="4"/>
  <c r="BI159" i="4" s="1"/>
  <c r="BC114" i="4"/>
  <c r="BE114" i="4"/>
  <c r="BB114" i="4"/>
  <c r="BG114" i="4" s="1"/>
  <c r="AE114" i="4"/>
  <c r="BD115" i="4"/>
  <c r="BI158" i="4" s="1"/>
  <c r="BC115" i="4"/>
  <c r="BE115" i="4"/>
  <c r="BB115" i="4"/>
  <c r="BG115" i="4" s="1"/>
  <c r="BD164" i="4"/>
  <c r="BI163" i="4" s="1"/>
  <c r="BC164" i="4"/>
  <c r="BH163" i="4" s="1"/>
  <c r="BE164" i="4"/>
  <c r="BK163" i="4" s="1"/>
  <c r="BB164" i="4"/>
  <c r="BG164" i="4" s="1"/>
  <c r="BD165" i="4"/>
  <c r="BC165" i="4"/>
  <c r="BE165" i="4"/>
  <c r="BB165" i="4"/>
  <c r="BG165" i="4" s="1"/>
  <c r="BD214" i="4"/>
  <c r="BC214" i="4"/>
  <c r="BE214" i="4"/>
  <c r="BB214" i="4"/>
  <c r="BG214" i="4" s="1"/>
  <c r="BD215" i="4"/>
  <c r="BI154" i="4" s="1"/>
  <c r="BC215" i="4"/>
  <c r="BH154" i="4" s="1"/>
  <c r="BE215" i="4"/>
  <c r="BK154" i="4" s="1"/>
  <c r="BB215" i="4"/>
  <c r="BG215" i="4" s="1"/>
  <c r="AD215" i="4"/>
  <c r="BD40" i="4"/>
  <c r="BC40" i="4"/>
  <c r="BE40" i="4"/>
  <c r="BB40" i="4"/>
  <c r="BG40" i="4" s="1"/>
  <c r="BD41" i="4"/>
  <c r="BI150" i="4" s="1"/>
  <c r="BC41" i="4"/>
  <c r="BH150" i="4" s="1"/>
  <c r="BE41" i="4"/>
  <c r="BK150" i="4" s="1"/>
  <c r="BB41" i="4"/>
  <c r="BG41" i="4" s="1"/>
  <c r="BD90" i="4"/>
  <c r="BI153" i="4" s="1"/>
  <c r="BC90" i="4"/>
  <c r="BH153" i="4" s="1"/>
  <c r="BE90" i="4"/>
  <c r="BB90" i="4"/>
  <c r="BG90" i="4" s="1"/>
  <c r="BD91" i="4"/>
  <c r="BC91" i="4"/>
  <c r="BH149" i="4" s="1"/>
  <c r="BE91" i="4"/>
  <c r="BK149" i="4" s="1"/>
  <c r="BB91" i="4"/>
  <c r="BG91" i="4" s="1"/>
  <c r="BD140" i="4"/>
  <c r="BC140" i="4"/>
  <c r="BE140" i="4"/>
  <c r="BK151" i="4" s="1"/>
  <c r="BB140" i="4"/>
  <c r="BG140" i="4" s="1"/>
  <c r="BD141" i="4"/>
  <c r="BC141" i="4"/>
  <c r="BE141" i="4"/>
  <c r="BB141" i="4"/>
  <c r="BG141" i="4" s="1"/>
  <c r="AE141" i="4"/>
  <c r="BD190" i="4"/>
  <c r="BI146" i="4" s="1"/>
  <c r="BC190" i="4"/>
  <c r="BH146" i="4" s="1"/>
  <c r="BE190" i="4"/>
  <c r="BK146" i="4" s="1"/>
  <c r="BB190" i="4"/>
  <c r="BG190" i="4" s="1"/>
  <c r="BD191" i="4"/>
  <c r="BI144" i="4" s="1"/>
  <c r="BC191" i="4"/>
  <c r="BH144" i="4" s="1"/>
  <c r="BE191" i="4"/>
  <c r="BB191" i="4"/>
  <c r="BG191" i="4" s="1"/>
  <c r="BD240" i="4"/>
  <c r="BC240" i="4"/>
  <c r="BE240" i="4"/>
  <c r="BB240" i="4"/>
  <c r="BG240" i="4" s="1"/>
  <c r="BD241" i="4"/>
  <c r="BI145" i="4" s="1"/>
  <c r="BC241" i="4"/>
  <c r="BH145" i="4" s="1"/>
  <c r="BE241" i="4"/>
  <c r="BK145" i="4" s="1"/>
  <c r="BB241" i="4"/>
  <c r="BG241" i="4" s="1"/>
  <c r="BD22" i="4"/>
  <c r="BI142" i="4" s="1"/>
  <c r="BC22" i="4"/>
  <c r="BH142" i="4" s="1"/>
  <c r="BE22" i="4"/>
  <c r="BB22" i="4"/>
  <c r="BG22" i="4" s="1"/>
  <c r="BD23" i="4"/>
  <c r="BI138" i="4" s="1"/>
  <c r="BC23" i="4"/>
  <c r="BH138" i="4" s="1"/>
  <c r="BE23" i="4"/>
  <c r="BK138" i="4" s="1"/>
  <c r="BB23" i="4"/>
  <c r="BG23" i="4" s="1"/>
  <c r="BD72" i="4"/>
  <c r="BI143" i="4" s="1"/>
  <c r="BC72" i="4"/>
  <c r="BH143" i="4" s="1"/>
  <c r="BE72" i="4"/>
  <c r="BK143" i="4" s="1"/>
  <c r="BB72" i="4"/>
  <c r="BG72" i="4" s="1"/>
  <c r="BD73" i="4"/>
  <c r="BI139" i="4" s="1"/>
  <c r="BC73" i="4"/>
  <c r="BH139" i="4" s="1"/>
  <c r="BE73" i="4"/>
  <c r="BK139" i="4" s="1"/>
  <c r="BB73" i="4"/>
  <c r="BG73" i="4" s="1"/>
  <c r="BD122" i="4"/>
  <c r="BI141" i="4" s="1"/>
  <c r="BC122" i="4"/>
  <c r="BH141" i="4" s="1"/>
  <c r="BE122" i="4"/>
  <c r="BB122" i="4"/>
  <c r="BG122" i="4" s="1"/>
  <c r="BD123" i="4"/>
  <c r="BC123" i="4"/>
  <c r="BH137" i="4" s="1"/>
  <c r="BE123" i="4"/>
  <c r="BK137" i="4" s="1"/>
  <c r="BB123" i="4"/>
  <c r="BG123" i="4" s="1"/>
  <c r="AD123" i="4"/>
  <c r="BD172" i="4"/>
  <c r="BI140" i="4" s="1"/>
  <c r="BC172" i="4"/>
  <c r="BE172" i="4"/>
  <c r="BB172" i="4"/>
  <c r="BG172" i="4" s="1"/>
  <c r="BD173" i="4"/>
  <c r="BC173" i="4"/>
  <c r="BE173" i="4"/>
  <c r="BB173" i="4"/>
  <c r="BG173" i="4" s="1"/>
  <c r="AD173" i="4"/>
  <c r="BD222" i="4"/>
  <c r="BI134" i="4" s="1"/>
  <c r="BC222" i="4"/>
  <c r="BH134" i="4" s="1"/>
  <c r="BE222" i="4"/>
  <c r="BK134" i="4" s="1"/>
  <c r="BB222" i="4"/>
  <c r="BG222" i="4" s="1"/>
  <c r="BD223" i="4"/>
  <c r="BC223" i="4"/>
  <c r="BE223" i="4"/>
  <c r="BB223" i="4"/>
  <c r="BG223" i="4" s="1"/>
  <c r="BD6" i="4"/>
  <c r="BI130" i="4" s="1"/>
  <c r="BC6" i="4"/>
  <c r="BH130" i="4" s="1"/>
  <c r="BE6" i="4"/>
  <c r="BK130" i="4" s="1"/>
  <c r="BB6" i="4"/>
  <c r="BG6" i="4" s="1"/>
  <c r="BD7" i="4"/>
  <c r="BI125" i="4" s="1"/>
  <c r="BC7" i="4"/>
  <c r="BH125" i="4" s="1"/>
  <c r="BE7" i="4"/>
  <c r="BK125" i="4" s="1"/>
  <c r="BB7" i="4"/>
  <c r="BG7" i="4" s="1"/>
  <c r="AD7" i="4"/>
  <c r="BD56" i="4"/>
  <c r="BC56" i="4"/>
  <c r="BE56" i="4"/>
  <c r="BB56" i="4"/>
  <c r="BG56" i="4" s="1"/>
  <c r="BD57" i="4"/>
  <c r="BC57" i="4"/>
  <c r="BH127" i="4" s="1"/>
  <c r="BE57" i="4"/>
  <c r="BK127" i="4" s="1"/>
  <c r="BB57" i="4"/>
  <c r="BG57" i="4" s="1"/>
  <c r="BD106" i="4"/>
  <c r="BI132" i="4" s="1"/>
  <c r="BC106" i="4"/>
  <c r="BE106" i="4"/>
  <c r="BB106" i="4"/>
  <c r="BG106" i="4" s="1"/>
  <c r="BD107" i="4"/>
  <c r="BC107" i="4"/>
  <c r="BE107" i="4"/>
  <c r="BB107" i="4"/>
  <c r="BG107" i="4" s="1"/>
  <c r="BD156" i="4"/>
  <c r="BI131" i="4" s="1"/>
  <c r="BC156" i="4"/>
  <c r="BH131" i="4" s="1"/>
  <c r="BE156" i="4"/>
  <c r="BK131" i="4" s="1"/>
  <c r="BB156" i="4"/>
  <c r="BG156" i="4" s="1"/>
  <c r="BD157" i="4"/>
  <c r="BI128" i="4" s="1"/>
  <c r="BC157" i="4"/>
  <c r="BE157" i="4"/>
  <c r="BB157" i="4"/>
  <c r="BG157" i="4" s="1"/>
  <c r="BD206" i="4"/>
  <c r="BC206" i="4"/>
  <c r="BE206" i="4"/>
  <c r="BB206" i="4"/>
  <c r="BG206" i="4" s="1"/>
  <c r="BD207" i="4"/>
  <c r="BC207" i="4"/>
  <c r="BE207" i="4"/>
  <c r="BB207" i="4"/>
  <c r="BG207" i="4" s="1"/>
  <c r="BD42" i="4"/>
  <c r="BC42" i="4"/>
  <c r="BE42" i="4"/>
  <c r="BB42" i="4"/>
  <c r="BG42" i="4" s="1"/>
  <c r="BD43" i="4"/>
  <c r="BC43" i="4"/>
  <c r="BE43" i="4"/>
  <c r="BK117" i="4" s="1"/>
  <c r="BB43" i="4"/>
  <c r="BG43" i="4" s="1"/>
  <c r="AD43" i="4"/>
  <c r="BD92" i="4"/>
  <c r="BI123" i="4" s="1"/>
  <c r="BC92" i="4"/>
  <c r="BH123" i="4" s="1"/>
  <c r="BE92" i="4"/>
  <c r="BK123" i="4" s="1"/>
  <c r="BB92" i="4"/>
  <c r="BG92" i="4" s="1"/>
  <c r="AD92" i="4"/>
  <c r="BD93" i="4"/>
  <c r="BC93" i="4"/>
  <c r="BE93" i="4"/>
  <c r="BB93" i="4"/>
  <c r="BG93" i="4" s="1"/>
  <c r="AD93" i="4"/>
  <c r="BD142" i="4"/>
  <c r="BC142" i="4"/>
  <c r="BH120" i="4" s="1"/>
  <c r="BE142" i="4"/>
  <c r="BK120" i="4" s="1"/>
  <c r="BB142" i="4"/>
  <c r="BG142" i="4" s="1"/>
  <c r="AD142" i="4"/>
  <c r="BD143" i="4"/>
  <c r="BC143" i="4"/>
  <c r="BE143" i="4"/>
  <c r="BB143" i="4"/>
  <c r="BG143" i="4" s="1"/>
  <c r="AD143" i="4"/>
  <c r="BD192" i="4"/>
  <c r="BI122" i="4" s="1"/>
  <c r="BC192" i="4"/>
  <c r="BH122" i="4" s="1"/>
  <c r="BE192" i="4"/>
  <c r="BK122" i="4" s="1"/>
  <c r="BB192" i="4"/>
  <c r="BG192" i="4" s="1"/>
  <c r="AD192" i="4"/>
  <c r="BD193" i="4"/>
  <c r="BI116" i="4" s="1"/>
  <c r="BC193" i="4"/>
  <c r="BE193" i="4"/>
  <c r="BB193" i="4"/>
  <c r="BG193" i="4" s="1"/>
  <c r="AD193" i="4"/>
  <c r="BD242" i="4"/>
  <c r="BI121" i="4" s="1"/>
  <c r="BC242" i="4"/>
  <c r="BH121" i="4" s="1"/>
  <c r="BE242" i="4"/>
  <c r="BK121" i="4" s="1"/>
  <c r="BB242" i="4"/>
  <c r="BG242" i="4" s="1"/>
  <c r="AD242" i="4"/>
  <c r="BD243" i="4"/>
  <c r="BC243" i="4"/>
  <c r="BH114" i="4" s="1"/>
  <c r="BE243" i="4"/>
  <c r="BK114" i="4" s="1"/>
  <c r="BB243" i="4"/>
  <c r="BG243" i="4" s="1"/>
  <c r="AD243" i="4"/>
  <c r="BD24" i="4"/>
  <c r="BC24" i="4"/>
  <c r="BE24" i="4"/>
  <c r="BB24" i="4"/>
  <c r="BG24" i="4" s="1"/>
  <c r="AE24" i="4"/>
  <c r="BD25" i="4"/>
  <c r="BI108" i="4" s="1"/>
  <c r="BC25" i="4"/>
  <c r="BH108" i="4" s="1"/>
  <c r="BE25" i="4"/>
  <c r="BK108" i="4" s="1"/>
  <c r="BB25" i="4"/>
  <c r="BG25" i="4" s="1"/>
  <c r="BD74" i="4"/>
  <c r="BI113" i="4" s="1"/>
  <c r="BC74" i="4"/>
  <c r="BE74" i="4"/>
  <c r="BB74" i="4"/>
  <c r="BG74" i="4" s="1"/>
  <c r="AD74" i="4"/>
  <c r="BD75" i="4"/>
  <c r="BC75" i="4"/>
  <c r="BH106" i="4" s="1"/>
  <c r="BE75" i="4"/>
  <c r="BK106" i="4" s="1"/>
  <c r="BB75" i="4"/>
  <c r="BG75" i="4" s="1"/>
  <c r="AD75" i="4"/>
  <c r="BD124" i="4"/>
  <c r="BI112" i="4" s="1"/>
  <c r="BC124" i="4"/>
  <c r="BH112" i="4" s="1"/>
  <c r="BE124" i="4"/>
  <c r="BK112" i="4" s="1"/>
  <c r="BB124" i="4"/>
  <c r="BG124" i="4" s="1"/>
  <c r="AD124" i="4"/>
  <c r="BD125" i="4"/>
  <c r="BI107" i="4" s="1"/>
  <c r="BC125" i="4"/>
  <c r="BH107" i="4" s="1"/>
  <c r="BE125" i="4"/>
  <c r="BB125" i="4"/>
  <c r="BG125" i="4" s="1"/>
  <c r="BD174" i="4"/>
  <c r="BC174" i="4"/>
  <c r="BE174" i="4"/>
  <c r="BB174" i="4"/>
  <c r="BG174" i="4" s="1"/>
  <c r="AE174" i="4"/>
  <c r="BD175" i="4"/>
  <c r="BI104" i="4" s="1"/>
  <c r="BC175" i="4"/>
  <c r="BE175" i="4"/>
  <c r="BB175" i="4"/>
  <c r="BG175" i="4" s="1"/>
  <c r="BD224" i="4"/>
  <c r="BC224" i="4"/>
  <c r="BE224" i="4"/>
  <c r="BK109" i="4" s="1"/>
  <c r="BB224" i="4"/>
  <c r="BG224" i="4" s="1"/>
  <c r="BD225" i="4"/>
  <c r="BI105" i="4" s="1"/>
  <c r="BC225" i="4"/>
  <c r="BH105" i="4" s="1"/>
  <c r="BE225" i="4"/>
  <c r="BK105" i="4" s="1"/>
  <c r="BB225" i="4"/>
  <c r="BG225" i="4" s="1"/>
  <c r="BD8" i="4"/>
  <c r="BI103" i="4" s="1"/>
  <c r="BC8" i="4"/>
  <c r="BE8" i="4"/>
  <c r="BB8" i="4"/>
  <c r="BG8" i="4" s="1"/>
  <c r="BD9" i="4"/>
  <c r="BC9" i="4"/>
  <c r="BE9" i="4"/>
  <c r="BB9" i="4"/>
  <c r="BG9" i="4" s="1"/>
  <c r="AE9" i="4"/>
  <c r="BD58" i="4"/>
  <c r="BI101" i="4" s="1"/>
  <c r="BC58" i="4"/>
  <c r="BH101" i="4" s="1"/>
  <c r="BE58" i="4"/>
  <c r="BK101" i="4" s="1"/>
  <c r="BB58" i="4"/>
  <c r="BG58" i="4" s="1"/>
  <c r="AE58" i="4"/>
  <c r="BD59" i="4"/>
  <c r="BC59" i="4"/>
  <c r="BE59" i="4"/>
  <c r="BB59" i="4"/>
  <c r="BG59" i="4" s="1"/>
  <c r="AD59" i="4"/>
  <c r="BD108" i="4"/>
  <c r="BC108" i="4"/>
  <c r="BE108" i="4"/>
  <c r="BK97" i="4" s="1"/>
  <c r="BB108" i="4"/>
  <c r="BG108" i="4" s="1"/>
  <c r="BD109" i="4"/>
  <c r="BC109" i="4"/>
  <c r="BE109" i="4"/>
  <c r="BB109" i="4"/>
  <c r="BG109" i="4" s="1"/>
  <c r="AE109" i="4"/>
  <c r="AD109" i="4"/>
  <c r="BD158" i="4"/>
  <c r="BC158" i="4"/>
  <c r="BH99" i="4" s="1"/>
  <c r="BE158" i="4"/>
  <c r="BK99" i="4" s="1"/>
  <c r="BB158" i="4"/>
  <c r="BG158" i="4" s="1"/>
  <c r="BD159" i="4"/>
  <c r="BI96" i="4" s="1"/>
  <c r="BC159" i="4"/>
  <c r="BH96" i="4" s="1"/>
  <c r="BE159" i="4"/>
  <c r="BK96" i="4" s="1"/>
  <c r="BB159" i="4"/>
  <c r="BG159" i="4" s="1"/>
  <c r="AE159" i="4"/>
  <c r="AD159" i="4"/>
  <c r="BD208" i="4"/>
  <c r="BI95" i="4" s="1"/>
  <c r="BC208" i="4"/>
  <c r="BH95" i="4" s="1"/>
  <c r="BE208" i="4"/>
  <c r="BK95" i="4" s="1"/>
  <c r="BB208" i="4"/>
  <c r="BG208" i="4" s="1"/>
  <c r="AE208" i="4"/>
  <c r="BD209" i="4"/>
  <c r="BI94" i="4" s="1"/>
  <c r="BC209" i="4"/>
  <c r="BH94" i="4" s="1"/>
  <c r="BE209" i="4"/>
  <c r="BK94" i="4" s="1"/>
  <c r="BB209" i="4"/>
  <c r="BG209" i="4" s="1"/>
  <c r="AE209" i="4"/>
  <c r="AD209" i="4"/>
  <c r="BD48" i="4"/>
  <c r="BC48" i="4"/>
  <c r="BE48" i="4"/>
  <c r="BB48" i="4"/>
  <c r="BG48" i="4" s="1"/>
  <c r="BD49" i="4"/>
  <c r="BC49" i="4"/>
  <c r="BE49" i="4"/>
  <c r="BB49" i="4"/>
  <c r="BG49" i="4" s="1"/>
  <c r="BD98" i="4"/>
  <c r="BI62" i="4" s="1"/>
  <c r="BC98" i="4"/>
  <c r="BH62" i="4" s="1"/>
  <c r="BE98" i="4"/>
  <c r="BB98" i="4"/>
  <c r="BG98" i="4" s="1"/>
  <c r="AD98" i="4"/>
  <c r="BD99" i="4"/>
  <c r="BI56" i="4" s="1"/>
  <c r="BC99" i="4"/>
  <c r="BH56" i="4" s="1"/>
  <c r="BE99" i="4"/>
  <c r="BK56" i="4" s="1"/>
  <c r="BB99" i="4"/>
  <c r="BG99" i="4" s="1"/>
  <c r="BD148" i="4"/>
  <c r="BI63" i="4" s="1"/>
  <c r="BC148" i="4"/>
  <c r="BH63" i="4" s="1"/>
  <c r="BE148" i="4"/>
  <c r="BK63" i="4" s="1"/>
  <c r="BB148" i="4"/>
  <c r="BG148" i="4" s="1"/>
  <c r="AD148" i="4"/>
  <c r="BD149" i="4"/>
  <c r="BC149" i="4"/>
  <c r="BE149" i="4"/>
  <c r="BB149" i="4"/>
  <c r="BG149" i="4" s="1"/>
  <c r="BD198" i="4"/>
  <c r="BI59" i="4" s="1"/>
  <c r="BC198" i="4"/>
  <c r="BH59" i="4" s="1"/>
  <c r="BE198" i="4"/>
  <c r="BK59" i="4" s="1"/>
  <c r="BB198" i="4"/>
  <c r="BG198" i="4" s="1"/>
  <c r="BD199" i="4"/>
  <c r="BI54" i="4" s="1"/>
  <c r="BC199" i="4"/>
  <c r="BE199" i="4"/>
  <c r="BB199" i="4"/>
  <c r="BG199" i="4" s="1"/>
  <c r="BD248" i="4"/>
  <c r="BC248" i="4"/>
  <c r="BE248" i="4"/>
  <c r="BB248" i="4"/>
  <c r="BG248" i="4" s="1"/>
  <c r="BD249" i="4"/>
  <c r="BI55" i="4" s="1"/>
  <c r="BC249" i="4"/>
  <c r="BH55" i="4" s="1"/>
  <c r="BE249" i="4"/>
  <c r="BK55" i="4" s="1"/>
  <c r="BB249" i="4"/>
  <c r="BG249" i="4" s="1"/>
  <c r="BD28" i="4"/>
  <c r="BI50" i="4" s="1"/>
  <c r="BC28" i="4"/>
  <c r="BH50" i="4" s="1"/>
  <c r="BE28" i="4"/>
  <c r="BK50" i="4" s="1"/>
  <c r="BB28" i="4"/>
  <c r="BG28" i="4" s="1"/>
  <c r="BD29" i="4"/>
  <c r="BC29" i="4"/>
  <c r="BE29" i="4"/>
  <c r="BK47" i="4" s="1"/>
  <c r="BB29" i="4"/>
  <c r="BG29" i="4" s="1"/>
  <c r="BD78" i="4"/>
  <c r="BC78" i="4"/>
  <c r="BE78" i="4"/>
  <c r="BB78" i="4"/>
  <c r="BG78" i="4" s="1"/>
  <c r="BD79" i="4"/>
  <c r="BI48" i="4" s="1"/>
  <c r="BC79" i="4"/>
  <c r="BH48" i="4" s="1"/>
  <c r="BE79" i="4"/>
  <c r="BK48" i="4" s="1"/>
  <c r="BB79" i="4"/>
  <c r="BG79" i="4" s="1"/>
  <c r="BD128" i="4"/>
  <c r="BC128" i="4"/>
  <c r="BH52" i="4" s="1"/>
  <c r="BE128" i="4"/>
  <c r="BB128" i="4"/>
  <c r="BG128" i="4" s="1"/>
  <c r="AE128" i="4"/>
  <c r="BD129" i="4"/>
  <c r="BC129" i="4"/>
  <c r="BE129" i="4"/>
  <c r="BK46" i="4" s="1"/>
  <c r="BB129" i="4"/>
  <c r="BG129" i="4" s="1"/>
  <c r="BD178" i="4"/>
  <c r="BC178" i="4"/>
  <c r="BE178" i="4"/>
  <c r="BB178" i="4"/>
  <c r="BG178" i="4" s="1"/>
  <c r="BD179" i="4"/>
  <c r="BI44" i="4" s="1"/>
  <c r="BC179" i="4"/>
  <c r="BH44" i="4" s="1"/>
  <c r="BE179" i="4"/>
  <c r="BK44" i="4" s="1"/>
  <c r="BB179" i="4"/>
  <c r="BG179" i="4" s="1"/>
  <c r="AD179" i="4"/>
  <c r="BD228" i="4"/>
  <c r="BI51" i="4" s="1"/>
  <c r="BC228" i="4"/>
  <c r="BH51" i="4" s="1"/>
  <c r="BE228" i="4"/>
  <c r="BK51" i="4" s="1"/>
  <c r="BB228" i="4"/>
  <c r="BG228" i="4" s="1"/>
  <c r="BD229" i="4"/>
  <c r="BC229" i="4"/>
  <c r="BE229" i="4"/>
  <c r="BB229" i="4"/>
  <c r="BG229" i="4" s="1"/>
  <c r="BD12" i="4"/>
  <c r="BI40" i="4" s="1"/>
  <c r="BC12" i="4"/>
  <c r="BH40" i="4" s="1"/>
  <c r="BE12" i="4"/>
  <c r="BK40" i="4" s="1"/>
  <c r="BB12" i="4"/>
  <c r="BG12" i="4" s="1"/>
  <c r="AD12" i="4"/>
  <c r="BD13" i="4"/>
  <c r="BI36" i="4" s="1"/>
  <c r="BC13" i="4"/>
  <c r="BH36" i="4" s="1"/>
  <c r="BE13" i="4"/>
  <c r="BK36" i="4" s="1"/>
  <c r="BB13" i="4"/>
  <c r="BG13" i="4" s="1"/>
  <c r="AD13" i="4"/>
  <c r="BD62" i="4"/>
  <c r="BI41" i="4" s="1"/>
  <c r="BC62" i="4"/>
  <c r="BH41" i="4" s="1"/>
  <c r="BE62" i="4"/>
  <c r="BK41" i="4" s="1"/>
  <c r="BB62" i="4"/>
  <c r="BG62" i="4" s="1"/>
  <c r="AD62" i="4"/>
  <c r="BD63" i="4"/>
  <c r="BC63" i="4"/>
  <c r="BE63" i="4"/>
  <c r="BB63" i="4"/>
  <c r="BG63" i="4" s="1"/>
  <c r="BD112" i="4"/>
  <c r="BI42" i="4" s="1"/>
  <c r="BC112" i="4"/>
  <c r="BH42" i="4" s="1"/>
  <c r="BE112" i="4"/>
  <c r="BK42" i="4" s="1"/>
  <c r="BB112" i="4"/>
  <c r="BG112" i="4" s="1"/>
  <c r="BD113" i="4"/>
  <c r="BI35" i="4" s="1"/>
  <c r="BC113" i="4"/>
  <c r="BH35" i="4" s="1"/>
  <c r="BE113" i="4"/>
  <c r="BK35" i="4" s="1"/>
  <c r="BB113" i="4"/>
  <c r="BG113" i="4" s="1"/>
  <c r="AD113" i="4"/>
  <c r="BD162" i="4"/>
  <c r="BI43" i="4" s="1"/>
  <c r="BC162" i="4"/>
  <c r="BE162" i="4"/>
  <c r="BB162" i="4"/>
  <c r="BG162" i="4" s="1"/>
  <c r="BD163" i="4"/>
  <c r="BI39" i="4" s="1"/>
  <c r="BC163" i="4"/>
  <c r="BH39" i="4" s="1"/>
  <c r="BE163" i="4"/>
  <c r="BK39" i="4" s="1"/>
  <c r="BB163" i="4"/>
  <c r="BG163" i="4" s="1"/>
  <c r="AD163" i="4"/>
  <c r="BD212" i="4"/>
  <c r="BC212" i="4"/>
  <c r="BE212" i="4"/>
  <c r="BB212" i="4"/>
  <c r="BG212" i="4" s="1"/>
  <c r="AD212" i="4"/>
  <c r="BD213" i="4"/>
  <c r="BC213" i="4"/>
  <c r="BE213" i="4"/>
  <c r="BB213" i="4"/>
  <c r="BG213" i="4" s="1"/>
  <c r="BD46" i="4"/>
  <c r="BI30" i="4" s="1"/>
  <c r="BC46" i="4"/>
  <c r="BH30" i="4" s="1"/>
  <c r="BE46" i="4"/>
  <c r="BB46" i="4"/>
  <c r="BG46" i="4" s="1"/>
  <c r="BD47" i="4"/>
  <c r="BC47" i="4"/>
  <c r="BE47" i="4"/>
  <c r="BB47" i="4"/>
  <c r="BG47" i="4" s="1"/>
  <c r="BD96" i="4"/>
  <c r="BC96" i="4"/>
  <c r="BE96" i="4"/>
  <c r="BB96" i="4"/>
  <c r="BG96" i="4" s="1"/>
  <c r="BD97" i="4"/>
  <c r="BI25" i="4" s="1"/>
  <c r="BC97" i="4"/>
  <c r="BH25" i="4" s="1"/>
  <c r="BE97" i="4"/>
  <c r="BB97" i="4"/>
  <c r="BG97" i="4" s="1"/>
  <c r="BD146" i="4"/>
  <c r="BI31" i="4" s="1"/>
  <c r="BC146" i="4"/>
  <c r="BH31" i="4" s="1"/>
  <c r="BE146" i="4"/>
  <c r="BK31" i="4" s="1"/>
  <c r="BB146" i="4"/>
  <c r="BG146" i="4" s="1"/>
  <c r="BD147" i="4"/>
  <c r="BI29" i="4" s="1"/>
  <c r="BC147" i="4"/>
  <c r="BH29" i="4" s="1"/>
  <c r="BE147" i="4"/>
  <c r="BK29" i="4" s="1"/>
  <c r="BB147" i="4"/>
  <c r="BG147" i="4" s="1"/>
  <c r="AD147" i="4"/>
  <c r="BD196" i="4"/>
  <c r="BC196" i="4"/>
  <c r="BE196" i="4"/>
  <c r="BB196" i="4"/>
  <c r="BG196" i="4" s="1"/>
  <c r="BD197" i="4"/>
  <c r="BC197" i="4"/>
  <c r="BH28" i="4" s="1"/>
  <c r="BE197" i="4"/>
  <c r="BK28" i="4" s="1"/>
  <c r="BB197" i="4"/>
  <c r="BG197" i="4" s="1"/>
  <c r="AD197" i="4"/>
  <c r="BD246" i="4"/>
  <c r="BI32" i="4" s="1"/>
  <c r="BC246" i="4"/>
  <c r="BH32" i="4" s="1"/>
  <c r="BE246" i="4"/>
  <c r="BK32" i="4" s="1"/>
  <c r="BB246" i="4"/>
  <c r="BG246" i="4" s="1"/>
  <c r="BD247" i="4"/>
  <c r="BI24" i="4" s="1"/>
  <c r="BC247" i="4"/>
  <c r="BH24" i="4" s="1"/>
  <c r="BE247" i="4"/>
  <c r="BK24" i="4" s="1"/>
  <c r="BB247" i="4"/>
  <c r="BG247" i="4" s="1"/>
  <c r="BD26" i="4"/>
  <c r="BC26" i="4"/>
  <c r="BE26" i="4"/>
  <c r="BB26" i="4"/>
  <c r="BG26" i="4" s="1"/>
  <c r="BD27" i="4"/>
  <c r="BI15" i="4" s="1"/>
  <c r="BC27" i="4"/>
  <c r="BE27" i="4"/>
  <c r="BB27" i="4"/>
  <c r="BG27" i="4" s="1"/>
  <c r="BD76" i="4"/>
  <c r="BC76" i="4"/>
  <c r="BE76" i="4"/>
  <c r="BB76" i="4"/>
  <c r="BG76" i="4" s="1"/>
  <c r="BD77" i="4"/>
  <c r="BI14" i="4" s="1"/>
  <c r="BC77" i="4"/>
  <c r="BH14" i="4" s="1"/>
  <c r="BE77" i="4"/>
  <c r="BK14" i="4" s="1"/>
  <c r="BB77" i="4"/>
  <c r="BG77" i="4" s="1"/>
  <c r="BD126" i="4"/>
  <c r="BC126" i="4"/>
  <c r="BH21" i="4" s="1"/>
  <c r="BE126" i="4"/>
  <c r="BK21" i="4" s="1"/>
  <c r="BB126" i="4"/>
  <c r="BG126" i="4" s="1"/>
  <c r="BD127" i="4"/>
  <c r="BC127" i="4"/>
  <c r="BE127" i="4"/>
  <c r="BK16" i="4" s="1"/>
  <c r="BB127" i="4"/>
  <c r="BG127" i="4" s="1"/>
  <c r="BD176" i="4"/>
  <c r="BI22" i="4" s="1"/>
  <c r="BC176" i="4"/>
  <c r="BH22" i="4" s="1"/>
  <c r="BE176" i="4"/>
  <c r="BK22" i="4" s="1"/>
  <c r="BB176" i="4"/>
  <c r="BG176" i="4" s="1"/>
  <c r="AE176" i="4"/>
  <c r="AD176" i="4"/>
  <c r="BD177" i="4"/>
  <c r="BC177" i="4"/>
  <c r="BE177" i="4"/>
  <c r="BB177" i="4"/>
  <c r="BG177" i="4" s="1"/>
  <c r="BD226" i="4"/>
  <c r="BI23" i="4" s="1"/>
  <c r="BC226" i="4"/>
  <c r="BH23" i="4" s="1"/>
  <c r="BE226" i="4"/>
  <c r="BK23" i="4" s="1"/>
  <c r="BB226" i="4"/>
  <c r="BG226" i="4" s="1"/>
  <c r="AE226" i="4"/>
  <c r="BD227" i="4"/>
  <c r="BC227" i="4"/>
  <c r="BE227" i="4"/>
  <c r="BB227" i="4"/>
  <c r="BG227" i="4" s="1"/>
  <c r="AE227" i="4"/>
  <c r="BD210" i="4"/>
  <c r="BC210" i="4"/>
  <c r="BE210" i="4"/>
  <c r="BB210" i="4"/>
  <c r="BG210" i="4" s="1"/>
  <c r="BD161" i="4"/>
  <c r="BI9" i="4" s="1"/>
  <c r="BC161" i="4"/>
  <c r="BH9" i="4" s="1"/>
  <c r="BE161" i="4"/>
  <c r="BK9" i="4" s="1"/>
  <c r="BB161" i="4"/>
  <c r="BG161" i="4" s="1"/>
  <c r="BD160" i="4"/>
  <c r="BI13" i="4" s="1"/>
  <c r="BC160" i="4"/>
  <c r="BH13" i="4" s="1"/>
  <c r="BE160" i="4"/>
  <c r="BK13" i="4" s="1"/>
  <c r="BB160" i="4"/>
  <c r="BG160" i="4" s="1"/>
  <c r="AD160" i="4"/>
  <c r="BD111" i="4"/>
  <c r="BI6" i="4" s="1"/>
  <c r="BC111" i="4"/>
  <c r="BH6" i="4" s="1"/>
  <c r="BE111" i="4"/>
  <c r="BK6" i="4" s="1"/>
  <c r="BB111" i="4"/>
  <c r="BG111" i="4" s="1"/>
  <c r="AD111" i="4"/>
  <c r="BD110" i="4"/>
  <c r="BC110" i="4"/>
  <c r="BH8" i="4" s="1"/>
  <c r="BE110" i="4"/>
  <c r="BK8" i="4" s="1"/>
  <c r="BB110" i="4"/>
  <c r="BG110" i="4" s="1"/>
  <c r="AD110" i="4"/>
  <c r="BD61" i="4"/>
  <c r="BI11" i="4" s="1"/>
  <c r="BC61" i="4"/>
  <c r="BH11" i="4" s="1"/>
  <c r="BE61" i="4"/>
  <c r="BK11" i="4" s="1"/>
  <c r="BB61" i="4"/>
  <c r="BG61" i="4" s="1"/>
  <c r="BD60" i="4"/>
  <c r="BI7" i="4" s="1"/>
  <c r="BC60" i="4"/>
  <c r="BE60" i="4"/>
  <c r="BB60" i="4"/>
  <c r="BG60" i="4" s="1"/>
  <c r="AE60" i="4"/>
  <c r="AD60" i="4"/>
  <c r="BD11" i="4"/>
  <c r="BI10" i="4" s="1"/>
  <c r="BC11" i="4"/>
  <c r="BH10" i="4" s="1"/>
  <c r="BE11" i="4"/>
  <c r="BK10" i="4" s="1"/>
  <c r="BB11" i="4"/>
  <c r="BG11" i="4" s="1"/>
  <c r="AD11" i="4"/>
  <c r="BD211" i="4"/>
  <c r="BI4" i="4" s="1"/>
  <c r="BC211" i="4"/>
  <c r="BH4" i="4" s="1"/>
  <c r="BE211" i="4"/>
  <c r="BB211" i="4"/>
  <c r="BG211" i="4" s="1"/>
  <c r="AD211" i="4"/>
  <c r="BD10" i="4"/>
  <c r="BC10" i="4"/>
  <c r="BE10" i="4"/>
  <c r="BB10" i="4"/>
  <c r="BG10" i="4" s="1"/>
  <c r="BD253" i="4"/>
  <c r="BI85" i="4" s="1"/>
  <c r="BC253" i="4"/>
  <c r="BH85" i="4" s="1"/>
  <c r="BE253" i="4"/>
  <c r="BK85" i="4" s="1"/>
  <c r="BB253" i="4"/>
  <c r="BG253" i="4" s="1"/>
  <c r="AE253" i="4"/>
  <c r="AD253" i="4"/>
  <c r="BD252" i="4"/>
  <c r="BI89" i="4" s="1"/>
  <c r="BC252" i="4"/>
  <c r="BH89" i="4" s="1"/>
  <c r="BE252" i="4"/>
  <c r="BB252" i="4"/>
  <c r="BG252" i="4" s="1"/>
  <c r="BD203" i="4"/>
  <c r="BC203" i="4"/>
  <c r="BE203" i="4"/>
  <c r="BB203" i="4"/>
  <c r="BG203" i="4" s="1"/>
  <c r="AE203" i="4"/>
  <c r="BD202" i="4"/>
  <c r="BC202" i="4"/>
  <c r="BH86" i="4" s="1"/>
  <c r="BE202" i="4"/>
  <c r="BK86" i="4" s="1"/>
  <c r="BB202" i="4"/>
  <c r="BG202" i="4" s="1"/>
  <c r="AE202" i="4"/>
  <c r="BD153" i="4"/>
  <c r="BI87" i="4" s="1"/>
  <c r="BC153" i="4"/>
  <c r="BH87" i="4" s="1"/>
  <c r="BE153" i="4"/>
  <c r="BK87" i="4" s="1"/>
  <c r="BB153" i="4"/>
  <c r="BG153" i="4" s="1"/>
  <c r="AD153" i="4"/>
  <c r="BD152" i="4"/>
  <c r="BC152" i="4"/>
  <c r="BE152" i="4"/>
  <c r="BB152" i="4"/>
  <c r="BG152" i="4" s="1"/>
  <c r="AE152" i="4"/>
  <c r="BD103" i="4"/>
  <c r="BC103" i="4"/>
  <c r="BH88" i="4" s="1"/>
  <c r="BE103" i="4"/>
  <c r="BK88" i="4" s="1"/>
  <c r="BB103" i="4"/>
  <c r="BG103" i="4" s="1"/>
  <c r="BD102" i="4"/>
  <c r="BI93" i="4" s="1"/>
  <c r="BC102" i="4"/>
  <c r="BH93" i="4" s="1"/>
  <c r="BE102" i="4"/>
  <c r="BK93" i="4" s="1"/>
  <c r="BB102" i="4"/>
  <c r="BG102" i="4" s="1"/>
  <c r="BD53" i="4"/>
  <c r="BC53" i="4"/>
  <c r="BE53" i="4"/>
  <c r="BK90" i="4" s="1"/>
  <c r="BB53" i="4"/>
  <c r="BG53" i="4" s="1"/>
  <c r="AE53" i="4"/>
  <c r="AD53" i="4"/>
  <c r="BD52" i="4"/>
  <c r="BI91" i="4" s="1"/>
  <c r="BC52" i="4"/>
  <c r="BH91" i="4" s="1"/>
  <c r="BE52" i="4"/>
  <c r="BK91" i="4" s="1"/>
  <c r="BB52" i="4"/>
  <c r="BG52" i="4" s="1"/>
  <c r="BD233" i="4"/>
  <c r="BI75" i="4" s="1"/>
  <c r="BC233" i="4"/>
  <c r="BH75" i="4" s="1"/>
  <c r="BE233" i="4"/>
  <c r="BK75" i="4" s="1"/>
  <c r="BB233" i="4"/>
  <c r="BG233" i="4" s="1"/>
  <c r="AE233" i="4"/>
  <c r="BD232" i="4"/>
  <c r="BC232" i="4"/>
  <c r="BE232" i="4"/>
  <c r="BB232" i="4"/>
  <c r="BG232" i="4" s="1"/>
  <c r="BD183" i="4"/>
  <c r="BC183" i="4"/>
  <c r="BE183" i="4"/>
  <c r="BB183" i="4"/>
  <c r="BG183" i="4" s="1"/>
  <c r="BD182" i="4"/>
  <c r="BI80" i="4" s="1"/>
  <c r="BC182" i="4"/>
  <c r="BH80" i="4" s="1"/>
  <c r="BE182" i="4"/>
  <c r="BK80" i="4" s="1"/>
  <c r="BB182" i="4"/>
  <c r="BG182" i="4" s="1"/>
  <c r="BD133" i="4"/>
  <c r="BI76" i="4" s="1"/>
  <c r="BC133" i="4"/>
  <c r="BH76" i="4" s="1"/>
  <c r="BE133" i="4"/>
  <c r="BB133" i="4"/>
  <c r="BG133" i="4" s="1"/>
  <c r="BD132" i="4"/>
  <c r="BC132" i="4"/>
  <c r="BH79" i="4" s="1"/>
  <c r="BE132" i="4"/>
  <c r="BK79" i="4" s="1"/>
  <c r="BB132" i="4"/>
  <c r="BG132" i="4" s="1"/>
  <c r="AD132" i="4"/>
  <c r="BD83" i="4"/>
  <c r="BI78" i="4" s="1"/>
  <c r="BC83" i="4"/>
  <c r="BH78" i="4" s="1"/>
  <c r="BE83" i="4"/>
  <c r="BK78" i="4" s="1"/>
  <c r="BB83" i="4"/>
  <c r="BG83" i="4" s="1"/>
  <c r="BD82" i="4"/>
  <c r="BI82" i="4" s="1"/>
  <c r="BC82" i="4"/>
  <c r="BH82" i="4" s="1"/>
  <c r="BE82" i="4"/>
  <c r="BK82" i="4" s="1"/>
  <c r="BB82" i="4"/>
  <c r="BG82" i="4" s="1"/>
  <c r="AD82" i="4"/>
  <c r="BD33" i="4"/>
  <c r="BC33" i="4"/>
  <c r="BH74" i="4" s="1"/>
  <c r="BE33" i="4"/>
  <c r="BK74" i="4" s="1"/>
  <c r="BB33" i="4"/>
  <c r="BG33" i="4" s="1"/>
  <c r="AE33" i="4"/>
  <c r="BD32" i="4"/>
  <c r="BC32" i="4"/>
  <c r="BE32" i="4"/>
  <c r="BB32" i="4"/>
  <c r="BG32" i="4" s="1"/>
  <c r="AD32" i="4"/>
  <c r="BD217" i="4"/>
  <c r="BI64" i="4" s="1"/>
  <c r="BC217" i="4"/>
  <c r="BH64" i="4" s="1"/>
  <c r="BE217" i="4"/>
  <c r="BK64" i="4" s="1"/>
  <c r="BB217" i="4"/>
  <c r="BG217" i="4" s="1"/>
  <c r="BD216" i="4"/>
  <c r="BI65" i="4" s="1"/>
  <c r="BC216" i="4"/>
  <c r="BH65" i="4" s="1"/>
  <c r="BE216" i="4"/>
  <c r="BB216" i="4"/>
  <c r="BG216" i="4" s="1"/>
  <c r="BD167" i="4"/>
  <c r="BI68" i="4" s="1"/>
  <c r="BC167" i="4"/>
  <c r="BE167" i="4"/>
  <c r="BB167" i="4"/>
  <c r="BG167" i="4" s="1"/>
  <c r="BD166" i="4"/>
  <c r="BI70" i="4" s="1"/>
  <c r="BC166" i="4"/>
  <c r="BH70" i="4" s="1"/>
  <c r="BE166" i="4"/>
  <c r="BK70" i="4" s="1"/>
  <c r="BB166" i="4"/>
  <c r="BG166" i="4" s="1"/>
  <c r="BD117" i="4"/>
  <c r="BI66" i="4" s="1"/>
  <c r="BC117" i="4"/>
  <c r="BH66" i="4" s="1"/>
  <c r="BE117" i="4"/>
  <c r="BB117" i="4"/>
  <c r="BG117" i="4" s="1"/>
  <c r="BD116" i="4"/>
  <c r="BC116" i="4"/>
  <c r="BE116" i="4"/>
  <c r="BK73" i="4" s="1"/>
  <c r="BB116" i="4"/>
  <c r="BG116" i="4" s="1"/>
  <c r="BD67" i="4"/>
  <c r="BC67" i="4"/>
  <c r="BH69" i="4" s="1"/>
  <c r="BE67" i="4"/>
  <c r="BK69" i="4" s="1"/>
  <c r="BB67" i="4"/>
  <c r="BG67" i="4" s="1"/>
  <c r="AE67" i="4"/>
  <c r="BD66" i="4"/>
  <c r="BI71" i="4" s="1"/>
  <c r="BC66" i="4"/>
  <c r="BE66" i="4"/>
  <c r="BB66" i="4"/>
  <c r="BG66" i="4" s="1"/>
  <c r="AD66" i="4"/>
  <c r="BD17" i="4"/>
  <c r="BC17" i="4"/>
  <c r="BE17" i="4"/>
  <c r="BB17" i="4"/>
  <c r="BG17" i="4" s="1"/>
  <c r="BD16" i="4"/>
  <c r="BI72" i="4" s="1"/>
  <c r="BC16" i="4"/>
  <c r="BH72" i="4" s="1"/>
  <c r="BE16" i="4"/>
  <c r="BB16" i="4"/>
  <c r="BG16" i="4" s="1"/>
  <c r="AD16" i="4"/>
  <c r="BD235" i="4"/>
  <c r="BI244" i="4" s="1"/>
  <c r="BC235" i="4"/>
  <c r="BH244" i="4" s="1"/>
  <c r="BE235" i="4"/>
  <c r="BK244" i="4" s="1"/>
  <c r="BB235" i="4"/>
  <c r="BG235" i="4" s="1"/>
  <c r="BD234" i="4"/>
  <c r="BC234" i="4"/>
  <c r="BH245" i="4" s="1"/>
  <c r="BE234" i="4"/>
  <c r="BK245" i="4" s="1"/>
  <c r="BB234" i="4"/>
  <c r="BG234" i="4" s="1"/>
  <c r="BD185" i="4"/>
  <c r="BI250" i="4" s="1"/>
  <c r="BC185" i="4"/>
  <c r="BH250" i="4" s="1"/>
  <c r="BE185" i="4"/>
  <c r="BK250" i="4" s="1"/>
  <c r="BB185" i="4"/>
  <c r="BG185" i="4" s="1"/>
  <c r="BD184" i="4"/>
  <c r="BI247" i="4" s="1"/>
  <c r="BC184" i="4"/>
  <c r="BH247" i="4" s="1"/>
  <c r="BE184" i="4"/>
  <c r="BK247" i="4" s="1"/>
  <c r="BB184" i="4"/>
  <c r="BG184" i="4" s="1"/>
  <c r="BD135" i="4"/>
  <c r="BI248" i="4" s="1"/>
  <c r="BC135" i="4"/>
  <c r="BH248" i="4" s="1"/>
  <c r="BE135" i="4"/>
  <c r="BK248" i="4" s="1"/>
  <c r="BB135" i="4"/>
  <c r="BG135" i="4" s="1"/>
  <c r="AE135" i="4"/>
  <c r="BD134" i="4"/>
  <c r="BI252" i="4" s="1"/>
  <c r="BC134" i="4"/>
  <c r="BH252" i="4" s="1"/>
  <c r="BE134" i="4"/>
  <c r="BK252" i="4" s="1"/>
  <c r="BB134" i="4"/>
  <c r="BG134" i="4" s="1"/>
  <c r="BD85" i="4"/>
  <c r="BC85" i="4"/>
  <c r="BE85" i="4"/>
  <c r="BB85" i="4"/>
  <c r="BG85" i="4" s="1"/>
  <c r="BD84" i="4"/>
  <c r="BI251" i="4" s="1"/>
  <c r="BC84" i="4"/>
  <c r="BH251" i="4" s="1"/>
  <c r="BE84" i="4"/>
  <c r="BK251" i="4" s="1"/>
  <c r="BB84" i="4"/>
  <c r="BG84" i="4" s="1"/>
  <c r="BD35" i="4"/>
  <c r="BC35" i="4"/>
  <c r="BE35" i="4"/>
  <c r="BB35" i="4"/>
  <c r="BG35" i="4" s="1"/>
  <c r="BD34" i="4"/>
  <c r="BC34" i="4"/>
  <c r="BE34" i="4"/>
  <c r="BB34" i="4"/>
  <c r="BG34" i="4" s="1"/>
  <c r="BD219" i="4"/>
  <c r="BI235" i="4" s="1"/>
  <c r="BC219" i="4"/>
  <c r="BH235" i="4" s="1"/>
  <c r="BE219" i="4"/>
  <c r="BK235" i="4" s="1"/>
  <c r="BB219" i="4"/>
  <c r="BG219" i="4" s="1"/>
  <c r="BD218" i="4"/>
  <c r="BI240" i="4" s="1"/>
  <c r="BC218" i="4"/>
  <c r="BH240" i="4" s="1"/>
  <c r="BE218" i="4"/>
  <c r="BK240" i="4" s="1"/>
  <c r="BB218" i="4"/>
  <c r="BG218" i="4" s="1"/>
  <c r="BD169" i="4"/>
  <c r="BC169" i="4"/>
  <c r="BE169" i="4"/>
  <c r="BB169" i="4"/>
  <c r="BG169" i="4" s="1"/>
  <c r="BD168" i="4"/>
  <c r="BI243" i="4" s="1"/>
  <c r="BC168" i="4"/>
  <c r="BH243" i="4" s="1"/>
  <c r="BE168" i="4"/>
  <c r="BB168" i="4"/>
  <c r="BG168" i="4" s="1"/>
  <c r="BD119" i="4"/>
  <c r="BC119" i="4"/>
  <c r="BH236" i="4" s="1"/>
  <c r="BE119" i="4"/>
  <c r="BK236" i="4" s="1"/>
  <c r="BB119" i="4"/>
  <c r="BG119" i="4" s="1"/>
  <c r="BD118" i="4"/>
  <c r="BI242" i="4" s="1"/>
  <c r="BC118" i="4"/>
  <c r="BH242" i="4" s="1"/>
  <c r="BE118" i="4"/>
  <c r="BK242" i="4" s="1"/>
  <c r="BB118" i="4"/>
  <c r="BG118" i="4" s="1"/>
  <c r="AE118" i="4"/>
  <c r="BD69" i="4"/>
  <c r="BI237" i="4" s="1"/>
  <c r="BC69" i="4"/>
  <c r="BH237" i="4" s="1"/>
  <c r="BE69" i="4"/>
  <c r="BK237" i="4" s="1"/>
  <c r="BB69" i="4"/>
  <c r="BG69" i="4" s="1"/>
  <c r="BD68" i="4"/>
  <c r="BI241" i="4" s="1"/>
  <c r="BC68" i="4"/>
  <c r="BE68" i="4"/>
  <c r="BB68" i="4"/>
  <c r="BG68" i="4" s="1"/>
  <c r="BD19" i="4"/>
  <c r="BC19" i="4"/>
  <c r="BH238" i="4" s="1"/>
  <c r="BE19" i="4"/>
  <c r="BB19" i="4"/>
  <c r="BG19" i="4" s="1"/>
  <c r="BD18" i="4"/>
  <c r="BI239" i="4" s="1"/>
  <c r="BC18" i="4"/>
  <c r="BH239" i="4" s="1"/>
  <c r="BE18" i="4"/>
  <c r="BK239" i="4" s="1"/>
  <c r="BB18" i="4"/>
  <c r="BG18" i="4" s="1"/>
  <c r="BD204" i="4"/>
  <c r="BC204" i="4"/>
  <c r="BE204" i="4"/>
  <c r="BB204" i="4"/>
  <c r="BG204" i="4" s="1"/>
  <c r="BD155" i="4"/>
  <c r="BI227" i="4" s="1"/>
  <c r="BC155" i="4"/>
  <c r="BH227" i="4" s="1"/>
  <c r="BE155" i="4"/>
  <c r="BK227" i="4" s="1"/>
  <c r="BB155" i="4"/>
  <c r="BG155" i="4" s="1"/>
  <c r="BD154" i="4"/>
  <c r="BI231" i="4" s="1"/>
  <c r="BC154" i="4"/>
  <c r="BH231" i="4" s="1"/>
  <c r="BE154" i="4"/>
  <c r="BK231" i="4" s="1"/>
  <c r="BB154" i="4"/>
  <c r="BG154" i="4" s="1"/>
  <c r="BD105" i="4"/>
  <c r="BC105" i="4"/>
  <c r="BE105" i="4"/>
  <c r="BB105" i="4"/>
  <c r="BG105" i="4" s="1"/>
  <c r="BD104" i="4"/>
  <c r="BI232" i="4" s="1"/>
  <c r="BC104" i="4"/>
  <c r="BH232" i="4" s="1"/>
  <c r="BE104" i="4"/>
  <c r="BK232" i="4" s="1"/>
  <c r="BB104" i="4"/>
  <c r="BG104" i="4" s="1"/>
  <c r="BD55" i="4"/>
  <c r="BI229" i="4" s="1"/>
  <c r="BC55" i="4"/>
  <c r="BH229" i="4" s="1"/>
  <c r="BE55" i="4"/>
  <c r="BK229" i="4" s="1"/>
  <c r="BB55" i="4"/>
  <c r="BG55" i="4" s="1"/>
  <c r="BD54" i="4"/>
  <c r="BC54" i="4"/>
  <c r="BE54" i="4"/>
  <c r="BB54" i="4"/>
  <c r="BG54" i="4" s="1"/>
  <c r="AD54" i="4"/>
  <c r="BD5" i="4"/>
  <c r="BC5" i="4"/>
  <c r="BH228" i="4" s="1"/>
  <c r="BE5" i="4"/>
  <c r="BK228" i="4" s="1"/>
  <c r="BB5" i="4"/>
  <c r="BG5" i="4" s="1"/>
  <c r="BD205" i="4"/>
  <c r="BI224" i="4" s="1"/>
  <c r="BC205" i="4"/>
  <c r="BH224" i="4" s="1"/>
  <c r="BE205" i="4"/>
  <c r="BK224" i="4" s="1"/>
  <c r="BB205" i="4"/>
  <c r="BG205" i="4" s="1"/>
  <c r="BD4" i="4"/>
  <c r="BC4" i="4"/>
  <c r="BE4" i="4"/>
  <c r="BB4" i="4"/>
  <c r="BG4" i="4" s="1"/>
  <c r="C6" i="1"/>
  <c r="Q6" i="1" s="1"/>
  <c r="V6" i="1" s="1"/>
  <c r="D6" i="1"/>
  <c r="E6" i="1"/>
  <c r="W6" i="1" s="1"/>
  <c r="F6" i="1"/>
  <c r="X6" i="1" s="1"/>
  <c r="G6" i="1"/>
  <c r="Y6" i="1" s="1"/>
  <c r="H6" i="1"/>
  <c r="T6" i="1" s="1"/>
  <c r="Z6" i="1" s="1"/>
  <c r="C7" i="1"/>
  <c r="D7" i="1"/>
  <c r="E7" i="1"/>
  <c r="F7" i="1"/>
  <c r="X7" i="1" s="1"/>
  <c r="G7" i="1"/>
  <c r="Y7" i="1" s="1"/>
  <c r="H7" i="1"/>
  <c r="C8" i="1"/>
  <c r="D8" i="1"/>
  <c r="E8" i="1"/>
  <c r="W8" i="1" s="1"/>
  <c r="F8" i="1"/>
  <c r="X8" i="1" s="1"/>
  <c r="G8" i="1"/>
  <c r="Y8" i="1" s="1"/>
  <c r="H8" i="1"/>
  <c r="T8" i="1" s="1"/>
  <c r="Z8" i="1" s="1"/>
  <c r="C9" i="1"/>
  <c r="D9" i="1"/>
  <c r="E9" i="1"/>
  <c r="F9" i="1"/>
  <c r="G9" i="1"/>
  <c r="Y9" i="1" s="1"/>
  <c r="H9" i="1"/>
  <c r="C10" i="1"/>
  <c r="D10" i="1"/>
  <c r="E10" i="1"/>
  <c r="R10" i="1" s="1"/>
  <c r="F10" i="1"/>
  <c r="G10" i="1"/>
  <c r="Y10" i="1" s="1"/>
  <c r="H10" i="1"/>
  <c r="T10" i="1" s="1"/>
  <c r="Z10" i="1" s="1"/>
  <c r="C11" i="1"/>
  <c r="D11" i="1"/>
  <c r="E11" i="1"/>
  <c r="W11" i="1" s="1"/>
  <c r="F11" i="1"/>
  <c r="X11" i="1" s="1"/>
  <c r="G11" i="1"/>
  <c r="Y11" i="1" s="1"/>
  <c r="H11" i="1"/>
  <c r="C12" i="1"/>
  <c r="D12" i="1"/>
  <c r="Q12" i="1" s="1"/>
  <c r="V12" i="1" s="1"/>
  <c r="E12" i="1"/>
  <c r="W12" i="1" s="1"/>
  <c r="F12" i="1"/>
  <c r="G12" i="1"/>
  <c r="Y12" i="1" s="1"/>
  <c r="H12" i="1"/>
  <c r="T12" i="1" s="1"/>
  <c r="Z12" i="1" s="1"/>
  <c r="C13" i="1"/>
  <c r="D13" i="1"/>
  <c r="E13" i="1"/>
  <c r="W13" i="1" s="1"/>
  <c r="F13" i="1"/>
  <c r="S13" i="1" s="1"/>
  <c r="G13" i="1"/>
  <c r="Y13" i="1" s="1"/>
  <c r="H13" i="1"/>
  <c r="C14" i="1"/>
  <c r="D14" i="1"/>
  <c r="E14" i="1"/>
  <c r="W14" i="1" s="1"/>
  <c r="F14" i="1"/>
  <c r="G14" i="1"/>
  <c r="Y14" i="1" s="1"/>
  <c r="H14" i="1"/>
  <c r="T14" i="1" s="1"/>
  <c r="Z14" i="1" s="1"/>
  <c r="C15" i="1"/>
  <c r="D15" i="1"/>
  <c r="E15" i="1"/>
  <c r="F15" i="1"/>
  <c r="X15" i="1" s="1"/>
  <c r="G15" i="1"/>
  <c r="Y15" i="1" s="1"/>
  <c r="H15" i="1"/>
  <c r="C16" i="1"/>
  <c r="D16" i="1"/>
  <c r="E16" i="1"/>
  <c r="W16" i="1" s="1"/>
  <c r="F16" i="1"/>
  <c r="X16" i="1" s="1"/>
  <c r="G16" i="1"/>
  <c r="Y16" i="1" s="1"/>
  <c r="H16" i="1"/>
  <c r="T16" i="1" s="1"/>
  <c r="C17" i="1"/>
  <c r="D17" i="1"/>
  <c r="E17" i="1"/>
  <c r="F17" i="1"/>
  <c r="X17" i="1" s="1"/>
  <c r="G17" i="1"/>
  <c r="Y17" i="1" s="1"/>
  <c r="H17" i="1"/>
  <c r="C18" i="1"/>
  <c r="D18" i="1"/>
  <c r="E18" i="1"/>
  <c r="R18" i="1" s="1"/>
  <c r="F18" i="1"/>
  <c r="X18" i="1" s="1"/>
  <c r="G18" i="1"/>
  <c r="Y18" i="1" s="1"/>
  <c r="H18" i="1"/>
  <c r="T18" i="1" s="1"/>
  <c r="Z18" i="1" s="1"/>
  <c r="C19" i="1"/>
  <c r="D19" i="1"/>
  <c r="E19" i="1"/>
  <c r="F19" i="1"/>
  <c r="X19" i="1" s="1"/>
  <c r="G19" i="1"/>
  <c r="H19" i="1"/>
  <c r="T19" i="1" s="1"/>
  <c r="Z19" i="1" s="1"/>
  <c r="C20" i="1"/>
  <c r="D20" i="1"/>
  <c r="Q20" i="1" s="1"/>
  <c r="V20" i="1" s="1"/>
  <c r="E20" i="1"/>
  <c r="R20" i="1" s="1"/>
  <c r="F20" i="1"/>
  <c r="X20" i="1" s="1"/>
  <c r="G20" i="1"/>
  <c r="Y20" i="1" s="1"/>
  <c r="H20" i="1"/>
  <c r="T20" i="1" s="1"/>
  <c r="Z20" i="1" s="1"/>
  <c r="C21" i="1"/>
  <c r="D21" i="1"/>
  <c r="E21" i="1"/>
  <c r="F21" i="1"/>
  <c r="G21" i="1"/>
  <c r="H21" i="1"/>
  <c r="T21" i="1" s="1"/>
  <c r="Z21" i="1" s="1"/>
  <c r="C22" i="1"/>
  <c r="D22" i="1"/>
  <c r="E22" i="1"/>
  <c r="R22" i="1" s="1"/>
  <c r="F22" i="1"/>
  <c r="X22" i="1" s="1"/>
  <c r="G22" i="1"/>
  <c r="Y22" i="1" s="1"/>
  <c r="H22" i="1"/>
  <c r="T22" i="1" s="1"/>
  <c r="Z22" i="1" s="1"/>
  <c r="C23" i="1"/>
  <c r="D23" i="1"/>
  <c r="E23" i="1"/>
  <c r="F23" i="1"/>
  <c r="X23" i="1" s="1"/>
  <c r="G23" i="1"/>
  <c r="H23" i="1"/>
  <c r="C24" i="1"/>
  <c r="D24" i="1"/>
  <c r="E24" i="1"/>
  <c r="W24" i="1" s="1"/>
  <c r="F24" i="1"/>
  <c r="X24" i="1" s="1"/>
  <c r="G24" i="1"/>
  <c r="Y24" i="1" s="1"/>
  <c r="H24" i="1"/>
  <c r="C25" i="1"/>
  <c r="D25" i="1"/>
  <c r="E25" i="1"/>
  <c r="W25" i="1" s="1"/>
  <c r="F25" i="1"/>
  <c r="S25" i="1" s="1"/>
  <c r="G25" i="1"/>
  <c r="Y25" i="1" s="1"/>
  <c r="H25" i="1"/>
  <c r="C26" i="1"/>
  <c r="D26" i="1"/>
  <c r="E26" i="1"/>
  <c r="R26" i="1" s="1"/>
  <c r="F26" i="1"/>
  <c r="X26" i="1" s="1"/>
  <c r="G26" i="1"/>
  <c r="Y26" i="1" s="1"/>
  <c r="H26" i="1"/>
  <c r="T26" i="1" s="1"/>
  <c r="Z26" i="1" s="1"/>
  <c r="C27" i="1"/>
  <c r="D27" i="1"/>
  <c r="E27" i="1"/>
  <c r="W27" i="1" s="1"/>
  <c r="F27" i="1"/>
  <c r="G27" i="1"/>
  <c r="H27" i="1"/>
  <c r="T27" i="1" s="1"/>
  <c r="Z27" i="1" s="1"/>
  <c r="C28" i="1"/>
  <c r="D28" i="1"/>
  <c r="E28" i="1"/>
  <c r="W28" i="1" s="1"/>
  <c r="F28" i="1"/>
  <c r="X28" i="1" s="1"/>
  <c r="G28" i="1"/>
  <c r="Y28" i="1" s="1"/>
  <c r="H28" i="1"/>
  <c r="T28" i="1" s="1"/>
  <c r="Z28" i="1" s="1"/>
  <c r="C29" i="1"/>
  <c r="D29" i="1"/>
  <c r="E29" i="1"/>
  <c r="F29" i="1"/>
  <c r="S29" i="1" s="1"/>
  <c r="G29" i="1"/>
  <c r="Y29" i="1" s="1"/>
  <c r="H29" i="1"/>
  <c r="T29" i="1" s="1"/>
  <c r="Z29" i="1" s="1"/>
  <c r="C30" i="1"/>
  <c r="D30" i="1"/>
  <c r="E30" i="1"/>
  <c r="R30" i="1" s="1"/>
  <c r="F30" i="1"/>
  <c r="G30" i="1"/>
  <c r="Y30" i="1" s="1"/>
  <c r="H30" i="1"/>
  <c r="T30" i="1" s="1"/>
  <c r="Z30" i="1" s="1"/>
  <c r="C31" i="1"/>
  <c r="Q31" i="1" s="1"/>
  <c r="V31" i="1" s="1"/>
  <c r="D31" i="1"/>
  <c r="E31" i="1"/>
  <c r="R31" i="1" s="1"/>
  <c r="F31" i="1"/>
  <c r="G31" i="1"/>
  <c r="H31" i="1"/>
  <c r="C32" i="1"/>
  <c r="D32" i="1"/>
  <c r="E32" i="1"/>
  <c r="R32" i="1" s="1"/>
  <c r="F32" i="1"/>
  <c r="X32" i="1" s="1"/>
  <c r="G32" i="1"/>
  <c r="H32" i="1"/>
  <c r="T32" i="1" s="1"/>
  <c r="Z32" i="1" s="1"/>
  <c r="C33" i="1"/>
  <c r="D33" i="1"/>
  <c r="E33" i="1"/>
  <c r="F33" i="1"/>
  <c r="G33" i="1"/>
  <c r="Y33" i="1" s="1"/>
  <c r="H33" i="1"/>
  <c r="T33" i="1" s="1"/>
  <c r="Z33" i="1" s="1"/>
  <c r="C34" i="1"/>
  <c r="D34" i="1"/>
  <c r="E34" i="1"/>
  <c r="W34" i="1" s="1"/>
  <c r="F34" i="1"/>
  <c r="X34" i="1" s="1"/>
  <c r="G34" i="1"/>
  <c r="H34" i="1"/>
  <c r="T34" i="1" s="1"/>
  <c r="Z34" i="1" s="1"/>
  <c r="H5" i="1"/>
  <c r="T5" i="1" s="1"/>
  <c r="Z5" i="1" s="1"/>
  <c r="G5" i="1"/>
  <c r="Y5" i="1" s="1"/>
  <c r="F5" i="1"/>
  <c r="X5" i="1" s="1"/>
  <c r="E5" i="1"/>
  <c r="W5" i="1" s="1"/>
  <c r="D5" i="1"/>
  <c r="C5" i="1"/>
  <c r="T7" i="1"/>
  <c r="Z7" i="1" s="1"/>
  <c r="T9" i="1"/>
  <c r="Z9" i="1" s="1"/>
  <c r="T11" i="1"/>
  <c r="Z11" i="1" s="1"/>
  <c r="T13" i="1"/>
  <c r="Z13" i="1" s="1"/>
  <c r="T15" i="1"/>
  <c r="Z15" i="1" s="1"/>
  <c r="Z16" i="1"/>
  <c r="T17" i="1"/>
  <c r="Z17" i="1" s="1"/>
  <c r="T23" i="1"/>
  <c r="Z23" i="1" s="1"/>
  <c r="T24" i="1"/>
  <c r="Z24" i="1" s="1"/>
  <c r="T25" i="1"/>
  <c r="Z25" i="1" s="1"/>
  <c r="T31" i="1"/>
  <c r="Z31" i="1" s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5" i="1"/>
  <c r="AR6" i="1"/>
  <c r="AQ6" i="1"/>
  <c r="AR7" i="1"/>
  <c r="AQ7" i="1"/>
  <c r="AR8" i="1"/>
  <c r="AQ8" i="1"/>
  <c r="AR9" i="1"/>
  <c r="AQ9" i="1"/>
  <c r="AR10" i="1"/>
  <c r="AQ10" i="1"/>
  <c r="AR11" i="1"/>
  <c r="AQ11" i="1"/>
  <c r="AR12" i="1"/>
  <c r="AQ12" i="1"/>
  <c r="AR13" i="1"/>
  <c r="AQ13" i="1"/>
  <c r="AR14" i="1"/>
  <c r="AQ14" i="1"/>
  <c r="AR15" i="1"/>
  <c r="AQ15" i="1"/>
  <c r="AR16" i="1"/>
  <c r="AQ16" i="1"/>
  <c r="AR17" i="1"/>
  <c r="AQ17" i="1"/>
  <c r="AR18" i="1"/>
  <c r="AQ18" i="1"/>
  <c r="AR19" i="1"/>
  <c r="AQ19" i="1"/>
  <c r="AR20" i="1"/>
  <c r="AQ20" i="1"/>
  <c r="AR21" i="1"/>
  <c r="AQ21" i="1"/>
  <c r="AR22" i="1"/>
  <c r="AQ22" i="1"/>
  <c r="AR23" i="1"/>
  <c r="AQ23" i="1"/>
  <c r="AR24" i="1"/>
  <c r="AQ24" i="1"/>
  <c r="AR25" i="1"/>
  <c r="AQ25" i="1"/>
  <c r="AR26" i="1"/>
  <c r="AQ26" i="1"/>
  <c r="AR27" i="1"/>
  <c r="AQ27" i="1"/>
  <c r="AR28" i="1"/>
  <c r="AQ28" i="1"/>
  <c r="AR29" i="1"/>
  <c r="AQ29" i="1"/>
  <c r="AR30" i="1"/>
  <c r="AQ30" i="1"/>
  <c r="AR31" i="1"/>
  <c r="AQ31" i="1"/>
  <c r="AR32" i="1"/>
  <c r="AQ32" i="1"/>
  <c r="AR33" i="1"/>
  <c r="AQ33" i="1"/>
  <c r="AR34" i="1"/>
  <c r="AQ34" i="1"/>
  <c r="AR5" i="1"/>
  <c r="AQ5" i="1"/>
  <c r="Y21" i="1"/>
  <c r="Y23" i="1"/>
  <c r="Y27" i="1"/>
  <c r="Y32" i="1"/>
  <c r="Y34" i="1"/>
  <c r="X13" i="1"/>
  <c r="X25" i="1"/>
  <c r="X27" i="1"/>
  <c r="X29" i="1"/>
  <c r="X31" i="1"/>
  <c r="R27" i="1"/>
  <c r="Q26" i="1"/>
  <c r="V26" i="1" s="1"/>
  <c r="Q32" i="1"/>
  <c r="V32" i="1" s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5" i="1"/>
  <c r="BK19" i="4" l="1"/>
  <c r="BI151" i="4"/>
  <c r="BH156" i="4"/>
  <c r="BI171" i="4"/>
  <c r="BK166" i="4"/>
  <c r="BK174" i="4"/>
  <c r="BK183" i="4"/>
  <c r="AD51" i="4"/>
  <c r="BI202" i="4"/>
  <c r="BI194" i="4"/>
  <c r="BH204" i="4"/>
  <c r="BH213" i="4"/>
  <c r="BH215" i="4"/>
  <c r="BH222" i="4"/>
  <c r="AC54" i="4"/>
  <c r="AH54" i="4" s="1"/>
  <c r="K54" i="4" s="1"/>
  <c r="AD229" i="4"/>
  <c r="BK233" i="4"/>
  <c r="BK246" i="4"/>
  <c r="BH19" i="4"/>
  <c r="BK34" i="4"/>
  <c r="BI53" i="4"/>
  <c r="AE99" i="4"/>
  <c r="BK58" i="4"/>
  <c r="BH97" i="4"/>
  <c r="BH111" i="4"/>
  <c r="AD206" i="4"/>
  <c r="BI127" i="4"/>
  <c r="BK155" i="4"/>
  <c r="BK158" i="4"/>
  <c r="BI156" i="4"/>
  <c r="BK160" i="4"/>
  <c r="AE181" i="4"/>
  <c r="BH166" i="4"/>
  <c r="BH174" i="4"/>
  <c r="BH183" i="4"/>
  <c r="AD39" i="4"/>
  <c r="AD145" i="4"/>
  <c r="BI204" i="4"/>
  <c r="BI213" i="4"/>
  <c r="BI215" i="4"/>
  <c r="BI222" i="4"/>
  <c r="BH98" i="4"/>
  <c r="BK92" i="4"/>
  <c r="AD213" i="4"/>
  <c r="BI46" i="4"/>
  <c r="BK111" i="4"/>
  <c r="BI245" i="4"/>
  <c r="BH84" i="4"/>
  <c r="BI16" i="4"/>
  <c r="BI19" i="4"/>
  <c r="BI33" i="4"/>
  <c r="BH34" i="4"/>
  <c r="BK52" i="4"/>
  <c r="AD149" i="4"/>
  <c r="BH58" i="4"/>
  <c r="BI97" i="4"/>
  <c r="BI111" i="4"/>
  <c r="AE56" i="4"/>
  <c r="BK135" i="4"/>
  <c r="BI137" i="4"/>
  <c r="BH155" i="4"/>
  <c r="BH158" i="4"/>
  <c r="AD64" i="4"/>
  <c r="BH160" i="4"/>
  <c r="BI166" i="4"/>
  <c r="BH173" i="4"/>
  <c r="BI174" i="4"/>
  <c r="BI183" i="4"/>
  <c r="BK179" i="4"/>
  <c r="BI193" i="4"/>
  <c r="BH191" i="4"/>
  <c r="BK201" i="4"/>
  <c r="AC88" i="4"/>
  <c r="AH88" i="4" s="1"/>
  <c r="K88" i="4" s="1"/>
  <c r="AC57" i="4"/>
  <c r="AH57" i="4" s="1"/>
  <c r="K57" i="4" s="1"/>
  <c r="BK124" i="4"/>
  <c r="BH92" i="4"/>
  <c r="BK253" i="4"/>
  <c r="BI74" i="4"/>
  <c r="BK84" i="4"/>
  <c r="BH33" i="4"/>
  <c r="BK226" i="4"/>
  <c r="BI233" i="4"/>
  <c r="AE218" i="4"/>
  <c r="BH77" i="4"/>
  <c r="BK12" i="4"/>
  <c r="BH20" i="4"/>
  <c r="AD126" i="4"/>
  <c r="BK17" i="4"/>
  <c r="AE247" i="4"/>
  <c r="BI34" i="4"/>
  <c r="BK43" i="4"/>
  <c r="BK45" i="4"/>
  <c r="BK61" i="4"/>
  <c r="BI58" i="4"/>
  <c r="BK102" i="4"/>
  <c r="BK118" i="4"/>
  <c r="BH117" i="4"/>
  <c r="BK129" i="4"/>
  <c r="BK126" i="4"/>
  <c r="BH135" i="4"/>
  <c r="BI155" i="4"/>
  <c r="BI160" i="4"/>
  <c r="BK164" i="4"/>
  <c r="BK175" i="4"/>
  <c r="AD101" i="4"/>
  <c r="BH179" i="4"/>
  <c r="BK188" i="4"/>
  <c r="AE189" i="4"/>
  <c r="BI191" i="4"/>
  <c r="BH201" i="4"/>
  <c r="BK196" i="4"/>
  <c r="BK198" i="4"/>
  <c r="BK208" i="4"/>
  <c r="BK210" i="4"/>
  <c r="BK211" i="4"/>
  <c r="BK214" i="4"/>
  <c r="BK218" i="4"/>
  <c r="BK219" i="4"/>
  <c r="BK223" i="4"/>
  <c r="AC135" i="4"/>
  <c r="AH135" i="4" s="1"/>
  <c r="K135" i="4" s="1"/>
  <c r="BI228" i="4"/>
  <c r="BK234" i="4"/>
  <c r="BI92" i="4"/>
  <c r="AD76" i="4"/>
  <c r="BI124" i="4"/>
  <c r="BH234" i="4"/>
  <c r="BH16" i="4"/>
  <c r="BK225" i="4"/>
  <c r="BH246" i="4"/>
  <c r="BI84" i="4"/>
  <c r="BI230" i="4"/>
  <c r="BI226" i="4"/>
  <c r="BI225" i="4"/>
  <c r="BH241" i="4"/>
  <c r="BH73" i="4"/>
  <c r="BK68" i="4"/>
  <c r="BI79" i="4"/>
  <c r="BI77" i="4"/>
  <c r="BH12" i="4"/>
  <c r="BI20" i="4"/>
  <c r="BH17" i="4"/>
  <c r="BI28" i="4"/>
  <c r="BK27" i="4"/>
  <c r="BH43" i="4"/>
  <c r="AE63" i="4"/>
  <c r="BH45" i="4"/>
  <c r="BK49" i="4"/>
  <c r="BI52" i="4"/>
  <c r="BH47" i="4"/>
  <c r="BH61" i="4"/>
  <c r="BK57" i="4"/>
  <c r="BI99" i="4"/>
  <c r="BH102" i="4"/>
  <c r="BH109" i="4"/>
  <c r="BK107" i="4"/>
  <c r="BI106" i="4"/>
  <c r="BK110" i="4"/>
  <c r="BH118" i="4"/>
  <c r="BI117" i="4"/>
  <c r="BH129" i="4"/>
  <c r="BH126" i="4"/>
  <c r="BK133" i="4"/>
  <c r="BI135" i="4"/>
  <c r="BK141" i="4"/>
  <c r="BK148" i="4"/>
  <c r="BI149" i="4"/>
  <c r="BK152" i="4"/>
  <c r="AD114" i="4"/>
  <c r="BK162" i="4"/>
  <c r="AD231" i="4"/>
  <c r="BH164" i="4"/>
  <c r="BH175" i="4"/>
  <c r="BK180" i="4"/>
  <c r="BI179" i="4"/>
  <c r="BH188" i="4"/>
  <c r="BK190" i="4"/>
  <c r="BI201" i="4"/>
  <c r="BH196" i="4"/>
  <c r="BH198" i="4"/>
  <c r="BH208" i="4"/>
  <c r="BH210" i="4"/>
  <c r="BH211" i="4"/>
  <c r="BH214" i="4"/>
  <c r="BH218" i="4"/>
  <c r="BH219" i="4"/>
  <c r="BH223" i="4"/>
  <c r="AC257" i="4"/>
  <c r="AH257" i="4" s="1"/>
  <c r="K257" i="4" s="1"/>
  <c r="BH90" i="4"/>
  <c r="BH46" i="4"/>
  <c r="BI98" i="4"/>
  <c r="BK5" i="4"/>
  <c r="BI69" i="4"/>
  <c r="BK230" i="4"/>
  <c r="BI234" i="4"/>
  <c r="BH226" i="4"/>
  <c r="BI253" i="4"/>
  <c r="BI67" i="4"/>
  <c r="AE18" i="4"/>
  <c r="BK249" i="4"/>
  <c r="BI73" i="4"/>
  <c r="BH68" i="4"/>
  <c r="BK89" i="4"/>
  <c r="BI12" i="4"/>
  <c r="BK18" i="4"/>
  <c r="BI17" i="4"/>
  <c r="BH27" i="4"/>
  <c r="BI45" i="4"/>
  <c r="BH49" i="4"/>
  <c r="AE79" i="4"/>
  <c r="BI47" i="4"/>
  <c r="BI61" i="4"/>
  <c r="BH57" i="4"/>
  <c r="BK60" i="4"/>
  <c r="BK100" i="4"/>
  <c r="BI102" i="4"/>
  <c r="BI109" i="4"/>
  <c r="BH110" i="4"/>
  <c r="BK115" i="4"/>
  <c r="BI118" i="4"/>
  <c r="BI129" i="4"/>
  <c r="BI126" i="4"/>
  <c r="BH133" i="4"/>
  <c r="BK136" i="4"/>
  <c r="AD172" i="4"/>
  <c r="BH148" i="4"/>
  <c r="BK147" i="4"/>
  <c r="AD90" i="4"/>
  <c r="BH152" i="4"/>
  <c r="BK161" i="4"/>
  <c r="BH162" i="4"/>
  <c r="BI164" i="4"/>
  <c r="BK172" i="4"/>
  <c r="BK168" i="4"/>
  <c r="BI175" i="4"/>
  <c r="BK176" i="4"/>
  <c r="BI188" i="4"/>
  <c r="BH190" i="4"/>
  <c r="BK187" i="4"/>
  <c r="BK203" i="4"/>
  <c r="BI196" i="4"/>
  <c r="BI198" i="4"/>
  <c r="BI208" i="4"/>
  <c r="BI210" i="4"/>
  <c r="BI211" i="4"/>
  <c r="BI214" i="4"/>
  <c r="BI218" i="4"/>
  <c r="BI219" i="4"/>
  <c r="BI223" i="4"/>
  <c r="BI86" i="4"/>
  <c r="AD217" i="4"/>
  <c r="BI90" i="4"/>
  <c r="BK53" i="4"/>
  <c r="AD99" i="4"/>
  <c r="BI120" i="4"/>
  <c r="AE184" i="4"/>
  <c r="AE76" i="4"/>
  <c r="AE229" i="4"/>
  <c r="BI5" i="4"/>
  <c r="BK241" i="4"/>
  <c r="BI246" i="4"/>
  <c r="BI236" i="4"/>
  <c r="BH249" i="4"/>
  <c r="BK71" i="4"/>
  <c r="AD117" i="4"/>
  <c r="BK83" i="4"/>
  <c r="BK76" i="4"/>
  <c r="BK81" i="4"/>
  <c r="BI8" i="4"/>
  <c r="AD161" i="4"/>
  <c r="BH18" i="4"/>
  <c r="BK26" i="4"/>
  <c r="AE97" i="4"/>
  <c r="BI27" i="4"/>
  <c r="BK37" i="4"/>
  <c r="BK38" i="4"/>
  <c r="BI49" i="4"/>
  <c r="BI57" i="4"/>
  <c r="BH60" i="4"/>
  <c r="BH100" i="4"/>
  <c r="BI110" i="4"/>
  <c r="BH115" i="4"/>
  <c r="BK119" i="4"/>
  <c r="BI133" i="4"/>
  <c r="BH136" i="4"/>
  <c r="BI148" i="4"/>
  <c r="BH147" i="4"/>
  <c r="AE90" i="4"/>
  <c r="BI152" i="4"/>
  <c r="BH161" i="4"/>
  <c r="BI162" i="4"/>
  <c r="BK169" i="4"/>
  <c r="BH168" i="4"/>
  <c r="BI180" i="4"/>
  <c r="BH176" i="4"/>
  <c r="BK181" i="4"/>
  <c r="BI190" i="4"/>
  <c r="BH187" i="4"/>
  <c r="BH203" i="4"/>
  <c r="AJ274" i="4"/>
  <c r="BI199" i="4"/>
  <c r="AD17" i="4"/>
  <c r="AD49" i="4"/>
  <c r="BI157" i="4"/>
  <c r="BH202" i="4"/>
  <c r="BK222" i="4"/>
  <c r="BK67" i="4"/>
  <c r="BH5" i="4"/>
  <c r="BH233" i="4"/>
  <c r="BH253" i="4"/>
  <c r="BK77" i="4"/>
  <c r="BK20" i="4"/>
  <c r="BH225" i="4"/>
  <c r="BI249" i="4"/>
  <c r="BH71" i="4"/>
  <c r="BH83" i="4"/>
  <c r="AD83" i="4"/>
  <c r="BH81" i="4"/>
  <c r="BI88" i="4"/>
  <c r="BK7" i="4"/>
  <c r="BI18" i="4"/>
  <c r="BI21" i="4"/>
  <c r="BK15" i="4"/>
  <c r="BH26" i="4"/>
  <c r="BH37" i="4"/>
  <c r="AE113" i="4"/>
  <c r="BH38" i="4"/>
  <c r="AD129" i="4"/>
  <c r="BK54" i="4"/>
  <c r="BI60" i="4"/>
  <c r="BI100" i="4"/>
  <c r="BK103" i="4"/>
  <c r="BK104" i="4"/>
  <c r="BK113" i="4"/>
  <c r="BK116" i="4"/>
  <c r="BI115" i="4"/>
  <c r="AE92" i="4"/>
  <c r="BH119" i="4"/>
  <c r="BK128" i="4"/>
  <c r="BK132" i="4"/>
  <c r="BI136" i="4"/>
  <c r="BK140" i="4"/>
  <c r="BI147" i="4"/>
  <c r="BI161" i="4"/>
  <c r="BK159" i="4"/>
  <c r="BH169" i="4"/>
  <c r="BK165" i="4"/>
  <c r="BI172" i="4"/>
  <c r="BI168" i="4"/>
  <c r="BK177" i="4"/>
  <c r="BI176" i="4"/>
  <c r="BH181" i="4"/>
  <c r="BI187" i="4"/>
  <c r="BI203" i="4"/>
  <c r="BH200" i="4"/>
  <c r="BK195" i="4"/>
  <c r="BK199" i="4"/>
  <c r="BK205" i="4"/>
  <c r="BK209" i="4"/>
  <c r="BK207" i="4"/>
  <c r="BK216" i="4"/>
  <c r="BK217" i="4"/>
  <c r="BK221" i="4"/>
  <c r="AE26" i="4"/>
  <c r="BK238" i="4"/>
  <c r="BI114" i="4"/>
  <c r="BH124" i="4"/>
  <c r="BH151" i="4"/>
  <c r="BK156" i="4"/>
  <c r="BI185" i="4"/>
  <c r="BK215" i="4"/>
  <c r="BK33" i="4"/>
  <c r="BH53" i="4"/>
  <c r="BI238" i="4"/>
  <c r="BH67" i="4"/>
  <c r="BH230" i="4"/>
  <c r="BK243" i="4"/>
  <c r="BK72" i="4"/>
  <c r="BK66" i="4"/>
  <c r="BK65" i="4"/>
  <c r="BI83" i="4"/>
  <c r="BI81" i="4"/>
  <c r="BK4" i="4"/>
  <c r="BH7" i="4"/>
  <c r="AE111" i="4"/>
  <c r="BH15" i="4"/>
  <c r="BI26" i="4"/>
  <c r="BK25" i="4"/>
  <c r="BK30" i="4"/>
  <c r="BI37" i="4"/>
  <c r="BI38" i="4"/>
  <c r="BH54" i="4"/>
  <c r="BK62" i="4"/>
  <c r="BK98" i="4"/>
  <c r="BH103" i="4"/>
  <c r="BH104" i="4"/>
  <c r="BH113" i="4"/>
  <c r="BH116" i="4"/>
  <c r="BI119" i="4"/>
  <c r="BH128" i="4"/>
  <c r="BH132" i="4"/>
  <c r="BH140" i="4"/>
  <c r="BK142" i="4"/>
  <c r="BK144" i="4"/>
  <c r="AD140" i="4"/>
  <c r="BK153" i="4"/>
  <c r="BH159" i="4"/>
  <c r="BI169" i="4"/>
  <c r="BH165" i="4"/>
  <c r="AD30" i="4"/>
  <c r="BH177" i="4"/>
  <c r="BK178" i="4"/>
  <c r="BI181" i="4"/>
  <c r="BH189" i="4"/>
  <c r="BK192" i="4"/>
  <c r="AD45" i="4"/>
  <c r="BI200" i="4"/>
  <c r="BH195" i="4"/>
  <c r="BH199" i="4"/>
  <c r="BH205" i="4"/>
  <c r="BH209" i="4"/>
  <c r="BH207" i="4"/>
  <c r="BH216" i="4"/>
  <c r="BH217" i="4"/>
  <c r="BH221" i="4"/>
  <c r="AI55" i="4"/>
  <c r="J288" i="4"/>
  <c r="AC140" i="4"/>
  <c r="AH140" i="4" s="1"/>
  <c r="K140" i="4" s="1"/>
  <c r="Q5" i="1"/>
  <c r="V5" i="1" s="1"/>
  <c r="W10" i="1"/>
  <c r="AE32" i="4"/>
  <c r="AD52" i="4"/>
  <c r="AD77" i="4"/>
  <c r="AE212" i="4"/>
  <c r="AD58" i="4"/>
  <c r="AC221" i="4"/>
  <c r="AH221" i="4" s="1"/>
  <c r="K221" i="4" s="1"/>
  <c r="AC266" i="4"/>
  <c r="AH266" i="4" s="1"/>
  <c r="K266" i="4" s="1"/>
  <c r="AE16" i="4"/>
  <c r="AE173" i="4"/>
  <c r="AD241" i="4"/>
  <c r="AD50" i="4"/>
  <c r="AD138" i="4"/>
  <c r="S31" i="1"/>
  <c r="S23" i="1"/>
  <c r="S19" i="1"/>
  <c r="AD169" i="4"/>
  <c r="AD216" i="4"/>
  <c r="AE210" i="4"/>
  <c r="AD248" i="4"/>
  <c r="AD157" i="4"/>
  <c r="AE100" i="4"/>
  <c r="AD88" i="4"/>
  <c r="AD70" i="4"/>
  <c r="AE107" i="4"/>
  <c r="AD232" i="4"/>
  <c r="AE248" i="4"/>
  <c r="AD108" i="4"/>
  <c r="AE157" i="4"/>
  <c r="AD23" i="4"/>
  <c r="AI168" i="4"/>
  <c r="AC131" i="4"/>
  <c r="AH131" i="4" s="1"/>
  <c r="K131" i="4" s="1"/>
  <c r="AC156" i="4"/>
  <c r="AH156" i="4" s="1"/>
  <c r="K156" i="4" s="1"/>
  <c r="AC111" i="4"/>
  <c r="AH111" i="4" s="1"/>
  <c r="K111" i="4" s="1"/>
  <c r="AD10" i="4"/>
  <c r="AD28" i="4"/>
  <c r="AE207" i="4"/>
  <c r="AE150" i="4"/>
  <c r="AD186" i="4"/>
  <c r="AD257" i="4"/>
  <c r="AC218" i="4"/>
  <c r="AH218" i="4" s="1"/>
  <c r="K218" i="4" s="1"/>
  <c r="AC190" i="4"/>
  <c r="AH190" i="4" s="1"/>
  <c r="K190" i="4" s="1"/>
  <c r="R25" i="1"/>
  <c r="Q29" i="1"/>
  <c r="V29" i="1" s="1"/>
  <c r="Q27" i="1"/>
  <c r="V27" i="1" s="1"/>
  <c r="Q21" i="1"/>
  <c r="V21" i="1" s="1"/>
  <c r="Q17" i="1"/>
  <c r="V17" i="1" s="1"/>
  <c r="Q15" i="1"/>
  <c r="V15" i="1" s="1"/>
  <c r="AD166" i="4"/>
  <c r="AD252" i="4"/>
  <c r="AE28" i="4"/>
  <c r="AD235" i="4"/>
  <c r="AD182" i="4"/>
  <c r="AD165" i="4"/>
  <c r="AD238" i="4"/>
  <c r="AE285" i="4"/>
  <c r="AI266" i="4"/>
  <c r="AD15" i="4"/>
  <c r="AE155" i="4"/>
  <c r="AE198" i="4"/>
  <c r="R16" i="1"/>
  <c r="AD202" i="4"/>
  <c r="AE96" i="4"/>
  <c r="AD78" i="4"/>
  <c r="AE48" i="4"/>
  <c r="AD200" i="4"/>
  <c r="AE238" i="4"/>
  <c r="AD236" i="4"/>
  <c r="AE136" i="4"/>
  <c r="J254" i="4"/>
  <c r="AD288" i="4"/>
  <c r="AE146" i="4"/>
  <c r="AE93" i="4"/>
  <c r="AE119" i="4"/>
  <c r="AC173" i="4"/>
  <c r="AH173" i="4" s="1"/>
  <c r="K173" i="4" s="1"/>
  <c r="AE263" i="4"/>
  <c r="AE236" i="4"/>
  <c r="AD225" i="4"/>
  <c r="AD180" i="4"/>
  <c r="AI171" i="4"/>
  <c r="AI207" i="4"/>
  <c r="J207" i="4" s="1"/>
  <c r="AC7" i="4"/>
  <c r="AH7" i="4" s="1"/>
  <c r="K7" i="4" s="1"/>
  <c r="AD122" i="4"/>
  <c r="AE241" i="4"/>
  <c r="AC235" i="4"/>
  <c r="AH235" i="4" s="1"/>
  <c r="K235" i="4" s="1"/>
  <c r="AC122" i="4"/>
  <c r="AH122" i="4" s="1"/>
  <c r="K122" i="4" s="1"/>
  <c r="AC22" i="4"/>
  <c r="AH22" i="4" s="1"/>
  <c r="K22" i="4" s="1"/>
  <c r="AC175" i="4"/>
  <c r="AH175" i="4" s="1"/>
  <c r="K175" i="4" s="1"/>
  <c r="AI167" i="4"/>
  <c r="AE221" i="4"/>
  <c r="AD137" i="4"/>
  <c r="AC169" i="4"/>
  <c r="AH169" i="4" s="1"/>
  <c r="K169" i="4" s="1"/>
  <c r="AC70" i="4"/>
  <c r="AH70" i="4" s="1"/>
  <c r="K70" i="4" s="1"/>
  <c r="AC195" i="4"/>
  <c r="AH195" i="4" s="1"/>
  <c r="K195" i="4" s="1"/>
  <c r="AC239" i="4"/>
  <c r="AH239" i="4" s="1"/>
  <c r="K239" i="4" s="1"/>
  <c r="AC32" i="4"/>
  <c r="AH32" i="4" s="1"/>
  <c r="K32" i="4" s="1"/>
  <c r="AI46" i="4"/>
  <c r="AI185" i="4"/>
  <c r="J185" i="4" s="1"/>
  <c r="M185" i="4" s="1"/>
  <c r="AC164" i="4"/>
  <c r="AH164" i="4" s="1"/>
  <c r="K164" i="4" s="1"/>
  <c r="AC64" i="4"/>
  <c r="AH64" i="4" s="1"/>
  <c r="K64" i="4" s="1"/>
  <c r="AI91" i="4"/>
  <c r="AE126" i="4"/>
  <c r="AC228" i="4"/>
  <c r="AH228" i="4" s="1"/>
  <c r="K228" i="4" s="1"/>
  <c r="AE125" i="4"/>
  <c r="AE80" i="4"/>
  <c r="AD244" i="4"/>
  <c r="AC142" i="4"/>
  <c r="AH142" i="4" s="1"/>
  <c r="K142" i="4" s="1"/>
  <c r="AC9" i="4"/>
  <c r="AH9" i="4" s="1"/>
  <c r="K9" i="4" s="1"/>
  <c r="AC253" i="4"/>
  <c r="AH253" i="4" s="1"/>
  <c r="K253" i="4" s="1"/>
  <c r="AC153" i="4"/>
  <c r="AH153" i="4" s="1"/>
  <c r="K153" i="4" s="1"/>
  <c r="AC98" i="4"/>
  <c r="AH98" i="4" s="1"/>
  <c r="K98" i="4" s="1"/>
  <c r="AD22" i="4"/>
  <c r="J89" i="4"/>
  <c r="AC183" i="4"/>
  <c r="AH183" i="4" s="1"/>
  <c r="K183" i="4" s="1"/>
  <c r="AD175" i="4"/>
  <c r="AE169" i="4"/>
  <c r="AE194" i="4"/>
  <c r="AI19" i="4"/>
  <c r="AC105" i="4"/>
  <c r="AH105" i="4" s="1"/>
  <c r="K105" i="4" s="1"/>
  <c r="AC186" i="4"/>
  <c r="AH186" i="4" s="1"/>
  <c r="K186" i="4" s="1"/>
  <c r="AI37" i="4"/>
  <c r="J37" i="4" s="1"/>
  <c r="AI251" i="4"/>
  <c r="J251" i="4" s="1"/>
  <c r="AC31" i="4"/>
  <c r="AH31" i="4" s="1"/>
  <c r="K31" i="4" s="1"/>
  <c r="AI56" i="4"/>
  <c r="J56" i="4" s="1"/>
  <c r="AC27" i="4"/>
  <c r="AH27" i="4" s="1"/>
  <c r="K27" i="4" s="1"/>
  <c r="AC10" i="4"/>
  <c r="AH10" i="4" s="1"/>
  <c r="K10" i="4" s="1"/>
  <c r="AI85" i="4"/>
  <c r="J85" i="4" s="1"/>
  <c r="AC35" i="4"/>
  <c r="AH35" i="4" s="1"/>
  <c r="K35" i="4" s="1"/>
  <c r="AC187" i="4"/>
  <c r="AH187" i="4" s="1"/>
  <c r="K187" i="4" s="1"/>
  <c r="AC101" i="4"/>
  <c r="AH101" i="4" s="1"/>
  <c r="K101" i="4" s="1"/>
  <c r="AE243" i="4"/>
  <c r="AC110" i="4"/>
  <c r="AH110" i="4" s="1"/>
  <c r="K110" i="4" s="1"/>
  <c r="AE71" i="4"/>
  <c r="J201" i="4"/>
  <c r="AC222" i="4"/>
  <c r="AH222" i="4" s="1"/>
  <c r="K222" i="4" s="1"/>
  <c r="AC143" i="4"/>
  <c r="AH143" i="4" s="1"/>
  <c r="K143" i="4" s="1"/>
  <c r="AC225" i="4"/>
  <c r="AH225" i="4" s="1"/>
  <c r="K225" i="4" s="1"/>
  <c r="AI184" i="4"/>
  <c r="AI187" i="4"/>
  <c r="AC87" i="4"/>
  <c r="AH87" i="4" s="1"/>
  <c r="K87" i="4" s="1"/>
  <c r="AI36" i="4"/>
  <c r="J36" i="4" s="1"/>
  <c r="AC245" i="4"/>
  <c r="AH245" i="4" s="1"/>
  <c r="K245" i="4" s="1"/>
  <c r="AC157" i="4"/>
  <c r="AH157" i="4" s="1"/>
  <c r="K157" i="4" s="1"/>
  <c r="AC6" i="4"/>
  <c r="AH6" i="4" s="1"/>
  <c r="K6" i="4" s="1"/>
  <c r="AE143" i="4"/>
  <c r="AE160" i="4"/>
  <c r="AE211" i="4"/>
  <c r="AC119" i="4"/>
  <c r="AH119" i="4" s="1"/>
  <c r="K119" i="4" s="1"/>
  <c r="AC154" i="4"/>
  <c r="AH154" i="4" s="1"/>
  <c r="K154" i="4" s="1"/>
  <c r="AK5" i="4"/>
  <c r="AK236" i="4"/>
  <c r="J236" i="4" s="1"/>
  <c r="AC240" i="4"/>
  <c r="AH240" i="4" s="1"/>
  <c r="K240" i="4" s="1"/>
  <c r="AC107" i="4"/>
  <c r="AH107" i="4" s="1"/>
  <c r="K107" i="4" s="1"/>
  <c r="AE228" i="4"/>
  <c r="AC127" i="4"/>
  <c r="AH127" i="4" s="1"/>
  <c r="K127" i="4" s="1"/>
  <c r="AD71" i="4"/>
  <c r="AC46" i="4"/>
  <c r="AH46" i="4" s="1"/>
  <c r="K46" i="4" s="1"/>
  <c r="AI177" i="4"/>
  <c r="AI84" i="4"/>
  <c r="AE154" i="4"/>
  <c r="AE64" i="4"/>
  <c r="AI41" i="4"/>
  <c r="AI107" i="4"/>
  <c r="J107" i="4" s="1"/>
  <c r="M107" i="4" s="1"/>
  <c r="AC136" i="4"/>
  <c r="AH136" i="4" s="1"/>
  <c r="K136" i="4" s="1"/>
  <c r="AC86" i="4"/>
  <c r="AH86" i="4" s="1"/>
  <c r="K86" i="4" s="1"/>
  <c r="J108" i="4"/>
  <c r="AE108" i="4"/>
  <c r="AC133" i="4"/>
  <c r="AH133" i="4" s="1"/>
  <c r="K133" i="4" s="1"/>
  <c r="AC248" i="4"/>
  <c r="AH248" i="4" s="1"/>
  <c r="K248" i="4" s="1"/>
  <c r="AC198" i="4"/>
  <c r="AH198" i="4" s="1"/>
  <c r="K198" i="4" s="1"/>
  <c r="J221" i="4"/>
  <c r="J100" i="4"/>
  <c r="AC241" i="4"/>
  <c r="AH241" i="4" s="1"/>
  <c r="K241" i="4" s="1"/>
  <c r="AE7" i="4"/>
  <c r="AC193" i="4"/>
  <c r="AH193" i="4" s="1"/>
  <c r="K193" i="4" s="1"/>
  <c r="J53" i="4"/>
  <c r="J66" i="4"/>
  <c r="AC5" i="4"/>
  <c r="AH5" i="4" s="1"/>
  <c r="K5" i="4" s="1"/>
  <c r="AE88" i="4"/>
  <c r="AC185" i="4"/>
  <c r="AH185" i="4" s="1"/>
  <c r="K185" i="4" s="1"/>
  <c r="AC16" i="4"/>
  <c r="AH16" i="4" s="1"/>
  <c r="K16" i="4" s="1"/>
  <c r="AE222" i="4"/>
  <c r="AD120" i="4"/>
  <c r="AD228" i="4"/>
  <c r="AD199" i="4"/>
  <c r="AE180" i="4"/>
  <c r="AE38" i="4"/>
  <c r="AC84" i="4"/>
  <c r="AH84" i="4" s="1"/>
  <c r="K84" i="4" s="1"/>
  <c r="AC220" i="4"/>
  <c r="AH220" i="4" s="1"/>
  <c r="K220" i="4" s="1"/>
  <c r="AC139" i="4"/>
  <c r="AH139" i="4" s="1"/>
  <c r="K139" i="4" s="1"/>
  <c r="J88" i="4"/>
  <c r="AC106" i="4"/>
  <c r="AH106" i="4" s="1"/>
  <c r="K106" i="4" s="1"/>
  <c r="AC124" i="4"/>
  <c r="AH124" i="4" s="1"/>
  <c r="K124" i="4" s="1"/>
  <c r="AC159" i="4"/>
  <c r="AH159" i="4" s="1"/>
  <c r="K159" i="4" s="1"/>
  <c r="J232" i="4"/>
  <c r="AC77" i="4"/>
  <c r="AH77" i="4" s="1"/>
  <c r="K77" i="4" s="1"/>
  <c r="AE23" i="4"/>
  <c r="AD178" i="4"/>
  <c r="AE206" i="4"/>
  <c r="AE167" i="4"/>
  <c r="AE182" i="4"/>
  <c r="AE12" i="4"/>
  <c r="AD29" i="4"/>
  <c r="AE249" i="4"/>
  <c r="AE240" i="4"/>
  <c r="AC34" i="4"/>
  <c r="AH34" i="4" s="1"/>
  <c r="K34" i="4" s="1"/>
  <c r="AC68" i="4"/>
  <c r="AH68" i="4" s="1"/>
  <c r="K68" i="4" s="1"/>
  <c r="AK71" i="4"/>
  <c r="J71" i="4" s="1"/>
  <c r="AC244" i="4"/>
  <c r="AH244" i="4" s="1"/>
  <c r="K244" i="4" s="1"/>
  <c r="AE130" i="4"/>
  <c r="AI156" i="4"/>
  <c r="J156" i="4" s="1"/>
  <c r="AK7" i="4"/>
  <c r="J7" i="4" s="1"/>
  <c r="AC202" i="4"/>
  <c r="AH202" i="4" s="1"/>
  <c r="K202" i="4" s="1"/>
  <c r="AC233" i="4"/>
  <c r="AH233" i="4" s="1"/>
  <c r="K233" i="4" s="1"/>
  <c r="AC179" i="4"/>
  <c r="AH179" i="4" s="1"/>
  <c r="K179" i="4" s="1"/>
  <c r="AE197" i="4"/>
  <c r="AD136" i="4"/>
  <c r="AC25" i="4"/>
  <c r="AH25" i="4" s="1"/>
  <c r="K25" i="4" s="1"/>
  <c r="AC66" i="4"/>
  <c r="AH66" i="4" s="1"/>
  <c r="K66" i="4" s="1"/>
  <c r="AD112" i="4"/>
  <c r="AE62" i="4"/>
  <c r="AD79" i="4"/>
  <c r="AE29" i="4"/>
  <c r="AD141" i="4"/>
  <c r="AE91" i="4"/>
  <c r="AE83" i="4"/>
  <c r="AC45" i="4"/>
  <c r="AH45" i="4" s="1"/>
  <c r="K45" i="4" s="1"/>
  <c r="AC51" i="4"/>
  <c r="AH51" i="4" s="1"/>
  <c r="K51" i="4" s="1"/>
  <c r="AE112" i="4"/>
  <c r="AD95" i="4"/>
  <c r="AC18" i="4"/>
  <c r="AH18" i="4" s="1"/>
  <c r="K18" i="4" s="1"/>
  <c r="AC170" i="4"/>
  <c r="AH170" i="4" s="1"/>
  <c r="K170" i="4" s="1"/>
  <c r="AC21" i="4"/>
  <c r="AH21" i="4" s="1"/>
  <c r="K21" i="4" s="1"/>
  <c r="AC251" i="4"/>
  <c r="AH251" i="4" s="1"/>
  <c r="K251" i="4" s="1"/>
  <c r="AC74" i="4"/>
  <c r="AH74" i="4" s="1"/>
  <c r="K74" i="4" s="1"/>
  <c r="AC17" i="4"/>
  <c r="AH17" i="4" s="1"/>
  <c r="K17" i="4" s="1"/>
  <c r="AC207" i="4"/>
  <c r="AH207" i="4" s="1"/>
  <c r="K207" i="4" s="1"/>
  <c r="AE232" i="4"/>
  <c r="AE149" i="4"/>
  <c r="AD224" i="4"/>
  <c r="AD81" i="4"/>
  <c r="AE36" i="4"/>
  <c r="AC204" i="4"/>
  <c r="AH204" i="4" s="1"/>
  <c r="K204" i="4" s="1"/>
  <c r="AI155" i="4"/>
  <c r="J155" i="4" s="1"/>
  <c r="AC238" i="4"/>
  <c r="AH238" i="4" s="1"/>
  <c r="K238" i="4" s="1"/>
  <c r="AI181" i="4"/>
  <c r="J181" i="4" s="1"/>
  <c r="AC40" i="4"/>
  <c r="AH40" i="4" s="1"/>
  <c r="K40" i="4" s="1"/>
  <c r="AC123" i="4"/>
  <c r="AH123" i="4" s="1"/>
  <c r="K123" i="4" s="1"/>
  <c r="AI106" i="4"/>
  <c r="AE77" i="4"/>
  <c r="AC134" i="4"/>
  <c r="AH134" i="4" s="1"/>
  <c r="K134" i="4" s="1"/>
  <c r="AC205" i="4"/>
  <c r="AH205" i="4" s="1"/>
  <c r="K205" i="4" s="1"/>
  <c r="AE192" i="4"/>
  <c r="AD131" i="4"/>
  <c r="AE121" i="4"/>
  <c r="AK136" i="4"/>
  <c r="J136" i="4" s="1"/>
  <c r="AI214" i="4"/>
  <c r="J214" i="4" s="1"/>
  <c r="AC125" i="4"/>
  <c r="AH125" i="4" s="1"/>
  <c r="K125" i="4" s="1"/>
  <c r="AC208" i="4"/>
  <c r="AH208" i="4" s="1"/>
  <c r="K208" i="4" s="1"/>
  <c r="AC236" i="4"/>
  <c r="AH236" i="4" s="1"/>
  <c r="K236" i="4" s="1"/>
  <c r="M236" i="4" s="1"/>
  <c r="AC145" i="4"/>
  <c r="AH145" i="4" s="1"/>
  <c r="K145" i="4" s="1"/>
  <c r="AC174" i="4"/>
  <c r="AH174" i="4" s="1"/>
  <c r="K174" i="4" s="1"/>
  <c r="AE69" i="4"/>
  <c r="AD247" i="4"/>
  <c r="AE45" i="4"/>
  <c r="AC184" i="4"/>
  <c r="AH184" i="4" s="1"/>
  <c r="K184" i="4" s="1"/>
  <c r="J135" i="4"/>
  <c r="AC55" i="4"/>
  <c r="AH55" i="4" s="1"/>
  <c r="K55" i="4" s="1"/>
  <c r="J202" i="4"/>
  <c r="AC83" i="4"/>
  <c r="AH83" i="4" s="1"/>
  <c r="K83" i="4" s="1"/>
  <c r="J146" i="4"/>
  <c r="AJ126" i="4"/>
  <c r="J126" i="4" s="1"/>
  <c r="AC99" i="4"/>
  <c r="AH99" i="4" s="1"/>
  <c r="K99" i="4" s="1"/>
  <c r="AE61" i="4"/>
  <c r="AD96" i="4"/>
  <c r="AD133" i="4"/>
  <c r="AE147" i="4"/>
  <c r="AD125" i="4"/>
  <c r="AD245" i="4"/>
  <c r="AD86" i="4"/>
  <c r="AC36" i="4"/>
  <c r="AH36" i="4" s="1"/>
  <c r="K36" i="4" s="1"/>
  <c r="AC172" i="4"/>
  <c r="AH172" i="4" s="1"/>
  <c r="K172" i="4" s="1"/>
  <c r="AC242" i="4"/>
  <c r="AH242" i="4" s="1"/>
  <c r="K242" i="4" s="1"/>
  <c r="AK143" i="4"/>
  <c r="J143" i="4" s="1"/>
  <c r="AC58" i="4"/>
  <c r="AH58" i="4" s="1"/>
  <c r="K58" i="4" s="1"/>
  <c r="AC33" i="4"/>
  <c r="AH33" i="4" s="1"/>
  <c r="K33" i="4" s="1"/>
  <c r="AC128" i="4"/>
  <c r="AH128" i="4" s="1"/>
  <c r="K128" i="4" s="1"/>
  <c r="AI262" i="4"/>
  <c r="AD262" i="4"/>
  <c r="W33" i="1"/>
  <c r="R33" i="1"/>
  <c r="W29" i="1"/>
  <c r="R29" i="1"/>
  <c r="W23" i="1"/>
  <c r="R23" i="1"/>
  <c r="W21" i="1"/>
  <c r="R21" i="1"/>
  <c r="W19" i="1"/>
  <c r="R19" i="1"/>
  <c r="W17" i="1"/>
  <c r="R17" i="1"/>
  <c r="W15" i="1"/>
  <c r="R15" i="1"/>
  <c r="W9" i="1"/>
  <c r="R9" i="1"/>
  <c r="W7" i="1"/>
  <c r="R7" i="1"/>
  <c r="AE82" i="4"/>
  <c r="AI4" i="4"/>
  <c r="J4" i="4" s="1"/>
  <c r="AI21" i="4"/>
  <c r="J21" i="4" s="1"/>
  <c r="AD21" i="4"/>
  <c r="AJ59" i="4"/>
  <c r="J59" i="4" s="1"/>
  <c r="AE59" i="4"/>
  <c r="AC161" i="4"/>
  <c r="AH161" i="4" s="1"/>
  <c r="K161" i="4" s="1"/>
  <c r="AC288" i="4"/>
  <c r="AH288" i="4" s="1"/>
  <c r="K288" i="4" s="1"/>
  <c r="M288" i="4" s="1"/>
  <c r="AI268" i="4"/>
  <c r="AD268" i="4"/>
  <c r="AJ250" i="4"/>
  <c r="J250" i="4" s="1"/>
  <c r="AE250" i="4"/>
  <c r="AI116" i="4"/>
  <c r="AD116" i="4"/>
  <c r="AI128" i="4"/>
  <c r="J128" i="4" s="1"/>
  <c r="AD128" i="4"/>
  <c r="AJ187" i="4"/>
  <c r="AE187" i="4"/>
  <c r="AI72" i="4"/>
  <c r="J72" i="4" s="1"/>
  <c r="AD72" i="4"/>
  <c r="AJ246" i="4"/>
  <c r="AE246" i="4"/>
  <c r="AK196" i="4"/>
  <c r="AE196" i="4"/>
  <c r="AI97" i="4"/>
  <c r="J97" i="4" s="1"/>
  <c r="AD97" i="4"/>
  <c r="AE47" i="4"/>
  <c r="AI26" i="4"/>
  <c r="J26" i="4" s="1"/>
  <c r="M26" i="4" s="1"/>
  <c r="AD26" i="4"/>
  <c r="AI281" i="4"/>
  <c r="AD281" i="4"/>
  <c r="AD291" i="4"/>
  <c r="AI291" i="4"/>
  <c r="AC284" i="4"/>
  <c r="AH284" i="4" s="1"/>
  <c r="K284" i="4" s="1"/>
  <c r="AI174" i="4"/>
  <c r="J174" i="4" s="1"/>
  <c r="AD174" i="4"/>
  <c r="AK78" i="4"/>
  <c r="J78" i="4" s="1"/>
  <c r="AE78" i="4"/>
  <c r="R13" i="1"/>
  <c r="Q25" i="1"/>
  <c r="V25" i="1" s="1"/>
  <c r="AD205" i="4"/>
  <c r="AI205" i="4"/>
  <c r="AJ183" i="4"/>
  <c r="AE183" i="4"/>
  <c r="AJ148" i="4"/>
  <c r="J148" i="4" s="1"/>
  <c r="AE148" i="4"/>
  <c r="AC247" i="4"/>
  <c r="AH247" i="4" s="1"/>
  <c r="K247" i="4" s="1"/>
  <c r="AI246" i="4"/>
  <c r="AD246" i="4"/>
  <c r="AK27" i="4"/>
  <c r="AE27" i="4"/>
  <c r="AD274" i="4"/>
  <c r="AI274" i="4"/>
  <c r="J274" i="4" s="1"/>
  <c r="AC268" i="4"/>
  <c r="AH268" i="4" s="1"/>
  <c r="K268" i="4" s="1"/>
  <c r="AI61" i="4"/>
  <c r="J61" i="4" s="1"/>
  <c r="AD61" i="4"/>
  <c r="AC117" i="4"/>
  <c r="AH117" i="4" s="1"/>
  <c r="K117" i="4" s="1"/>
  <c r="AE213" i="4"/>
  <c r="AK175" i="4"/>
  <c r="J175" i="4" s="1"/>
  <c r="AE175" i="4"/>
  <c r="AC262" i="4"/>
  <c r="AH262" i="4" s="1"/>
  <c r="K262" i="4" s="1"/>
  <c r="Q33" i="1"/>
  <c r="V33" i="1" s="1"/>
  <c r="Q23" i="1"/>
  <c r="V23" i="1" s="1"/>
  <c r="AD250" i="4"/>
  <c r="AC37" i="4"/>
  <c r="AH37" i="4" s="1"/>
  <c r="K37" i="4" s="1"/>
  <c r="AJ102" i="4"/>
  <c r="AE102" i="4"/>
  <c r="AI233" i="4"/>
  <c r="J233" i="4" s="1"/>
  <c r="AD233" i="4"/>
  <c r="AI183" i="4"/>
  <c r="AD183" i="4"/>
  <c r="AK98" i="4"/>
  <c r="J98" i="4" s="1"/>
  <c r="AE98" i="4"/>
  <c r="AD282" i="4"/>
  <c r="AI282" i="4"/>
  <c r="J282" i="4" s="1"/>
  <c r="AC281" i="4"/>
  <c r="AH281" i="4" s="1"/>
  <c r="K281" i="4" s="1"/>
  <c r="AE271" i="4"/>
  <c r="AJ252" i="4"/>
  <c r="J252" i="4" s="1"/>
  <c r="AE252" i="4"/>
  <c r="AI285" i="4"/>
  <c r="J285" i="4" s="1"/>
  <c r="M285" i="4" s="1"/>
  <c r="AD285" i="4"/>
  <c r="AK124" i="4"/>
  <c r="J124" i="4" s="1"/>
  <c r="AE124" i="4"/>
  <c r="AI188" i="4"/>
  <c r="J188" i="4" s="1"/>
  <c r="AD188" i="4"/>
  <c r="AI104" i="4"/>
  <c r="J104" i="4" s="1"/>
  <c r="AD104" i="4"/>
  <c r="AJ14" i="4"/>
  <c r="J14" i="4" s="1"/>
  <c r="AE14" i="4"/>
  <c r="AI102" i="4"/>
  <c r="J102" i="4" s="1"/>
  <c r="AD102" i="4"/>
  <c r="AI63" i="4"/>
  <c r="J63" i="4" s="1"/>
  <c r="AD63" i="4"/>
  <c r="AJ219" i="4"/>
  <c r="AE219" i="4"/>
  <c r="AD263" i="4"/>
  <c r="AI263" i="4"/>
  <c r="J263" i="4" s="1"/>
  <c r="AI119" i="4"/>
  <c r="AD119" i="4"/>
  <c r="AJ239" i="4"/>
  <c r="AE239" i="4"/>
  <c r="AI24" i="4"/>
  <c r="J24" i="4" s="1"/>
  <c r="AD24" i="4"/>
  <c r="AJ8" i="4"/>
  <c r="AE8" i="4"/>
  <c r="AD35" i="4"/>
  <c r="AI35" i="4"/>
  <c r="Q19" i="1"/>
  <c r="V19" i="1" s="1"/>
  <c r="AC69" i="4"/>
  <c r="AH69" i="4" s="1"/>
  <c r="K69" i="4" s="1"/>
  <c r="AI18" i="4"/>
  <c r="J18" i="4" s="1"/>
  <c r="AI151" i="4"/>
  <c r="AD151" i="4"/>
  <c r="AI222" i="4"/>
  <c r="J222" i="4" s="1"/>
  <c r="AD222" i="4"/>
  <c r="AC103" i="4"/>
  <c r="AH103" i="4" s="1"/>
  <c r="K103" i="4" s="1"/>
  <c r="AJ162" i="4"/>
  <c r="J162" i="4" s="1"/>
  <c r="AE162" i="4"/>
  <c r="AJ177" i="4"/>
  <c r="AE177" i="4"/>
  <c r="AD278" i="4"/>
  <c r="AI278" i="4"/>
  <c r="J278" i="4" s="1"/>
  <c r="AD272" i="4"/>
  <c r="AI272" i="4"/>
  <c r="AI8" i="4"/>
  <c r="AD8" i="4"/>
  <c r="AC137" i="4"/>
  <c r="AH137" i="4" s="1"/>
  <c r="K137" i="4" s="1"/>
  <c r="AE110" i="4"/>
  <c r="AJ130" i="4"/>
  <c r="J130" i="4" s="1"/>
  <c r="AC223" i="4"/>
  <c r="AH223" i="4" s="1"/>
  <c r="K223" i="4" s="1"/>
  <c r="AJ242" i="4"/>
  <c r="J242" i="4" s="1"/>
  <c r="AE242" i="4"/>
  <c r="AJ116" i="4"/>
  <c r="AE116" i="4"/>
  <c r="AI249" i="4"/>
  <c r="AJ46" i="4"/>
  <c r="AE46" i="4"/>
  <c r="AI284" i="4"/>
  <c r="AD284" i="4"/>
  <c r="AE291" i="4"/>
  <c r="AJ291" i="4"/>
  <c r="AI273" i="4"/>
  <c r="AD273" i="4"/>
  <c r="Q7" i="1"/>
  <c r="V7" i="1" s="1"/>
  <c r="AE127" i="4"/>
  <c r="AD162" i="4"/>
  <c r="J245" i="4"/>
  <c r="M245" i="4" s="1"/>
  <c r="AC23" i="4"/>
  <c r="AH23" i="4" s="1"/>
  <c r="K23" i="4" s="1"/>
  <c r="J192" i="4"/>
  <c r="AC93" i="4"/>
  <c r="AH93" i="4" s="1"/>
  <c r="K93" i="4" s="1"/>
  <c r="AC232" i="4"/>
  <c r="AH232" i="4" s="1"/>
  <c r="K232" i="4" s="1"/>
  <c r="J179" i="4"/>
  <c r="M179" i="4" s="1"/>
  <c r="AC163" i="4"/>
  <c r="AH163" i="4" s="1"/>
  <c r="K163" i="4" s="1"/>
  <c r="J210" i="4"/>
  <c r="AC277" i="4"/>
  <c r="AH277" i="4" s="1"/>
  <c r="K277" i="4" s="1"/>
  <c r="AC279" i="4"/>
  <c r="AH279" i="4" s="1"/>
  <c r="K279" i="4" s="1"/>
  <c r="AC270" i="4"/>
  <c r="AH270" i="4" s="1"/>
  <c r="K270" i="4" s="1"/>
  <c r="AC15" i="4"/>
  <c r="AH15" i="4" s="1"/>
  <c r="K15" i="4" s="1"/>
  <c r="AC289" i="4"/>
  <c r="AH289" i="4" s="1"/>
  <c r="K289" i="4" s="1"/>
  <c r="Y19" i="1"/>
  <c r="S7" i="1"/>
  <c r="AE103" i="4"/>
  <c r="AI154" i="4"/>
  <c r="J154" i="4" s="1"/>
  <c r="AC237" i="4"/>
  <c r="AH237" i="4" s="1"/>
  <c r="K237" i="4" s="1"/>
  <c r="AI170" i="4"/>
  <c r="AE245" i="4"/>
  <c r="AI44" i="4"/>
  <c r="J44" i="4" s="1"/>
  <c r="AC56" i="4"/>
  <c r="AH56" i="4" s="1"/>
  <c r="K56" i="4" s="1"/>
  <c r="AK243" i="4"/>
  <c r="J243" i="4" s="1"/>
  <c r="AE224" i="4"/>
  <c r="AC182" i="4"/>
  <c r="AH182" i="4" s="1"/>
  <c r="K182" i="4" s="1"/>
  <c r="AC62" i="4"/>
  <c r="AH62" i="4" s="1"/>
  <c r="K62" i="4" s="1"/>
  <c r="AC211" i="4"/>
  <c r="AH211" i="4" s="1"/>
  <c r="K211" i="4" s="1"/>
  <c r="AC254" i="4"/>
  <c r="AH254" i="4" s="1"/>
  <c r="K254" i="4" s="1"/>
  <c r="Q13" i="1"/>
  <c r="V13" i="1" s="1"/>
  <c r="J115" i="4"/>
  <c r="M115" i="4" s="1"/>
  <c r="AE105" i="4"/>
  <c r="AE133" i="4"/>
  <c r="AE223" i="4"/>
  <c r="AE22" i="4"/>
  <c r="J171" i="4"/>
  <c r="J60" i="4"/>
  <c r="AE66" i="4"/>
  <c r="AC118" i="4"/>
  <c r="AH118" i="4" s="1"/>
  <c r="K118" i="4" s="1"/>
  <c r="AE237" i="4"/>
  <c r="AC50" i="4"/>
  <c r="AH50" i="4" s="1"/>
  <c r="K50" i="4" s="1"/>
  <c r="AE122" i="4"/>
  <c r="AC72" i="4"/>
  <c r="AH72" i="4" s="1"/>
  <c r="K72" i="4" s="1"/>
  <c r="J23" i="4"/>
  <c r="J206" i="4"/>
  <c r="J93" i="4"/>
  <c r="AC43" i="4"/>
  <c r="AH43" i="4" s="1"/>
  <c r="K43" i="4" s="1"/>
  <c r="AC49" i="4"/>
  <c r="AH49" i="4" s="1"/>
  <c r="K49" i="4" s="1"/>
  <c r="AC113" i="4"/>
  <c r="AH113" i="4" s="1"/>
  <c r="K113" i="4" s="1"/>
  <c r="AC227" i="4"/>
  <c r="AH227" i="4" s="1"/>
  <c r="K227" i="4" s="1"/>
  <c r="AE288" i="4"/>
  <c r="AI204" i="4"/>
  <c r="AI20" i="4"/>
  <c r="AI240" i="4"/>
  <c r="J240" i="4" s="1"/>
  <c r="J40" i="4"/>
  <c r="J58" i="4"/>
  <c r="AE255" i="4"/>
  <c r="AC274" i="4"/>
  <c r="AH274" i="4" s="1"/>
  <c r="K274" i="4" s="1"/>
  <c r="Y31" i="1"/>
  <c r="AC4" i="4"/>
  <c r="AH4" i="4" s="1"/>
  <c r="K4" i="4" s="1"/>
  <c r="AC188" i="4"/>
  <c r="AH188" i="4" s="1"/>
  <c r="K188" i="4" s="1"/>
  <c r="AC181" i="4"/>
  <c r="AH181" i="4" s="1"/>
  <c r="K181" i="4" s="1"/>
  <c r="J114" i="4"/>
  <c r="AJ64" i="4"/>
  <c r="J64" i="4" s="1"/>
  <c r="AC24" i="4"/>
  <c r="AH24" i="4" s="1"/>
  <c r="K24" i="4" s="1"/>
  <c r="AC132" i="4"/>
  <c r="AH132" i="4" s="1"/>
  <c r="K132" i="4" s="1"/>
  <c r="AC167" i="4"/>
  <c r="AH167" i="4" s="1"/>
  <c r="K167" i="4" s="1"/>
  <c r="AC116" i="4"/>
  <c r="AH116" i="4" s="1"/>
  <c r="K116" i="4" s="1"/>
  <c r="AC147" i="4"/>
  <c r="AH147" i="4" s="1"/>
  <c r="K147" i="4" s="1"/>
  <c r="AC177" i="4"/>
  <c r="AH177" i="4" s="1"/>
  <c r="K177" i="4" s="1"/>
  <c r="AC61" i="4"/>
  <c r="AH61" i="4" s="1"/>
  <c r="K61" i="4" s="1"/>
  <c r="AC264" i="4"/>
  <c r="AH264" i="4" s="1"/>
  <c r="K264" i="4" s="1"/>
  <c r="Q9" i="1"/>
  <c r="V9" i="1" s="1"/>
  <c r="AC224" i="4"/>
  <c r="AH224" i="4" s="1"/>
  <c r="K224" i="4" s="1"/>
  <c r="S16" i="1"/>
  <c r="AE129" i="4"/>
  <c r="AE199" i="4"/>
  <c r="AD191" i="4"/>
  <c r="AI134" i="4"/>
  <c r="AC168" i="4"/>
  <c r="AH168" i="4" s="1"/>
  <c r="K168" i="4" s="1"/>
  <c r="AK119" i="4"/>
  <c r="AI220" i="4"/>
  <c r="AE89" i="4"/>
  <c r="AC130" i="4"/>
  <c r="AH130" i="4" s="1"/>
  <c r="K130" i="4" s="1"/>
  <c r="AJ271" i="4"/>
  <c r="AC290" i="4"/>
  <c r="AH290" i="4" s="1"/>
  <c r="K290" i="4" s="1"/>
  <c r="AE13" i="4"/>
  <c r="AE179" i="4"/>
  <c r="J151" i="4"/>
  <c r="AE165" i="4"/>
  <c r="AI190" i="4"/>
  <c r="J190" i="4" s="1"/>
  <c r="AC41" i="4"/>
  <c r="AH41" i="4" s="1"/>
  <c r="K41" i="4" s="1"/>
  <c r="AC8" i="4"/>
  <c r="AH8" i="4" s="1"/>
  <c r="K8" i="4" s="1"/>
  <c r="J33" i="4"/>
  <c r="AC246" i="4"/>
  <c r="AH246" i="4" s="1"/>
  <c r="K246" i="4" s="1"/>
  <c r="AC126" i="4"/>
  <c r="AH126" i="4" s="1"/>
  <c r="K126" i="4" s="1"/>
  <c r="AI280" i="4"/>
  <c r="J280" i="4" s="1"/>
  <c r="Q11" i="1"/>
  <c r="V11" i="1" s="1"/>
  <c r="AC108" i="4"/>
  <c r="AH108" i="4" s="1"/>
  <c r="K108" i="4" s="1"/>
  <c r="AC28" i="4"/>
  <c r="AH28" i="4" s="1"/>
  <c r="K28" i="4" s="1"/>
  <c r="AC210" i="4"/>
  <c r="AH210" i="4" s="1"/>
  <c r="K210" i="4" s="1"/>
  <c r="AE117" i="4"/>
  <c r="S33" i="1"/>
  <c r="S27" i="1"/>
  <c r="S21" i="1"/>
  <c r="S17" i="1"/>
  <c r="S15" i="1"/>
  <c r="S11" i="1"/>
  <c r="S9" i="1"/>
  <c r="AE52" i="4"/>
  <c r="AD208" i="4"/>
  <c r="AE158" i="4"/>
  <c r="AC234" i="4"/>
  <c r="AH234" i="4" s="1"/>
  <c r="K234" i="4" s="1"/>
  <c r="AC219" i="4"/>
  <c r="AH219" i="4" s="1"/>
  <c r="K219" i="4" s="1"/>
  <c r="AE21" i="4"/>
  <c r="AC200" i="4"/>
  <c r="AH200" i="4" s="1"/>
  <c r="K200" i="4" s="1"/>
  <c r="AC230" i="4"/>
  <c r="AH230" i="4" s="1"/>
  <c r="K230" i="4" s="1"/>
  <c r="J41" i="4"/>
  <c r="AC73" i="4"/>
  <c r="AH73" i="4" s="1"/>
  <c r="K73" i="4" s="1"/>
  <c r="AC92" i="4"/>
  <c r="AH92" i="4" s="1"/>
  <c r="K92" i="4" s="1"/>
  <c r="J249" i="4"/>
  <c r="AC199" i="4"/>
  <c r="AH199" i="4" s="1"/>
  <c r="K199" i="4" s="1"/>
  <c r="J229" i="4"/>
  <c r="AC78" i="4"/>
  <c r="AH78" i="4" s="1"/>
  <c r="K78" i="4" s="1"/>
  <c r="AC11" i="4"/>
  <c r="AH11" i="4" s="1"/>
  <c r="K11" i="4" s="1"/>
  <c r="AE286" i="4"/>
  <c r="AC256" i="4"/>
  <c r="AH256" i="4" s="1"/>
  <c r="K256" i="4" s="1"/>
  <c r="AD259" i="4"/>
  <c r="AJ35" i="4"/>
  <c r="AE35" i="4"/>
  <c r="AJ170" i="4"/>
  <c r="AE170" i="4"/>
  <c r="AK101" i="4"/>
  <c r="J101" i="4" s="1"/>
  <c r="M101" i="4" s="1"/>
  <c r="AE101" i="4"/>
  <c r="AD275" i="4"/>
  <c r="AI275" i="4"/>
  <c r="AI118" i="4"/>
  <c r="J118" i="4" s="1"/>
  <c r="M118" i="4" s="1"/>
  <c r="AD118" i="4"/>
  <c r="AI239" i="4"/>
  <c r="AD239" i="4"/>
  <c r="AJ84" i="4"/>
  <c r="AE84" i="4"/>
  <c r="AJ65" i="4"/>
  <c r="AE65" i="4"/>
  <c r="AJ73" i="4"/>
  <c r="J73" i="4" s="1"/>
  <c r="AE73" i="4"/>
  <c r="AJ205" i="4"/>
  <c r="AE205" i="4"/>
  <c r="J215" i="4"/>
  <c r="AI42" i="4"/>
  <c r="AD42" i="4"/>
  <c r="AI47" i="4"/>
  <c r="J47" i="4" s="1"/>
  <c r="AD47" i="4"/>
  <c r="AI27" i="4"/>
  <c r="AD27" i="4"/>
  <c r="AJ161" i="4"/>
  <c r="J161" i="4" s="1"/>
  <c r="AE161" i="4"/>
  <c r="AE39" i="4"/>
  <c r="AK87" i="4"/>
  <c r="AE87" i="4"/>
  <c r="AI223" i="4"/>
  <c r="J223" i="4" s="1"/>
  <c r="AD223" i="4"/>
  <c r="AK163" i="4"/>
  <c r="J163" i="4" s="1"/>
  <c r="AE163" i="4"/>
  <c r="AI279" i="4"/>
  <c r="AD279" i="4"/>
  <c r="AD100" i="4"/>
  <c r="AI219" i="4"/>
  <c r="AD219" i="4"/>
  <c r="J55" i="4"/>
  <c r="AE220" i="4"/>
  <c r="AJ220" i="4"/>
  <c r="AD121" i="4"/>
  <c r="AI121" i="4"/>
  <c r="J121" i="4" s="1"/>
  <c r="AI203" i="4"/>
  <c r="J203" i="4" s="1"/>
  <c r="AD203" i="4"/>
  <c r="AD234" i="4"/>
  <c r="AI234" i="4"/>
  <c r="J19" i="4"/>
  <c r="AI80" i="4"/>
  <c r="J80" i="4" s="1"/>
  <c r="M80" i="4" s="1"/>
  <c r="AD80" i="4"/>
  <c r="AI152" i="4"/>
  <c r="J152" i="4" s="1"/>
  <c r="AD152" i="4"/>
  <c r="AE134" i="4"/>
  <c r="AJ134" i="4"/>
  <c r="AE204" i="4"/>
  <c r="AJ204" i="4"/>
  <c r="AK258" i="4"/>
  <c r="J258" i="4" s="1"/>
  <c r="M258" i="4" s="1"/>
  <c r="AE258" i="4"/>
  <c r="AJ235" i="4"/>
  <c r="J235" i="4" s="1"/>
  <c r="M235" i="4" s="1"/>
  <c r="AE235" i="4"/>
  <c r="AI68" i="4"/>
  <c r="J68" i="4" s="1"/>
  <c r="AK193" i="4"/>
  <c r="J193" i="4" s="1"/>
  <c r="AE193" i="4"/>
  <c r="AI34" i="4"/>
  <c r="J34" i="4" s="1"/>
  <c r="AI105" i="4"/>
  <c r="J105" i="4" s="1"/>
  <c r="M105" i="4" s="1"/>
  <c r="J6" i="4"/>
  <c r="AE200" i="4"/>
  <c r="AD6" i="4"/>
  <c r="AD144" i="4"/>
  <c r="AI144" i="4"/>
  <c r="J144" i="4" s="1"/>
  <c r="AC89" i="4"/>
  <c r="AH89" i="4" s="1"/>
  <c r="K89" i="4" s="1"/>
  <c r="M89" i="4" s="1"/>
  <c r="AE191" i="4"/>
  <c r="AC265" i="4"/>
  <c r="AH265" i="4" s="1"/>
  <c r="K265" i="4" s="1"/>
  <c r="AD158" i="4"/>
  <c r="AE17" i="4"/>
  <c r="AD67" i="4"/>
  <c r="AD196" i="4"/>
  <c r="AE164" i="4"/>
  <c r="AC104" i="4"/>
  <c r="AH104" i="4" s="1"/>
  <c r="K104" i="4" s="1"/>
  <c r="AI237" i="4"/>
  <c r="J237" i="4" s="1"/>
  <c r="AE70" i="4"/>
  <c r="AE145" i="4"/>
  <c r="AJ145" i="4"/>
  <c r="J145" i="4" s="1"/>
  <c r="AC38" i="4"/>
  <c r="AH38" i="4" s="1"/>
  <c r="K38" i="4" s="1"/>
  <c r="AE81" i="4"/>
  <c r="AC90" i="4"/>
  <c r="AH90" i="4" s="1"/>
  <c r="K90" i="4" s="1"/>
  <c r="AC206" i="4"/>
  <c r="AH206" i="4" s="1"/>
  <c r="K206" i="4" s="1"/>
  <c r="AE74" i="4"/>
  <c r="AJ74" i="4"/>
  <c r="J74" i="4" s="1"/>
  <c r="J82" i="4"/>
  <c r="J197" i="4"/>
  <c r="AE166" i="4"/>
  <c r="AC94" i="4"/>
  <c r="AH94" i="4" s="1"/>
  <c r="K94" i="4" s="1"/>
  <c r="AC201" i="4"/>
  <c r="AH201" i="4" s="1"/>
  <c r="K201" i="4" s="1"/>
  <c r="AC276" i="4"/>
  <c r="AH276" i="4" s="1"/>
  <c r="K276" i="4" s="1"/>
  <c r="AE266" i="4"/>
  <c r="AE132" i="4"/>
  <c r="AE142" i="4"/>
  <c r="AE140" i="4"/>
  <c r="J81" i="4"/>
  <c r="J30" i="4"/>
  <c r="J15" i="4"/>
  <c r="J39" i="4"/>
  <c r="AE153" i="4"/>
  <c r="AD146" i="4"/>
  <c r="AE178" i="4"/>
  <c r="AE40" i="4"/>
  <c r="AC19" i="4"/>
  <c r="AH19" i="4" s="1"/>
  <c r="K19" i="4" s="1"/>
  <c r="AC155" i="4"/>
  <c r="AH155" i="4" s="1"/>
  <c r="K155" i="4" s="1"/>
  <c r="AC121" i="4"/>
  <c r="AH121" i="4" s="1"/>
  <c r="K121" i="4" s="1"/>
  <c r="J194" i="4"/>
  <c r="AC151" i="4"/>
  <c r="AH151" i="4" s="1"/>
  <c r="K151" i="4" s="1"/>
  <c r="J199" i="4"/>
  <c r="AE277" i="4"/>
  <c r="J54" i="4"/>
  <c r="M54" i="4" s="1"/>
  <c r="AE186" i="4"/>
  <c r="J244" i="4"/>
  <c r="AE10" i="4"/>
  <c r="AC85" i="4"/>
  <c r="AH85" i="4" s="1"/>
  <c r="K85" i="4" s="1"/>
  <c r="AE120" i="4"/>
  <c r="J238" i="4"/>
  <c r="AC192" i="4"/>
  <c r="AH192" i="4" s="1"/>
  <c r="K192" i="4" s="1"/>
  <c r="AC53" i="4"/>
  <c r="AH53" i="4" s="1"/>
  <c r="K53" i="4" s="1"/>
  <c r="J52" i="4"/>
  <c r="J5" i="4"/>
  <c r="AC212" i="4"/>
  <c r="AH212" i="4" s="1"/>
  <c r="K212" i="4" s="1"/>
  <c r="AE54" i="4"/>
  <c r="AE217" i="4"/>
  <c r="J10" i="4"/>
  <c r="J120" i="4"/>
  <c r="J92" i="4"/>
  <c r="J109" i="4"/>
  <c r="J32" i="4"/>
  <c r="J16" i="4"/>
  <c r="M16" i="4" s="1"/>
  <c r="J129" i="4"/>
  <c r="J213" i="4"/>
  <c r="AI290" i="4"/>
  <c r="J290" i="4" s="1"/>
  <c r="AD290" i="4"/>
  <c r="J17" i="4"/>
  <c r="AC191" i="4"/>
  <c r="AH191" i="4" s="1"/>
  <c r="K191" i="4" s="1"/>
  <c r="J198" i="4"/>
  <c r="AD33" i="4"/>
  <c r="AD25" i="4"/>
  <c r="AD73" i="4"/>
  <c r="AE185" i="4"/>
  <c r="AE195" i="4"/>
  <c r="AE151" i="4"/>
  <c r="AC231" i="4"/>
  <c r="AH231" i="4" s="1"/>
  <c r="K231" i="4" s="1"/>
  <c r="AC215" i="4"/>
  <c r="AH215" i="4" s="1"/>
  <c r="K215" i="4" s="1"/>
  <c r="AE214" i="4"/>
  <c r="AC65" i="4"/>
  <c r="AH65" i="4" s="1"/>
  <c r="K65" i="4" s="1"/>
  <c r="AC91" i="4"/>
  <c r="AH91" i="4" s="1"/>
  <c r="K91" i="4" s="1"/>
  <c r="AE6" i="4"/>
  <c r="AJ273" i="4"/>
  <c r="AE273" i="4"/>
  <c r="AD87" i="4"/>
  <c r="AI87" i="4"/>
  <c r="AE4" i="4"/>
  <c r="AC30" i="4"/>
  <c r="AH30" i="4" s="1"/>
  <c r="K30" i="4" s="1"/>
  <c r="AD198" i="4"/>
  <c r="AE244" i="4"/>
  <c r="J184" i="4"/>
  <c r="AE34" i="4"/>
  <c r="J69" i="4"/>
  <c r="J86" i="4"/>
  <c r="AC144" i="4"/>
  <c r="AH144" i="4" s="1"/>
  <c r="K144" i="4" s="1"/>
  <c r="J138" i="4"/>
  <c r="AD286" i="4"/>
  <c r="AI286" i="4"/>
  <c r="J286" i="4" s="1"/>
  <c r="AJ284" i="4"/>
  <c r="AE284" i="4"/>
  <c r="AC112" i="4"/>
  <c r="AH112" i="4" s="1"/>
  <c r="K112" i="4" s="1"/>
  <c r="J176" i="4"/>
  <c r="M176" i="4" s="1"/>
  <c r="AC291" i="4"/>
  <c r="AH291" i="4" s="1"/>
  <c r="K291" i="4" s="1"/>
  <c r="AC280" i="4"/>
  <c r="AH280" i="4" s="1"/>
  <c r="K280" i="4" s="1"/>
  <c r="AC75" i="4"/>
  <c r="AH75" i="4" s="1"/>
  <c r="K75" i="4" s="1"/>
  <c r="AC13" i="4"/>
  <c r="AH13" i="4" s="1"/>
  <c r="K13" i="4" s="1"/>
  <c r="AC47" i="4"/>
  <c r="AH47" i="4" s="1"/>
  <c r="K47" i="4" s="1"/>
  <c r="J76" i="4"/>
  <c r="AC286" i="4"/>
  <c r="AH286" i="4" s="1"/>
  <c r="K286" i="4" s="1"/>
  <c r="AE282" i="4"/>
  <c r="AE281" i="4"/>
  <c r="AC271" i="4"/>
  <c r="AH271" i="4" s="1"/>
  <c r="K271" i="4" s="1"/>
  <c r="AC260" i="4"/>
  <c r="AH260" i="4" s="1"/>
  <c r="K260" i="4" s="1"/>
  <c r="J25" i="4"/>
  <c r="AC102" i="4"/>
  <c r="AH102" i="4" s="1"/>
  <c r="K102" i="4" s="1"/>
  <c r="J117" i="4"/>
  <c r="AC48" i="4"/>
  <c r="AH48" i="4" s="1"/>
  <c r="K48" i="4" s="1"/>
  <c r="J228" i="4"/>
  <c r="J265" i="4"/>
  <c r="AI260" i="4"/>
  <c r="AC141" i="4"/>
  <c r="AH141" i="4" s="1"/>
  <c r="K141" i="4" s="1"/>
  <c r="AC42" i="4"/>
  <c r="AH42" i="4" s="1"/>
  <c r="K42" i="4" s="1"/>
  <c r="J224" i="4"/>
  <c r="AC178" i="4"/>
  <c r="AH178" i="4" s="1"/>
  <c r="K178" i="4" s="1"/>
  <c r="AC79" i="4"/>
  <c r="AH79" i="4" s="1"/>
  <c r="K79" i="4" s="1"/>
  <c r="J227" i="4"/>
  <c r="AJ266" i="4"/>
  <c r="J266" i="4" s="1"/>
  <c r="M266" i="4" s="1"/>
  <c r="AC255" i="4"/>
  <c r="AH255" i="4" s="1"/>
  <c r="K255" i="4" s="1"/>
  <c r="AI271" i="4"/>
  <c r="AC269" i="4"/>
  <c r="AH269" i="4" s="1"/>
  <c r="K269" i="4" s="1"/>
  <c r="AE138" i="4"/>
  <c r="AC14" i="4"/>
  <c r="AH14" i="4" s="1"/>
  <c r="K14" i="4" s="1"/>
  <c r="J157" i="4"/>
  <c r="M157" i="4" s="1"/>
  <c r="J217" i="4"/>
  <c r="AC196" i="4"/>
  <c r="AH196" i="4" s="1"/>
  <c r="K196" i="4" s="1"/>
  <c r="AC285" i="4"/>
  <c r="AH285" i="4" s="1"/>
  <c r="K285" i="4" s="1"/>
  <c r="AI277" i="4"/>
  <c r="J277" i="4" s="1"/>
  <c r="M277" i="4" s="1"/>
  <c r="AJ255" i="4"/>
  <c r="AC20" i="4"/>
  <c r="AH20" i="4" s="1"/>
  <c r="K20" i="4" s="1"/>
  <c r="AC44" i="4"/>
  <c r="AH44" i="4" s="1"/>
  <c r="K44" i="4" s="1"/>
  <c r="AC250" i="4"/>
  <c r="AH250" i="4" s="1"/>
  <c r="K250" i="4" s="1"/>
  <c r="AC150" i="4"/>
  <c r="AH150" i="4" s="1"/>
  <c r="K150" i="4" s="1"/>
  <c r="AE231" i="4"/>
  <c r="J164" i="4"/>
  <c r="AC243" i="4"/>
  <c r="AH243" i="4" s="1"/>
  <c r="K243" i="4" s="1"/>
  <c r="AK42" i="4"/>
  <c r="AC109" i="4"/>
  <c r="AH109" i="4" s="1"/>
  <c r="K109" i="4" s="1"/>
  <c r="AC252" i="4"/>
  <c r="AH252" i="4" s="1"/>
  <c r="K252" i="4" s="1"/>
  <c r="AC249" i="4"/>
  <c r="AH249" i="4" s="1"/>
  <c r="K249" i="4" s="1"/>
  <c r="J113" i="4"/>
  <c r="J77" i="4"/>
  <c r="AI255" i="4"/>
  <c r="AJ279" i="4"/>
  <c r="AD270" i="4"/>
  <c r="J131" i="4"/>
  <c r="J140" i="4"/>
  <c r="M140" i="4" s="1"/>
  <c r="J209" i="4"/>
  <c r="J83" i="4"/>
  <c r="AC67" i="4"/>
  <c r="AH67" i="4" s="1"/>
  <c r="K67" i="4" s="1"/>
  <c r="AC149" i="4"/>
  <c r="AH149" i="4" s="1"/>
  <c r="K149" i="4" s="1"/>
  <c r="AC197" i="4"/>
  <c r="AH197" i="4" s="1"/>
  <c r="K197" i="4" s="1"/>
  <c r="AC97" i="4"/>
  <c r="AH97" i="4" s="1"/>
  <c r="K97" i="4" s="1"/>
  <c r="J111" i="4"/>
  <c r="AD254" i="4"/>
  <c r="AE265" i="4"/>
  <c r="AC282" i="4"/>
  <c r="AH282" i="4" s="1"/>
  <c r="K282" i="4" s="1"/>
  <c r="AC263" i="4"/>
  <c r="AH263" i="4" s="1"/>
  <c r="K263" i="4" s="1"/>
  <c r="AE37" i="4"/>
  <c r="AC171" i="4"/>
  <c r="AH171" i="4" s="1"/>
  <c r="K171" i="4" s="1"/>
  <c r="AC71" i="4"/>
  <c r="AH71" i="4" s="1"/>
  <c r="K71" i="4" s="1"/>
  <c r="AE144" i="4"/>
  <c r="AI189" i="4"/>
  <c r="J189" i="4" s="1"/>
  <c r="AE188" i="4"/>
  <c r="AI139" i="4"/>
  <c r="J139" i="4" s="1"/>
  <c r="M139" i="4" s="1"/>
  <c r="AE50" i="4"/>
  <c r="AI31" i="4"/>
  <c r="J31" i="4" s="1"/>
  <c r="M31" i="4" s="1"/>
  <c r="J208" i="4"/>
  <c r="J103" i="4"/>
  <c r="AC216" i="4"/>
  <c r="AH216" i="4" s="1"/>
  <c r="K216" i="4" s="1"/>
  <c r="AC129" i="4"/>
  <c r="AH129" i="4" s="1"/>
  <c r="K129" i="4" s="1"/>
  <c r="AC29" i="4"/>
  <c r="AH29" i="4" s="1"/>
  <c r="K29" i="4" s="1"/>
  <c r="AC226" i="4"/>
  <c r="AH226" i="4" s="1"/>
  <c r="K226" i="4" s="1"/>
  <c r="J127" i="4"/>
  <c r="M127" i="4" s="1"/>
  <c r="AC160" i="4"/>
  <c r="AH160" i="4" s="1"/>
  <c r="K160" i="4" s="1"/>
  <c r="J110" i="4"/>
  <c r="M110" i="4" s="1"/>
  <c r="AD276" i="4"/>
  <c r="AD265" i="4"/>
  <c r="AC258" i="4"/>
  <c r="AH258" i="4" s="1"/>
  <c r="K258" i="4" s="1"/>
  <c r="AC120" i="4"/>
  <c r="AH120" i="4" s="1"/>
  <c r="K120" i="4" s="1"/>
  <c r="J150" i="4"/>
  <c r="AC214" i="4"/>
  <c r="AH214" i="4" s="1"/>
  <c r="K214" i="4" s="1"/>
  <c r="J9" i="4"/>
  <c r="M9" i="4" s="1"/>
  <c r="J248" i="4"/>
  <c r="M248" i="4" s="1"/>
  <c r="J12" i="4"/>
  <c r="AC146" i="4"/>
  <c r="AH146" i="4" s="1"/>
  <c r="K146" i="4" s="1"/>
  <c r="AC76" i="4"/>
  <c r="AH76" i="4" s="1"/>
  <c r="K76" i="4" s="1"/>
  <c r="AC60" i="4"/>
  <c r="AH60" i="4" s="1"/>
  <c r="K60" i="4" s="1"/>
  <c r="M60" i="4" s="1"/>
  <c r="AI269" i="4"/>
  <c r="J269" i="4" s="1"/>
  <c r="M269" i="4" s="1"/>
  <c r="S30" i="1"/>
  <c r="S18" i="1"/>
  <c r="S14" i="1"/>
  <c r="S12" i="1"/>
  <c r="S10" i="1"/>
  <c r="Q34" i="1"/>
  <c r="V34" i="1" s="1"/>
  <c r="Q30" i="1"/>
  <c r="V30" i="1" s="1"/>
  <c r="Q28" i="1"/>
  <c r="V28" i="1" s="1"/>
  <c r="Q24" i="1"/>
  <c r="V24" i="1" s="1"/>
  <c r="Q22" i="1"/>
  <c r="V22" i="1" s="1"/>
  <c r="Q18" i="1"/>
  <c r="V18" i="1" s="1"/>
  <c r="Q16" i="1"/>
  <c r="V16" i="1" s="1"/>
  <c r="Q14" i="1"/>
  <c r="V14" i="1" s="1"/>
  <c r="Q10" i="1"/>
  <c r="V10" i="1" s="1"/>
  <c r="Q8" i="1"/>
  <c r="V8" i="1" s="1"/>
  <c r="W26" i="1"/>
  <c r="S5" i="1"/>
  <c r="X33" i="1"/>
  <c r="J95" i="4"/>
  <c r="J231" i="4"/>
  <c r="J165" i="4"/>
  <c r="J186" i="4"/>
  <c r="M186" i="4" s="1"/>
  <c r="J169" i="4"/>
  <c r="AI230" i="4"/>
  <c r="AD230" i="4"/>
  <c r="J167" i="4"/>
  <c r="X30" i="1"/>
  <c r="AE49" i="4"/>
  <c r="AJ234" i="4"/>
  <c r="AE234" i="4"/>
  <c r="AJ20" i="4"/>
  <c r="AE20" i="4"/>
  <c r="AC39" i="4"/>
  <c r="AH39" i="4" s="1"/>
  <c r="K39" i="4" s="1"/>
  <c r="J57" i="4"/>
  <c r="M57" i="4" s="1"/>
  <c r="J67" i="4"/>
  <c r="S28" i="1"/>
  <c r="R8" i="1"/>
  <c r="AC114" i="4"/>
  <c r="AH114" i="4" s="1"/>
  <c r="K114" i="4" s="1"/>
  <c r="M114" i="4" s="1"/>
  <c r="AJ75" i="4"/>
  <c r="J75" i="4" s="1"/>
  <c r="AE75" i="4"/>
  <c r="R34" i="1"/>
  <c r="X14" i="1"/>
  <c r="W20" i="1"/>
  <c r="AD164" i="4"/>
  <c r="AD150" i="4"/>
  <c r="AJ137" i="4"/>
  <c r="J137" i="4" s="1"/>
  <c r="AE137" i="4"/>
  <c r="J133" i="4"/>
  <c r="M133" i="4" s="1"/>
  <c r="S22" i="1"/>
  <c r="W22" i="1"/>
  <c r="AK51" i="4"/>
  <c r="J51" i="4" s="1"/>
  <c r="M51" i="4" s="1"/>
  <c r="AE51" i="4"/>
  <c r="AE172" i="4"/>
  <c r="M88" i="4"/>
  <c r="J50" i="4"/>
  <c r="AE85" i="4"/>
  <c r="AE19" i="4"/>
  <c r="AE55" i="4"/>
  <c r="AE171" i="4"/>
  <c r="AC194" i="4"/>
  <c r="AH194" i="4" s="1"/>
  <c r="K194" i="4" s="1"/>
  <c r="AI94" i="4"/>
  <c r="J94" i="4" s="1"/>
  <c r="AD94" i="4"/>
  <c r="AI38" i="4"/>
  <c r="J38" i="4" s="1"/>
  <c r="AD38" i="4"/>
  <c r="AI65" i="4"/>
  <c r="AD65" i="4"/>
  <c r="AE68" i="4"/>
  <c r="AE139" i="4"/>
  <c r="AE25" i="4"/>
  <c r="S6" i="1"/>
  <c r="X12" i="1"/>
  <c r="W32" i="1"/>
  <c r="W18" i="1"/>
  <c r="AE31" i="4"/>
  <c r="J45" i="4"/>
  <c r="M45" i="4" s="1"/>
  <c r="AC189" i="4"/>
  <c r="AH189" i="4" s="1"/>
  <c r="K189" i="4" s="1"/>
  <c r="J91" i="4"/>
  <c r="J90" i="4"/>
  <c r="AJ43" i="4"/>
  <c r="J43" i="4" s="1"/>
  <c r="M43" i="4" s="1"/>
  <c r="AE43" i="4"/>
  <c r="AD103" i="4"/>
  <c r="W31" i="1"/>
  <c r="AD5" i="4"/>
  <c r="AD9" i="4"/>
  <c r="AE41" i="4"/>
  <c r="AD14" i="4"/>
  <c r="AE251" i="4"/>
  <c r="AE94" i="4"/>
  <c r="AJ70" i="4"/>
  <c r="J70" i="4" s="1"/>
  <c r="AE44" i="4"/>
  <c r="AJ191" i="4"/>
  <c r="J191" i="4" s="1"/>
  <c r="J125" i="4"/>
  <c r="J159" i="4"/>
  <c r="AC203" i="4"/>
  <c r="AH203" i="4" s="1"/>
  <c r="K203" i="4" s="1"/>
  <c r="J28" i="4"/>
  <c r="R6" i="1"/>
  <c r="AE216" i="4"/>
  <c r="AE156" i="4"/>
  <c r="AE95" i="4"/>
  <c r="AE86" i="4"/>
  <c r="S34" i="1"/>
  <c r="AE104" i="4"/>
  <c r="R14" i="1"/>
  <c r="X10" i="1"/>
  <c r="W30" i="1"/>
  <c r="S24" i="1"/>
  <c r="R5" i="1"/>
  <c r="X9" i="1"/>
  <c r="AD227" i="4"/>
  <c r="AE123" i="4"/>
  <c r="AE190" i="4"/>
  <c r="AE215" i="4"/>
  <c r="AE201" i="4"/>
  <c r="AD194" i="4"/>
  <c r="AI218" i="4"/>
  <c r="J218" i="4" s="1"/>
  <c r="M218" i="4" s="1"/>
  <c r="AI195" i="4"/>
  <c r="J195" i="4" s="1"/>
  <c r="AD195" i="4"/>
  <c r="AC95" i="4"/>
  <c r="AH95" i="4" s="1"/>
  <c r="K95" i="4" s="1"/>
  <c r="AC165" i="4"/>
  <c r="AH165" i="4" s="1"/>
  <c r="K165" i="4" s="1"/>
  <c r="AE72" i="4"/>
  <c r="J142" i="4"/>
  <c r="M142" i="4" s="1"/>
  <c r="J132" i="4"/>
  <c r="J166" i="4"/>
  <c r="AJ168" i="4"/>
  <c r="AE168" i="4"/>
  <c r="S8" i="1"/>
  <c r="AC100" i="4"/>
  <c r="AH100" i="4" s="1"/>
  <c r="K100" i="4" s="1"/>
  <c r="AC81" i="4"/>
  <c r="AH81" i="4" s="1"/>
  <c r="K81" i="4" s="1"/>
  <c r="R28" i="1"/>
  <c r="AD135" i="4"/>
  <c r="AE57" i="4"/>
  <c r="S26" i="1"/>
  <c r="S32" i="1"/>
  <c r="R12" i="1"/>
  <c r="AD69" i="4"/>
  <c r="R24" i="1"/>
  <c r="R11" i="1"/>
  <c r="X21" i="1"/>
  <c r="AE225" i="4"/>
  <c r="AC138" i="4"/>
  <c r="AH138" i="4" s="1"/>
  <c r="K138" i="4" s="1"/>
  <c r="M138" i="4" s="1"/>
  <c r="AK230" i="4"/>
  <c r="AE230" i="4"/>
  <c r="AE115" i="4"/>
  <c r="S20" i="1"/>
  <c r="AD115" i="4"/>
  <c r="AD221" i="4"/>
  <c r="J180" i="4"/>
  <c r="J241" i="4"/>
  <c r="J122" i="4"/>
  <c r="AJ106" i="4"/>
  <c r="AE106" i="4"/>
  <c r="AI48" i="4"/>
  <c r="J48" i="4" s="1"/>
  <c r="AI226" i="4"/>
  <c r="J226" i="4" s="1"/>
  <c r="AD226" i="4"/>
  <c r="J200" i="4"/>
  <c r="AC180" i="4"/>
  <c r="AH180" i="4" s="1"/>
  <c r="K180" i="4" s="1"/>
  <c r="J172" i="4"/>
  <c r="J123" i="4"/>
  <c r="J158" i="4"/>
  <c r="J173" i="4"/>
  <c r="AE292" i="4"/>
  <c r="AJ292" i="4"/>
  <c r="J260" i="4"/>
  <c r="AC52" i="4"/>
  <c r="AH52" i="4" s="1"/>
  <c r="K52" i="4" s="1"/>
  <c r="J182" i="4"/>
  <c r="AC82" i="4"/>
  <c r="AH82" i="4" s="1"/>
  <c r="K82" i="4" s="1"/>
  <c r="J216" i="4"/>
  <c r="J49" i="4"/>
  <c r="AD292" i="4"/>
  <c r="AI292" i="4"/>
  <c r="AE261" i="4"/>
  <c r="AJ261" i="4"/>
  <c r="J225" i="4"/>
  <c r="J153" i="4"/>
  <c r="M33" i="4"/>
  <c r="J29" i="4"/>
  <c r="AC12" i="4"/>
  <c r="AH12" i="4" s="1"/>
  <c r="K12" i="4" s="1"/>
  <c r="AE267" i="4"/>
  <c r="AJ267" i="4"/>
  <c r="AD261" i="4"/>
  <c r="AI261" i="4"/>
  <c r="AC209" i="4"/>
  <c r="AH209" i="4" s="1"/>
  <c r="K209" i="4" s="1"/>
  <c r="AD267" i="4"/>
  <c r="AI267" i="4"/>
  <c r="AC292" i="4"/>
  <c r="AH292" i="4" s="1"/>
  <c r="K292" i="4" s="1"/>
  <c r="AJ262" i="4"/>
  <c r="J262" i="4" s="1"/>
  <c r="AE262" i="4"/>
  <c r="J247" i="4"/>
  <c r="AJ268" i="4"/>
  <c r="AE268" i="4"/>
  <c r="J22" i="4"/>
  <c r="J141" i="4"/>
  <c r="J253" i="4"/>
  <c r="M253" i="4" s="1"/>
  <c r="AC59" i="4"/>
  <c r="AH59" i="4" s="1"/>
  <c r="K59" i="4" s="1"/>
  <c r="M59" i="4" s="1"/>
  <c r="AC148" i="4"/>
  <c r="AH148" i="4" s="1"/>
  <c r="K148" i="4" s="1"/>
  <c r="M228" i="4"/>
  <c r="AC162" i="4"/>
  <c r="AH162" i="4" s="1"/>
  <c r="K162" i="4" s="1"/>
  <c r="J112" i="4"/>
  <c r="J147" i="4"/>
  <c r="AC152" i="4"/>
  <c r="AH152" i="4" s="1"/>
  <c r="K152" i="4" s="1"/>
  <c r="J99" i="4"/>
  <c r="J160" i="4"/>
  <c r="AC217" i="4"/>
  <c r="AH217" i="4" s="1"/>
  <c r="K217" i="4" s="1"/>
  <c r="J149" i="4"/>
  <c r="AC213" i="4"/>
  <c r="AH213" i="4" s="1"/>
  <c r="K213" i="4" s="1"/>
  <c r="J196" i="4"/>
  <c r="AC63" i="4"/>
  <c r="AH63" i="4" s="1"/>
  <c r="K63" i="4" s="1"/>
  <c r="J178" i="4"/>
  <c r="J79" i="4"/>
  <c r="J96" i="4"/>
  <c r="M96" i="4" s="1"/>
  <c r="AC158" i="4"/>
  <c r="AH158" i="4" s="1"/>
  <c r="K158" i="4" s="1"/>
  <c r="AC166" i="4"/>
  <c r="AH166" i="4" s="1"/>
  <c r="K166" i="4" s="1"/>
  <c r="J13" i="4"/>
  <c r="J212" i="4"/>
  <c r="J62" i="4"/>
  <c r="M62" i="4" s="1"/>
  <c r="J275" i="4"/>
  <c r="AD256" i="4"/>
  <c r="AI256" i="4"/>
  <c r="J256" i="4" s="1"/>
  <c r="M259" i="4"/>
  <c r="J11" i="4"/>
  <c r="J211" i="4"/>
  <c r="M211" i="4" s="1"/>
  <c r="AJ276" i="4"/>
  <c r="J276" i="4" s="1"/>
  <c r="M276" i="4" s="1"/>
  <c r="AE276" i="4"/>
  <c r="AE264" i="4"/>
  <c r="AJ264" i="4"/>
  <c r="AJ270" i="4"/>
  <c r="J270" i="4" s="1"/>
  <c r="AE270" i="4"/>
  <c r="AD264" i="4"/>
  <c r="AI264" i="4"/>
  <c r="AC229" i="4"/>
  <c r="AH229" i="4" s="1"/>
  <c r="K229" i="4" s="1"/>
  <c r="M265" i="4"/>
  <c r="AD289" i="4"/>
  <c r="AI289" i="4"/>
  <c r="J289" i="4" s="1"/>
  <c r="AE275" i="4"/>
  <c r="J272" i="4"/>
  <c r="AC267" i="4"/>
  <c r="AH267" i="4" s="1"/>
  <c r="K267" i="4" s="1"/>
  <c r="AE269" i="4"/>
  <c r="AC261" i="4"/>
  <c r="AH261" i="4" s="1"/>
  <c r="K261" i="4" s="1"/>
  <c r="AE278" i="4"/>
  <c r="AC275" i="4"/>
  <c r="AH275" i="4" s="1"/>
  <c r="K275" i="4" s="1"/>
  <c r="J281" i="4"/>
  <c r="M281" i="4" s="1"/>
  <c r="AE272" i="4"/>
  <c r="AC278" i="4"/>
  <c r="AH278" i="4" s="1"/>
  <c r="K278" i="4" s="1"/>
  <c r="J257" i="4"/>
  <c r="M257" i="4" s="1"/>
  <c r="AE259" i="4"/>
  <c r="AE280" i="4"/>
  <c r="AE254" i="4"/>
  <c r="AE256" i="4"/>
  <c r="J291" i="4"/>
  <c r="AE289" i="4"/>
  <c r="AC272" i="4"/>
  <c r="AH272" i="4" s="1"/>
  <c r="K272" i="4" s="1"/>
  <c r="J284" i="4" l="1"/>
  <c r="M284" i="4" s="1"/>
  <c r="J205" i="4"/>
  <c r="M205" i="4" s="1"/>
  <c r="J46" i="4"/>
  <c r="M46" i="4" s="1"/>
  <c r="M254" i="4"/>
  <c r="M32" i="4"/>
  <c r="M173" i="4"/>
  <c r="M263" i="4"/>
  <c r="M131" i="4"/>
  <c r="J268" i="4"/>
  <c r="M268" i="4" s="1"/>
  <c r="M153" i="4"/>
  <c r="M135" i="4"/>
  <c r="M5" i="4"/>
  <c r="J168" i="4"/>
  <c r="M70" i="4"/>
  <c r="J65" i="4"/>
  <c r="M202" i="4"/>
  <c r="M7" i="4"/>
  <c r="M156" i="4"/>
  <c r="M275" i="4"/>
  <c r="M274" i="4"/>
  <c r="M286" i="4"/>
  <c r="M53" i="4"/>
  <c r="M190" i="4"/>
  <c r="M71" i="4"/>
  <c r="J292" i="4"/>
  <c r="M292" i="4" s="1"/>
  <c r="M233" i="4"/>
  <c r="M66" i="4"/>
  <c r="M221" i="4"/>
  <c r="M136" i="4"/>
  <c r="M215" i="4"/>
  <c r="M240" i="4"/>
  <c r="M61" i="4"/>
  <c r="M72" i="4"/>
  <c r="M270" i="4"/>
  <c r="M99" i="4"/>
  <c r="M19" i="4"/>
  <c r="M193" i="4"/>
  <c r="J87" i="4"/>
  <c r="M87" i="4" s="1"/>
  <c r="M252" i="4"/>
  <c r="M37" i="4"/>
  <c r="M195" i="4"/>
  <c r="M290" i="4"/>
  <c r="M49" i="4"/>
  <c r="M289" i="4"/>
  <c r="M247" i="4"/>
  <c r="J255" i="4"/>
  <c r="M255" i="4" s="1"/>
  <c r="J271" i="4"/>
  <c r="M271" i="4" s="1"/>
  <c r="J273" i="4"/>
  <c r="M273" i="4" s="1"/>
  <c r="M145" i="4"/>
  <c r="M108" i="4"/>
  <c r="J204" i="4"/>
  <c r="M204" i="4" s="1"/>
  <c r="J187" i="4"/>
  <c r="M187" i="4" s="1"/>
  <c r="M182" i="4"/>
  <c r="M169" i="4"/>
  <c r="M111" i="4"/>
  <c r="M86" i="4"/>
  <c r="M10" i="4"/>
  <c r="M201" i="4"/>
  <c r="M68" i="4"/>
  <c r="M144" i="4"/>
  <c r="M18" i="4"/>
  <c r="M180" i="4"/>
  <c r="M249" i="4"/>
  <c r="M227" i="4"/>
  <c r="M25" i="4"/>
  <c r="M55" i="4"/>
  <c r="M222" i="4"/>
  <c r="M22" i="4"/>
  <c r="M184" i="4"/>
  <c r="M171" i="4"/>
  <c r="M104" i="4"/>
  <c r="M4" i="4"/>
  <c r="M13" i="4"/>
  <c r="M109" i="4"/>
  <c r="M64" i="4"/>
  <c r="M224" i="4"/>
  <c r="M98" i="4"/>
  <c r="M75" i="4"/>
  <c r="M175" i="4"/>
  <c r="M232" i="4"/>
  <c r="M122" i="4"/>
  <c r="M164" i="4"/>
  <c r="M155" i="4"/>
  <c r="M223" i="4"/>
  <c r="M130" i="4"/>
  <c r="J8" i="4"/>
  <c r="J246" i="4"/>
  <c r="M246" i="4" s="1"/>
  <c r="M214" i="4"/>
  <c r="M244" i="4"/>
  <c r="M154" i="4"/>
  <c r="M73" i="4"/>
  <c r="M24" i="4"/>
  <c r="M143" i="4"/>
  <c r="M199" i="4"/>
  <c r="M29" i="4"/>
  <c r="M225" i="4"/>
  <c r="J27" i="4"/>
  <c r="M27" i="4" s="1"/>
  <c r="M241" i="4"/>
  <c r="M50" i="4"/>
  <c r="M192" i="4"/>
  <c r="M6" i="4"/>
  <c r="J84" i="4"/>
  <c r="M84" i="4" s="1"/>
  <c r="M93" i="4"/>
  <c r="M78" i="4"/>
  <c r="M126" i="4"/>
  <c r="M28" i="4"/>
  <c r="M231" i="4"/>
  <c r="M197" i="4"/>
  <c r="M77" i="4"/>
  <c r="M92" i="4"/>
  <c r="M56" i="4"/>
  <c r="J35" i="4"/>
  <c r="M35" i="4" s="1"/>
  <c r="M188" i="4"/>
  <c r="M191" i="4"/>
  <c r="M137" i="4"/>
  <c r="M113" i="4"/>
  <c r="M238" i="4"/>
  <c r="J239" i="4"/>
  <c r="M239" i="4" s="1"/>
  <c r="M58" i="4"/>
  <c r="M23" i="4"/>
  <c r="M44" i="4"/>
  <c r="J177" i="4"/>
  <c r="M177" i="4" s="1"/>
  <c r="M174" i="4"/>
  <c r="M250" i="4"/>
  <c r="M208" i="4"/>
  <c r="M148" i="4"/>
  <c r="M150" i="4"/>
  <c r="M100" i="4"/>
  <c r="M159" i="4"/>
  <c r="M198" i="4"/>
  <c r="M34" i="4"/>
  <c r="M210" i="4"/>
  <c r="M124" i="4"/>
  <c r="J183" i="4"/>
  <c r="M183" i="4" s="1"/>
  <c r="M181" i="4"/>
  <c r="M121" i="4"/>
  <c r="M242" i="4"/>
  <c r="M40" i="4"/>
  <c r="M83" i="4"/>
  <c r="M207" i="4"/>
  <c r="M85" i="4"/>
  <c r="J220" i="4"/>
  <c r="M220" i="4" s="1"/>
  <c r="M74" i="4"/>
  <c r="J106" i="4"/>
  <c r="M106" i="4" s="1"/>
  <c r="M141" i="4"/>
  <c r="J219" i="4"/>
  <c r="M219" i="4" s="1"/>
  <c r="M123" i="4"/>
  <c r="M117" i="4"/>
  <c r="M39" i="4"/>
  <c r="M237" i="4"/>
  <c r="M161" i="4"/>
  <c r="M65" i="4"/>
  <c r="M172" i="4"/>
  <c r="M125" i="4"/>
  <c r="M38" i="4"/>
  <c r="M103" i="4"/>
  <c r="M15" i="4"/>
  <c r="M251" i="4"/>
  <c r="M8" i="4"/>
  <c r="M178" i="4"/>
  <c r="M112" i="4"/>
  <c r="M151" i="4"/>
  <c r="M30" i="4"/>
  <c r="M146" i="4"/>
  <c r="J119" i="4"/>
  <c r="M119" i="4" s="1"/>
  <c r="M128" i="4"/>
  <c r="M21" i="4"/>
  <c r="M206" i="4"/>
  <c r="M17" i="4"/>
  <c r="M200" i="4"/>
  <c r="M36" i="4"/>
  <c r="M69" i="4"/>
  <c r="M162" i="4"/>
  <c r="M167" i="4"/>
  <c r="M52" i="4"/>
  <c r="M81" i="4"/>
  <c r="M278" i="4"/>
  <c r="J116" i="4"/>
  <c r="M116" i="4" s="1"/>
  <c r="M132" i="4"/>
  <c r="M260" i="4"/>
  <c r="J20" i="4"/>
  <c r="M20" i="4" s="1"/>
  <c r="M291" i="4"/>
  <c r="M229" i="4"/>
  <c r="M217" i="4"/>
  <c r="M76" i="4"/>
  <c r="J134" i="4"/>
  <c r="M134" i="4" s="1"/>
  <c r="M163" i="4"/>
  <c r="J170" i="4"/>
  <c r="M170" i="4" s="1"/>
  <c r="M11" i="4"/>
  <c r="M152" i="4"/>
  <c r="M94" i="4"/>
  <c r="M282" i="4"/>
  <c r="M41" i="4"/>
  <c r="M147" i="4"/>
  <c r="M168" i="4"/>
  <c r="J261" i="4"/>
  <c r="M261" i="4" s="1"/>
  <c r="M160" i="4"/>
  <c r="M262" i="4"/>
  <c r="M194" i="4"/>
  <c r="M213" i="4"/>
  <c r="J264" i="4"/>
  <c r="M264" i="4" s="1"/>
  <c r="M280" i="4"/>
  <c r="M256" i="4"/>
  <c r="M79" i="4"/>
  <c r="M129" i="4"/>
  <c r="M47" i="4"/>
  <c r="M12" i="4"/>
  <c r="M212" i="4"/>
  <c r="J42" i="4"/>
  <c r="M42" i="4" s="1"/>
  <c r="M196" i="4"/>
  <c r="M243" i="4"/>
  <c r="M102" i="4"/>
  <c r="M226" i="4"/>
  <c r="M216" i="4"/>
  <c r="M91" i="4"/>
  <c r="J234" i="4"/>
  <c r="M234" i="4" s="1"/>
  <c r="M14" i="4"/>
  <c r="M120" i="4"/>
  <c r="M203" i="4"/>
  <c r="J279" i="4"/>
  <c r="M279" i="4" s="1"/>
  <c r="M97" i="4"/>
  <c r="M48" i="4"/>
  <c r="M90" i="4"/>
  <c r="M149" i="4"/>
  <c r="M209" i="4"/>
  <c r="M82" i="4"/>
  <c r="M67" i="4"/>
  <c r="M158" i="4"/>
  <c r="M272" i="4"/>
  <c r="J267" i="4"/>
  <c r="M267" i="4" s="1"/>
  <c r="M165" i="4"/>
  <c r="M63" i="4"/>
  <c r="M95" i="4"/>
  <c r="M166" i="4"/>
  <c r="J230" i="4"/>
  <c r="M230" i="4" s="1"/>
  <c r="M189" i="4"/>
</calcChain>
</file>

<file path=xl/sharedStrings.xml><?xml version="1.0" encoding="utf-8"?>
<sst xmlns="http://schemas.openxmlformats.org/spreadsheetml/2006/main" count="3463" uniqueCount="222">
  <si>
    <t>Diet(P:C:F-E)</t>
  </si>
  <si>
    <t>60-20-20-2</t>
  </si>
  <si>
    <t>60-20-20-3</t>
  </si>
  <si>
    <t>60-20-20-4</t>
  </si>
  <si>
    <t>5-75-20-2</t>
  </si>
  <si>
    <t>5-75-20-3</t>
  </si>
  <si>
    <t>5-75-20-4</t>
  </si>
  <si>
    <t>5-20-75-2</t>
  </si>
  <si>
    <t>5-20-75-3</t>
  </si>
  <si>
    <t>5-20-75-4</t>
  </si>
  <si>
    <t>33-48-20-2</t>
  </si>
  <si>
    <t>33-48-20-3</t>
  </si>
  <si>
    <t>33-48-20-4</t>
  </si>
  <si>
    <t>33-20-48-2</t>
  </si>
  <si>
    <t>33-20-48-3</t>
  </si>
  <si>
    <t>33-20-48-4</t>
  </si>
  <si>
    <t>5-48-48-2</t>
  </si>
  <si>
    <t>5-48-48-3</t>
  </si>
  <si>
    <t>5-48-48-4</t>
  </si>
  <si>
    <t>14-29-57-2</t>
  </si>
  <si>
    <t>14-29-57-3</t>
  </si>
  <si>
    <t>14-29-57-4</t>
  </si>
  <si>
    <t>14-57-29-2</t>
  </si>
  <si>
    <t>14-57-29-3</t>
  </si>
  <si>
    <t>14-57-29-4</t>
  </si>
  <si>
    <t>42-29-29-2</t>
  </si>
  <si>
    <t>42-29-29-3</t>
  </si>
  <si>
    <t>42-29-29-4</t>
  </si>
  <si>
    <t>23-38-38-2</t>
  </si>
  <si>
    <t>23-38-38-3</t>
  </si>
  <si>
    <t>23-38-38-4</t>
  </si>
  <si>
    <t>Casein</t>
  </si>
  <si>
    <t>L-Cystine</t>
  </si>
  <si>
    <t>Sucrose</t>
  </si>
  <si>
    <t>Cornstarch</t>
  </si>
  <si>
    <t>Dyetrose</t>
  </si>
  <si>
    <t>Sunflower oil</t>
  </si>
  <si>
    <t>T-butylhydroquinone</t>
  </si>
  <si>
    <t>Mineral mix</t>
  </si>
  <si>
    <t>Vitamin Mix</t>
  </si>
  <si>
    <t>Calcium Carbonate</t>
  </si>
  <si>
    <t>Potassium Phiosphate, monobasic</t>
  </si>
  <si>
    <t>Choline Bitartrate</t>
  </si>
  <si>
    <t>Cellulose</t>
  </si>
  <si>
    <t>Kcal/Kg chow</t>
  </si>
  <si>
    <t>N-D</t>
  </si>
  <si>
    <t>Nitrogen, Carb (soluble/insoluble)</t>
  </si>
  <si>
    <t>C-S</t>
  </si>
  <si>
    <t>C-I</t>
  </si>
  <si>
    <t>F</t>
  </si>
  <si>
    <t>Nigrogen</t>
  </si>
  <si>
    <t>Carbs, insoluble</t>
  </si>
  <si>
    <t>Carbs, soluble</t>
  </si>
  <si>
    <t>g/Kg chow</t>
  </si>
  <si>
    <t>Dry weight food eaten g/mouse/cage/d</t>
  </si>
  <si>
    <t>Cage No</t>
  </si>
  <si>
    <t>Sex</t>
  </si>
  <si>
    <t>M</t>
  </si>
  <si>
    <t>%P/%C/%F</t>
  </si>
  <si>
    <t>60/20/20</t>
  </si>
  <si>
    <t>33/48/20</t>
  </si>
  <si>
    <t>33/20/48</t>
  </si>
  <si>
    <t>14/29/57</t>
  </si>
  <si>
    <t>14/57/29</t>
  </si>
  <si>
    <t>42/29/29</t>
  </si>
  <si>
    <t>23/38/38</t>
  </si>
  <si>
    <t>5/75/20</t>
  </si>
  <si>
    <t>5/20/75</t>
  </si>
  <si>
    <t>5/48/48</t>
  </si>
  <si>
    <t>Energy</t>
  </si>
  <si>
    <t>LOW</t>
  </si>
  <si>
    <t>MED</t>
  </si>
  <si>
    <t>med</t>
  </si>
  <si>
    <t>High</t>
  </si>
  <si>
    <t>high</t>
  </si>
  <si>
    <t>HIGH</t>
  </si>
  <si>
    <t>Diet-code</t>
  </si>
  <si>
    <t>KJ/Kg chow</t>
  </si>
  <si>
    <t>Carbon, cornstarch</t>
  </si>
  <si>
    <t>Carbon, dyetrose</t>
  </si>
  <si>
    <t>Fat</t>
  </si>
  <si>
    <t>Wheetstarch</t>
  </si>
  <si>
    <t>Soyabean oil</t>
  </si>
  <si>
    <t>Dextrinised Starch</t>
  </si>
  <si>
    <t>Carbon, sucrose</t>
  </si>
  <si>
    <t>Mouse No</t>
  </si>
  <si>
    <t>carb-intake-KJ/d</t>
  </si>
  <si>
    <t>prot-intake-KJ/d</t>
  </si>
  <si>
    <t>fat-intake-KJ/d</t>
  </si>
  <si>
    <t>Experiment</t>
  </si>
  <si>
    <t>SSB</t>
  </si>
  <si>
    <t>1A</t>
  </si>
  <si>
    <t>1B</t>
  </si>
  <si>
    <t>2A</t>
  </si>
  <si>
    <t>2B</t>
  </si>
  <si>
    <t>4A</t>
  </si>
  <si>
    <t>4B</t>
  </si>
  <si>
    <t>5A</t>
  </si>
  <si>
    <t>5B</t>
  </si>
  <si>
    <t>6A</t>
  </si>
  <si>
    <t>Madi-G1-42-AL</t>
  </si>
  <si>
    <t>Madi-G1-14-AL</t>
  </si>
  <si>
    <t>3A</t>
  </si>
  <si>
    <t>7A</t>
  </si>
  <si>
    <t>7B</t>
  </si>
  <si>
    <t>8A</t>
  </si>
  <si>
    <t>8B</t>
  </si>
  <si>
    <t>9A</t>
  </si>
  <si>
    <t>Madi-G2-14-TRF</t>
  </si>
  <si>
    <t>10A</t>
  </si>
  <si>
    <t>10B</t>
  </si>
  <si>
    <t>11A</t>
  </si>
  <si>
    <t>11B</t>
  </si>
  <si>
    <t>12A</t>
  </si>
  <si>
    <t>13A</t>
  </si>
  <si>
    <t>13B</t>
  </si>
  <si>
    <t>14A</t>
  </si>
  <si>
    <t>14B</t>
  </si>
  <si>
    <t>15A</t>
  </si>
  <si>
    <t>16A</t>
  </si>
  <si>
    <t>16B</t>
  </si>
  <si>
    <t>17A</t>
  </si>
  <si>
    <t>18A</t>
  </si>
  <si>
    <t>Madi-G2-42-TRF</t>
  </si>
  <si>
    <t>Madi-G3-14-TRF+Pf</t>
  </si>
  <si>
    <t>Madi-G3-42-TRF+Pf</t>
  </si>
  <si>
    <t>19A</t>
  </si>
  <si>
    <t>19B</t>
  </si>
  <si>
    <t>21A</t>
  </si>
  <si>
    <t>20A</t>
  </si>
  <si>
    <t>Madi-G4-14-Al+Pc</t>
  </si>
  <si>
    <t>22A</t>
  </si>
  <si>
    <t>22B</t>
  </si>
  <si>
    <t>23A</t>
  </si>
  <si>
    <t>24A</t>
  </si>
  <si>
    <t>Madi-G4-42-Al+Pc</t>
  </si>
  <si>
    <t>SUM</t>
  </si>
  <si>
    <t>Casein g/Kg</t>
  </si>
  <si>
    <t>L-Cystine g/Kg</t>
  </si>
  <si>
    <t>Sucrose g/Kg</t>
  </si>
  <si>
    <t>Dextrinised Starch g/Kg</t>
  </si>
  <si>
    <t>Soyabean oil g/Kg</t>
  </si>
  <si>
    <t>T-butylhydroquinone g/Kg</t>
  </si>
  <si>
    <t>Mineral mix g/Kg</t>
  </si>
  <si>
    <t>Vitamin Mix g/Kg</t>
  </si>
  <si>
    <t>Calcium Carbonate g/Kg</t>
  </si>
  <si>
    <t>Potassium Phiosphate, monobasic g/Kg</t>
  </si>
  <si>
    <t>Choline Bitartrate g/Kg</t>
  </si>
  <si>
    <t>Cellulose g/Kg</t>
  </si>
  <si>
    <t>Nigrogen g/Kg</t>
  </si>
  <si>
    <t>Carbon, dyetrose g/Kg</t>
  </si>
  <si>
    <t>Carbon, sucrose g/Kg</t>
  </si>
  <si>
    <t>Fat g/Kg</t>
  </si>
  <si>
    <t>Carbon, wheatstarch g/Kg</t>
  </si>
  <si>
    <t>Nigrogen KJ/Kg</t>
  </si>
  <si>
    <t>Carbon, sucrose KJ/Kg</t>
  </si>
  <si>
    <t>Fat KJ/Kg</t>
  </si>
  <si>
    <t>Nigrogen Kcal/Kg</t>
  </si>
  <si>
    <t>Carbs, soluble Kcal/Kg</t>
  </si>
  <si>
    <t>Carbs, insoluble Kcal/Kg</t>
  </si>
  <si>
    <t>Fat Kcal/Kg</t>
  </si>
  <si>
    <t>Casein Kcal/Kg</t>
  </si>
  <si>
    <t>L-Cystine Kcal/Kg</t>
  </si>
  <si>
    <t>Sucrose Kcal/Kg</t>
  </si>
  <si>
    <t>Cornstarch Kcal/Kg</t>
  </si>
  <si>
    <t>Dyetrose Kcal/Kg</t>
  </si>
  <si>
    <t>Sunflower oil Kcal/Kg</t>
  </si>
  <si>
    <t>T-butylhydroquinone Kcal/Kg</t>
  </si>
  <si>
    <t>Mineral mix Kcal/Kg</t>
  </si>
  <si>
    <t>Vitamin Mix Kcal/Kg</t>
  </si>
  <si>
    <t>Calcium Carbonate Kcal/Kg</t>
  </si>
  <si>
    <t>Potassium Phiosphate, monobasic Kcal/Kg</t>
  </si>
  <si>
    <t>Choline Bitartrate Kcal/Kg</t>
  </si>
  <si>
    <t>Cellulose Kcal/Kg</t>
  </si>
  <si>
    <t>Specialty feeds code</t>
  </si>
  <si>
    <t>SF09-043</t>
  </si>
  <si>
    <t>SF09-044</t>
  </si>
  <si>
    <t>SF09-046</t>
  </si>
  <si>
    <t>SF09-045</t>
  </si>
  <si>
    <t>SF09-048</t>
  </si>
  <si>
    <t>SF09-047</t>
  </si>
  <si>
    <t>SF09-049</t>
  </si>
  <si>
    <t>SF09-050</t>
  </si>
  <si>
    <t>SF09-051</t>
  </si>
  <si>
    <t>SF09-052</t>
  </si>
  <si>
    <t>SF09-053</t>
  </si>
  <si>
    <t>SF09-054</t>
  </si>
  <si>
    <t>SF09-055</t>
  </si>
  <si>
    <t>SF09-056</t>
  </si>
  <si>
    <t>SF09-057</t>
  </si>
  <si>
    <t>SF09-059</t>
  </si>
  <si>
    <t>SF09-058</t>
  </si>
  <si>
    <t>SF09-060</t>
  </si>
  <si>
    <t>SF09-061</t>
  </si>
  <si>
    <t>SF09-062</t>
  </si>
  <si>
    <t>SF09-063</t>
  </si>
  <si>
    <t>SF09-064</t>
  </si>
  <si>
    <t>SF09-065</t>
  </si>
  <si>
    <t>SF09-066</t>
  </si>
  <si>
    <t>SF09-067</t>
  </si>
  <si>
    <t>SF09-068</t>
  </si>
  <si>
    <t>SF09-069</t>
  </si>
  <si>
    <t>SF09-071</t>
  </si>
  <si>
    <t>SF09-070</t>
  </si>
  <si>
    <t>SF09-072</t>
  </si>
  <si>
    <t>Wheatstarch g/Kg</t>
  </si>
  <si>
    <t>Carbon, wheatstarch KJ/Kg</t>
  </si>
  <si>
    <t>Carbon, dextrinised starch KJ/Kg</t>
  </si>
  <si>
    <t>g Eaten / day</t>
  </si>
  <si>
    <t>Nitrogen</t>
  </si>
  <si>
    <t>Carbon, wheatstarch</t>
  </si>
  <si>
    <t>dextrinised wheatstarch</t>
  </si>
  <si>
    <t>Wheatstarch</t>
  </si>
  <si>
    <t>sim</t>
  </si>
  <si>
    <t>NA</t>
  </si>
  <si>
    <t>19/63/18</t>
  </si>
  <si>
    <t>19-63-18-4</t>
  </si>
  <si>
    <t>white_std_chow</t>
  </si>
  <si>
    <t>SSB-sim-control</t>
  </si>
  <si>
    <t>sim-ssb-white-control</t>
  </si>
  <si>
    <t>20B</t>
  </si>
  <si>
    <t>18b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</si>
</sst>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NewRomanPSMT"/>
    </font>
    <font>
      <sz val="10"/>
      <color indexed="8"/>
      <name val="Arial"/>
      <family val="2"/>
    </font>
    <font>
      <b/>
      <sz val="12"/>
      <name val="Calibri"/>
      <family val="2"/>
    </font>
    <font>
      <sz val="12"/>
      <name val="Calibri"/>
      <family val="2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1"/>
      <name val="Helvetica"/>
      <family val="2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1" fillId="0" borderId="0" xfId="0" applyFont="1"/>
    <xf numFmtId="164" fontId="6" fillId="0" borderId="1" xfId="37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6" fillId="0" borderId="2" xfId="37" applyFont="1" applyFill="1" applyBorder="1" applyAlignment="1">
      <alignment horizontal="center" vertical="center"/>
    </xf>
    <xf numFmtId="0" fontId="8" fillId="0" borderId="3" xfId="37" applyFont="1" applyFill="1" applyBorder="1" applyAlignment="1">
      <alignment horizontal="center" wrapText="1"/>
    </xf>
    <xf numFmtId="0" fontId="8" fillId="0" borderId="0" xfId="37" applyFont="1" applyFill="1" applyBorder="1" applyAlignment="1">
      <alignment horizontal="center" wrapText="1"/>
    </xf>
    <xf numFmtId="0" fontId="6" fillId="0" borderId="2" xfId="38" applyFont="1" applyFill="1" applyBorder="1" applyAlignment="1">
      <alignment horizontal="center" vertical="center"/>
    </xf>
    <xf numFmtId="0" fontId="8" fillId="0" borderId="3" xfId="38" applyFont="1" applyFill="1" applyBorder="1" applyAlignment="1">
      <alignment horizontal="center" wrapText="1"/>
    </xf>
    <xf numFmtId="0" fontId="8" fillId="0" borderId="0" xfId="38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0" fontId="0" fillId="3" borderId="0" xfId="0" applyFill="1"/>
    <xf numFmtId="0" fontId="6" fillId="0" borderId="0" xfId="38" applyFont="1" applyFill="1" applyBorder="1" applyAlignment="1">
      <alignment horizontal="center" vertical="center"/>
    </xf>
    <xf numFmtId="0" fontId="8" fillId="4" borderId="4" xfId="37" applyFont="1" applyFill="1" applyBorder="1" applyAlignment="1">
      <alignment horizontal="center" wrapText="1"/>
    </xf>
    <xf numFmtId="0" fontId="8" fillId="4" borderId="3" xfId="37" applyFont="1" applyFill="1" applyBorder="1" applyAlignment="1">
      <alignment horizontal="center" wrapText="1"/>
    </xf>
    <xf numFmtId="0" fontId="8" fillId="4" borderId="0" xfId="37" applyFont="1" applyFill="1" applyBorder="1" applyAlignment="1">
      <alignment horizontal="center" wrapText="1"/>
    </xf>
    <xf numFmtId="2" fontId="7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/>
    <xf numFmtId="0" fontId="11" fillId="4" borderId="0" xfId="0" applyFont="1" applyFill="1" applyAlignment="1">
      <alignment horizontal="right"/>
    </xf>
    <xf numFmtId="0" fontId="11" fillId="5" borderId="0" xfId="0" applyFont="1" applyFill="1" applyAlignment="1">
      <alignment horizontal="right"/>
    </xf>
    <xf numFmtId="0" fontId="8" fillId="5" borderId="3" xfId="37" applyFont="1" applyFill="1" applyBorder="1" applyAlignment="1">
      <alignment horizontal="center" wrapText="1"/>
    </xf>
    <xf numFmtId="0" fontId="8" fillId="5" borderId="4" xfId="37" applyFont="1" applyFill="1" applyBorder="1" applyAlignment="1">
      <alignment horizontal="center" wrapText="1"/>
    </xf>
    <xf numFmtId="0" fontId="8" fillId="5" borderId="0" xfId="37" applyFont="1" applyFill="1" applyBorder="1" applyAlignment="1">
      <alignment horizontal="center" wrapText="1"/>
    </xf>
    <xf numFmtId="2" fontId="7" fillId="5" borderId="0" xfId="0" applyNumberFormat="1" applyFont="1" applyFill="1" applyAlignment="1">
      <alignment horizontal="center" vertical="center"/>
    </xf>
    <xf numFmtId="0" fontId="0" fillId="5" borderId="0" xfId="0" applyFill="1"/>
    <xf numFmtId="0" fontId="4" fillId="5" borderId="0" xfId="0" applyFont="1" applyFill="1"/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11" fillId="5" borderId="0" xfId="0" applyFont="1" applyFill="1" applyBorder="1" applyAlignment="1">
      <alignment horizontal="right"/>
    </xf>
    <xf numFmtId="0" fontId="11" fillId="4" borderId="0" xfId="0" applyFont="1" applyFill="1" applyBorder="1" applyAlignment="1">
      <alignment horizontal="right"/>
    </xf>
    <xf numFmtId="0" fontId="9" fillId="6" borderId="0" xfId="0" applyFont="1" applyFill="1"/>
    <xf numFmtId="0" fontId="8" fillId="6" borderId="3" xfId="37" applyFont="1" applyFill="1" applyBorder="1" applyAlignment="1">
      <alignment horizontal="center" wrapText="1"/>
    </xf>
    <xf numFmtId="0" fontId="8" fillId="6" borderId="0" xfId="37" applyFont="1" applyFill="1" applyBorder="1" applyAlignment="1">
      <alignment horizontal="center" wrapText="1"/>
    </xf>
    <xf numFmtId="2" fontId="7" fillId="6" borderId="0" xfId="0" applyNumberFormat="1" applyFont="1" applyFill="1" applyAlignment="1">
      <alignment horizontal="center" vertical="center"/>
    </xf>
    <xf numFmtId="0" fontId="0" fillId="6" borderId="0" xfId="0" applyFill="1"/>
    <xf numFmtId="0" fontId="4" fillId="6" borderId="0" xfId="0" applyFont="1" applyFill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0" fillId="0" borderId="0" xfId="0" applyBorder="1"/>
    <xf numFmtId="0" fontId="10" fillId="5" borderId="4" xfId="37" applyFont="1" applyFill="1" applyBorder="1" applyAlignment="1">
      <alignment horizontal="right" wrapText="1"/>
    </xf>
    <xf numFmtId="0" fontId="10" fillId="4" borderId="4" xfId="37" applyFont="1" applyFill="1" applyBorder="1" applyAlignment="1">
      <alignment horizontal="right" wrapText="1"/>
    </xf>
    <xf numFmtId="0" fontId="11" fillId="4" borderId="0" xfId="0" applyFont="1" applyFill="1"/>
    <xf numFmtId="0" fontId="0" fillId="7" borderId="0" xfId="0" applyFill="1"/>
    <xf numFmtId="0" fontId="8" fillId="7" borderId="4" xfId="37" applyFont="1" applyFill="1" applyBorder="1" applyAlignment="1">
      <alignment horizontal="center" wrapText="1"/>
    </xf>
    <xf numFmtId="0" fontId="8" fillId="7" borderId="0" xfId="37" applyFont="1" applyFill="1" applyBorder="1" applyAlignment="1">
      <alignment horizontal="center" wrapText="1"/>
    </xf>
    <xf numFmtId="2" fontId="0" fillId="7" borderId="0" xfId="0" applyNumberFormat="1" applyFill="1" applyAlignment="1">
      <alignment horizontal="center"/>
    </xf>
    <xf numFmtId="0" fontId="4" fillId="7" borderId="0" xfId="0" applyFont="1" applyFill="1"/>
    <xf numFmtId="0" fontId="10" fillId="5" borderId="0" xfId="37" applyFont="1" applyFill="1" applyBorder="1" applyAlignment="1">
      <alignment horizontal="right" wrapText="1"/>
    </xf>
    <xf numFmtId="0" fontId="0" fillId="0" borderId="4" xfId="0" applyBorder="1"/>
    <xf numFmtId="0" fontId="10" fillId="4" borderId="0" xfId="37" applyFont="1" applyFill="1" applyBorder="1" applyAlignment="1">
      <alignment horizontal="right" wrapText="1"/>
    </xf>
    <xf numFmtId="0" fontId="8" fillId="0" borderId="4" xfId="37" applyFont="1" applyFill="1" applyBorder="1" applyAlignment="1">
      <alignment horizontal="center" wrapText="1"/>
    </xf>
    <xf numFmtId="0" fontId="8" fillId="7" borderId="3" xfId="37" applyFont="1" applyFill="1" applyBorder="1" applyAlignment="1">
      <alignment horizontal="center" wrapText="1"/>
    </xf>
    <xf numFmtId="0" fontId="8" fillId="0" borderId="4" xfId="38" applyFont="1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  <cellStyle name="Normal_1-32 " xfId="38" xr:uid="{00000000-0005-0000-0000-0000FF000000}"/>
    <cellStyle name="Normal_Sheet1" xfId="37" xr:uid="{00000000-0005-0000-0000-000000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baseColWidth="10" defaultRowHeight="16"/>
  <cols>
    <col min="1" max="1" width="14.83203125" customWidth="1"/>
    <col min="2" max="2" width="18.33203125" customWidth="1"/>
    <col min="6" max="6" width="11" customWidth="1"/>
    <col min="9" max="14" width="10.83203125" hidden="1" customWidth="1"/>
    <col min="15" max="15" width="8.5" hidden="1" customWidth="1"/>
    <col min="16" max="16" width="4.1640625" customWidth="1"/>
    <col min="21" max="22" width="7.33203125" customWidth="1"/>
    <col min="23" max="23" width="15.83203125" customWidth="1"/>
    <col min="24" max="24" width="13" customWidth="1"/>
    <col min="25" max="25" width="16.1640625" customWidth="1"/>
    <col min="26" max="26" width="7" customWidth="1"/>
    <col min="27" max="27" width="7.33203125" customWidth="1"/>
    <col min="34" max="39" width="10.83203125" hidden="1" customWidth="1"/>
    <col min="40" max="40" width="10.83203125" customWidth="1"/>
    <col min="43" max="43" width="17" bestFit="1" customWidth="1"/>
  </cols>
  <sheetData>
    <row r="1" spans="1:52" s="2" customFormat="1">
      <c r="C1" s="65" t="s">
        <v>44</v>
      </c>
      <c r="D1" s="65"/>
      <c r="E1" s="65"/>
      <c r="F1" s="65"/>
      <c r="G1" s="65"/>
      <c r="H1" s="65"/>
      <c r="Q1" s="65" t="s">
        <v>44</v>
      </c>
      <c r="R1" s="65"/>
      <c r="S1" s="65"/>
      <c r="T1" s="12"/>
      <c r="V1" s="65" t="s">
        <v>77</v>
      </c>
      <c r="W1" s="65"/>
      <c r="X1" s="65"/>
      <c r="Y1" s="65"/>
      <c r="Z1" s="65"/>
      <c r="AA1" s="11"/>
      <c r="AB1" s="65" t="s">
        <v>53</v>
      </c>
      <c r="AC1" s="65"/>
      <c r="AD1" s="65"/>
      <c r="AE1" s="65"/>
      <c r="AF1" s="65"/>
      <c r="AG1" s="65"/>
      <c r="AP1" s="65" t="s">
        <v>53</v>
      </c>
      <c r="AQ1" s="65"/>
      <c r="AR1" s="65"/>
      <c r="AS1" s="45"/>
      <c r="AT1" s="12"/>
      <c r="AU1"/>
      <c r="AV1"/>
      <c r="AW1"/>
      <c r="AX1"/>
      <c r="AY1"/>
      <c r="AZ1"/>
    </row>
    <row r="2" spans="1:52" s="2" customFormat="1">
      <c r="A2" s="2" t="s">
        <v>0</v>
      </c>
      <c r="B2" s="2" t="s">
        <v>174</v>
      </c>
      <c r="C2" s="2" t="s">
        <v>161</v>
      </c>
      <c r="D2" s="2" t="s">
        <v>162</v>
      </c>
      <c r="E2" s="2" t="s">
        <v>163</v>
      </c>
      <c r="F2" s="2" t="s">
        <v>164</v>
      </c>
      <c r="G2" s="2" t="s">
        <v>165</v>
      </c>
      <c r="H2" s="2" t="s">
        <v>166</v>
      </c>
      <c r="I2" s="2" t="s">
        <v>167</v>
      </c>
      <c r="J2" s="2" t="s">
        <v>168</v>
      </c>
      <c r="K2" s="2" t="s">
        <v>169</v>
      </c>
      <c r="L2" s="2" t="s">
        <v>170</v>
      </c>
      <c r="M2" s="2" t="s">
        <v>171</v>
      </c>
      <c r="N2" s="2" t="s">
        <v>172</v>
      </c>
      <c r="O2" s="2" t="s">
        <v>173</v>
      </c>
      <c r="Q2" s="2" t="s">
        <v>157</v>
      </c>
      <c r="R2" s="2" t="s">
        <v>158</v>
      </c>
      <c r="S2" s="2" t="s">
        <v>159</v>
      </c>
      <c r="T2" s="2" t="s">
        <v>160</v>
      </c>
      <c r="V2" s="2" t="s">
        <v>154</v>
      </c>
      <c r="W2" s="2" t="s">
        <v>155</v>
      </c>
      <c r="X2" s="2" t="s">
        <v>206</v>
      </c>
      <c r="Y2" s="2" t="s">
        <v>207</v>
      </c>
      <c r="Z2" s="2" t="s">
        <v>156</v>
      </c>
      <c r="AB2" s="2" t="s">
        <v>137</v>
      </c>
      <c r="AC2" s="2" t="s">
        <v>138</v>
      </c>
      <c r="AD2" s="2" t="s">
        <v>139</v>
      </c>
      <c r="AE2" s="2" t="s">
        <v>205</v>
      </c>
      <c r="AF2" s="2" t="s">
        <v>140</v>
      </c>
      <c r="AG2" s="2" t="s">
        <v>141</v>
      </c>
      <c r="AH2" s="2" t="s">
        <v>142</v>
      </c>
      <c r="AI2" s="2" t="s">
        <v>143</v>
      </c>
      <c r="AJ2" s="2" t="s">
        <v>144</v>
      </c>
      <c r="AK2" s="2" t="s">
        <v>145</v>
      </c>
      <c r="AL2" s="2" t="s">
        <v>146</v>
      </c>
      <c r="AM2" s="2" t="s">
        <v>147</v>
      </c>
      <c r="AN2" s="2" t="s">
        <v>148</v>
      </c>
      <c r="AP2" s="2" t="s">
        <v>149</v>
      </c>
      <c r="AQ2" s="2" t="s">
        <v>153</v>
      </c>
      <c r="AR2" s="2" t="s">
        <v>150</v>
      </c>
      <c r="AS2" s="2" t="s">
        <v>151</v>
      </c>
      <c r="AT2" s="2" t="s">
        <v>152</v>
      </c>
      <c r="AW2"/>
      <c r="AX2"/>
      <c r="AY2"/>
      <c r="AZ2"/>
    </row>
    <row r="3" spans="1:52">
      <c r="C3" t="s">
        <v>45</v>
      </c>
      <c r="D3" t="s">
        <v>45</v>
      </c>
      <c r="E3" t="s">
        <v>47</v>
      </c>
      <c r="F3" t="s">
        <v>48</v>
      </c>
      <c r="G3" t="s">
        <v>48</v>
      </c>
      <c r="H3" t="s">
        <v>49</v>
      </c>
      <c r="AB3" t="s">
        <v>45</v>
      </c>
      <c r="AC3" t="s">
        <v>45</v>
      </c>
      <c r="AD3" t="s">
        <v>47</v>
      </c>
      <c r="AE3" t="s">
        <v>48</v>
      </c>
      <c r="AF3" t="s">
        <v>48</v>
      </c>
      <c r="AG3" t="s">
        <v>49</v>
      </c>
    </row>
    <row r="5" spans="1:52">
      <c r="A5" t="s">
        <v>1</v>
      </c>
      <c r="B5" t="s">
        <v>175</v>
      </c>
      <c r="C5">
        <f>AB5*3.58</f>
        <v>1181.4000000000001</v>
      </c>
      <c r="D5" s="1">
        <f>AC5*4</f>
        <v>20</v>
      </c>
      <c r="E5" s="1">
        <f>AD5*4</f>
        <v>132</v>
      </c>
      <c r="F5" s="1">
        <f>AE5*3.6</f>
        <v>76.680000000000007</v>
      </c>
      <c r="G5" s="1">
        <f>AF5*3.8</f>
        <v>190</v>
      </c>
      <c r="H5" s="1">
        <f>AG5*9</f>
        <v>399.59999999999997</v>
      </c>
      <c r="Q5">
        <f t="shared" ref="Q5:Q35" si="0">C5+D5</f>
        <v>1201.4000000000001</v>
      </c>
      <c r="R5">
        <f t="shared" ref="R5:R35" si="1">E5</f>
        <v>132</v>
      </c>
      <c r="S5">
        <f t="shared" ref="S5:S35" si="2">F5+G5</f>
        <v>266.68</v>
      </c>
      <c r="T5">
        <f>H5</f>
        <v>399.59999999999997</v>
      </c>
      <c r="V5">
        <f t="shared" ref="V5:V35" si="3">Q5*4.1868</f>
        <v>5030.0215200000002</v>
      </c>
      <c r="W5">
        <f>E5*4.1868</f>
        <v>552.6576</v>
      </c>
      <c r="X5">
        <f>F5*4.1868</f>
        <v>321.04382400000003</v>
      </c>
      <c r="Y5">
        <f t="shared" ref="Y5:Y35" si="4">G5*4.1868</f>
        <v>795.49199999999996</v>
      </c>
      <c r="Z5">
        <f t="shared" ref="Z5:Z35" si="5">T5*4.1868</f>
        <v>1673.0452799999998</v>
      </c>
      <c r="AB5" s="1">
        <v>330</v>
      </c>
      <c r="AC5" s="1">
        <v>5</v>
      </c>
      <c r="AD5" s="1">
        <v>33</v>
      </c>
      <c r="AE5" s="1">
        <v>21.3</v>
      </c>
      <c r="AF5" s="1">
        <v>50</v>
      </c>
      <c r="AG5" s="1">
        <v>44.4</v>
      </c>
      <c r="AN5">
        <f>47.57*10</f>
        <v>475.7</v>
      </c>
      <c r="AP5">
        <f>SUM(AB5:AC5)</f>
        <v>335</v>
      </c>
      <c r="AQ5">
        <f>AE5</f>
        <v>21.3</v>
      </c>
      <c r="AR5">
        <f>AF5</f>
        <v>50</v>
      </c>
      <c r="AS5">
        <f>AD5</f>
        <v>33</v>
      </c>
      <c r="AT5">
        <f>AG5</f>
        <v>44.4</v>
      </c>
    </row>
    <row r="6" spans="1:52">
      <c r="A6" t="s">
        <v>2</v>
      </c>
      <c r="B6" t="s">
        <v>176</v>
      </c>
      <c r="C6">
        <f t="shared" ref="C6:C35" si="6">AB6*3.58</f>
        <v>1768.52</v>
      </c>
      <c r="D6" s="1">
        <f t="shared" ref="D6:D35" si="7">AC6*4</f>
        <v>29.6</v>
      </c>
      <c r="E6" s="1">
        <f t="shared" ref="E6:E35" si="8">AD6*4</f>
        <v>200</v>
      </c>
      <c r="F6" s="1">
        <f t="shared" ref="F6:F35" si="9">AE6*3.6</f>
        <v>114.84</v>
      </c>
      <c r="G6" s="1">
        <f t="shared" ref="G6:G35" si="10">AF6*3.8</f>
        <v>285</v>
      </c>
      <c r="H6" s="1">
        <f t="shared" ref="H6:H35" si="11">AG6*9</f>
        <v>603</v>
      </c>
      <c r="Q6">
        <f t="shared" si="0"/>
        <v>1798.12</v>
      </c>
      <c r="R6">
        <f t="shared" si="1"/>
        <v>200</v>
      </c>
      <c r="S6">
        <f t="shared" si="2"/>
        <v>399.84000000000003</v>
      </c>
      <c r="T6">
        <f t="shared" ref="T6:T35" si="12">H6</f>
        <v>603</v>
      </c>
      <c r="V6">
        <f t="shared" si="3"/>
        <v>7528.3688159999992</v>
      </c>
      <c r="W6">
        <f t="shared" ref="W6:W35" si="13">E6*4.1868</f>
        <v>837.36</v>
      </c>
      <c r="X6">
        <f t="shared" ref="X6:X35" si="14">F6*4.1868</f>
        <v>480.81211200000001</v>
      </c>
      <c r="Y6">
        <f t="shared" si="4"/>
        <v>1193.2380000000001</v>
      </c>
      <c r="Z6">
        <f t="shared" si="5"/>
        <v>2524.6403999999998</v>
      </c>
      <c r="AB6" s="1">
        <v>494</v>
      </c>
      <c r="AC6" s="1">
        <v>7.4</v>
      </c>
      <c r="AD6" s="1">
        <v>50</v>
      </c>
      <c r="AE6" s="1">
        <v>31.9</v>
      </c>
      <c r="AF6" s="1">
        <v>75</v>
      </c>
      <c r="AG6" s="1">
        <v>67</v>
      </c>
      <c r="AN6">
        <f>10*23.41</f>
        <v>234.1</v>
      </c>
      <c r="AP6">
        <f t="shared" ref="AP6:AP35" si="15">SUM(AB6:AC6)</f>
        <v>501.4</v>
      </c>
      <c r="AQ6">
        <f t="shared" ref="AQ6:AQ35" si="16">AE6</f>
        <v>31.9</v>
      </c>
      <c r="AR6">
        <f t="shared" ref="AR6:AR35" si="17">AF6</f>
        <v>75</v>
      </c>
      <c r="AS6">
        <f t="shared" ref="AS6:AS35" si="18">AD6</f>
        <v>50</v>
      </c>
      <c r="AT6">
        <f t="shared" ref="AT6:AT35" si="19">AG6</f>
        <v>67</v>
      </c>
    </row>
    <row r="7" spans="1:52">
      <c r="A7" t="s">
        <v>3</v>
      </c>
      <c r="B7" t="s">
        <v>178</v>
      </c>
      <c r="C7">
        <f t="shared" si="6"/>
        <v>2342.3224</v>
      </c>
      <c r="D7" s="1">
        <f t="shared" si="7"/>
        <v>39.200000000000003</v>
      </c>
      <c r="E7" s="1">
        <f t="shared" si="8"/>
        <v>264.27999999999997</v>
      </c>
      <c r="F7" s="1">
        <f t="shared" si="9"/>
        <v>151.84800000000001</v>
      </c>
      <c r="G7" s="1">
        <f t="shared" si="10"/>
        <v>376.39</v>
      </c>
      <c r="H7" s="1">
        <f t="shared" si="11"/>
        <v>792.54</v>
      </c>
      <c r="Q7">
        <f t="shared" si="0"/>
        <v>2381.5223999999998</v>
      </c>
      <c r="R7">
        <f t="shared" si="1"/>
        <v>264.27999999999997</v>
      </c>
      <c r="S7">
        <f t="shared" si="2"/>
        <v>528.23800000000006</v>
      </c>
      <c r="T7">
        <f t="shared" si="12"/>
        <v>792.54</v>
      </c>
      <c r="V7">
        <f t="shared" si="3"/>
        <v>9970.957984319999</v>
      </c>
      <c r="W7">
        <f t="shared" si="13"/>
        <v>1106.4875039999999</v>
      </c>
      <c r="X7">
        <f t="shared" si="14"/>
        <v>635.75720640000009</v>
      </c>
      <c r="Y7">
        <f t="shared" si="4"/>
        <v>1575.8696519999999</v>
      </c>
      <c r="Z7">
        <f t="shared" si="5"/>
        <v>3318.2064719999998</v>
      </c>
      <c r="AB7" s="1">
        <v>654.28</v>
      </c>
      <c r="AC7" s="1">
        <v>9.8000000000000007</v>
      </c>
      <c r="AD7" s="1">
        <v>66.069999999999993</v>
      </c>
      <c r="AE7" s="1">
        <v>42.18</v>
      </c>
      <c r="AF7" s="1">
        <v>99.05</v>
      </c>
      <c r="AG7" s="1">
        <v>88.06</v>
      </c>
      <c r="AN7">
        <v>0</v>
      </c>
      <c r="AP7">
        <f t="shared" si="15"/>
        <v>664.07999999999993</v>
      </c>
      <c r="AQ7">
        <f t="shared" si="16"/>
        <v>42.18</v>
      </c>
      <c r="AR7">
        <f t="shared" si="17"/>
        <v>99.05</v>
      </c>
      <c r="AS7">
        <f t="shared" si="18"/>
        <v>66.069999999999993</v>
      </c>
      <c r="AT7">
        <f t="shared" si="19"/>
        <v>88.06</v>
      </c>
    </row>
    <row r="8" spans="1:52" s="13" customFormat="1">
      <c r="A8" s="13" t="s">
        <v>4</v>
      </c>
      <c r="B8" s="13" t="s">
        <v>177</v>
      </c>
      <c r="C8" s="13">
        <f t="shared" si="6"/>
        <v>98.45</v>
      </c>
      <c r="D8" s="14">
        <f t="shared" si="7"/>
        <v>1.64</v>
      </c>
      <c r="E8" s="14">
        <f t="shared" si="8"/>
        <v>132</v>
      </c>
      <c r="F8" s="14">
        <f t="shared" si="9"/>
        <v>1176.8399999999999</v>
      </c>
      <c r="G8" s="14">
        <f t="shared" si="10"/>
        <v>190</v>
      </c>
      <c r="H8" s="14">
        <f t="shared" si="11"/>
        <v>396</v>
      </c>
      <c r="Q8" s="13">
        <f t="shared" si="0"/>
        <v>100.09</v>
      </c>
      <c r="R8" s="13">
        <f t="shared" si="1"/>
        <v>132</v>
      </c>
      <c r="S8" s="13">
        <f t="shared" si="2"/>
        <v>1366.84</v>
      </c>
      <c r="T8" s="13">
        <f t="shared" si="12"/>
        <v>396</v>
      </c>
      <c r="V8" s="13">
        <f t="shared" si="3"/>
        <v>419.05681199999998</v>
      </c>
      <c r="W8" s="13">
        <f t="shared" si="13"/>
        <v>552.6576</v>
      </c>
      <c r="X8" s="13">
        <f t="shared" si="14"/>
        <v>4927.1937119999993</v>
      </c>
      <c r="Y8" s="13">
        <f t="shared" si="4"/>
        <v>795.49199999999996</v>
      </c>
      <c r="Z8" s="13">
        <f t="shared" si="5"/>
        <v>1657.9728</v>
      </c>
      <c r="AB8" s="14">
        <v>27.5</v>
      </c>
      <c r="AC8" s="14">
        <v>0.41</v>
      </c>
      <c r="AD8" s="14">
        <v>33</v>
      </c>
      <c r="AE8" s="14">
        <v>326.89999999999998</v>
      </c>
      <c r="AF8" s="14">
        <v>50</v>
      </c>
      <c r="AG8" s="14">
        <v>44</v>
      </c>
      <c r="AN8" s="13">
        <f>47.764*10</f>
        <v>477.64000000000004</v>
      </c>
      <c r="AP8" s="13">
        <f t="shared" si="15"/>
        <v>27.91</v>
      </c>
      <c r="AQ8" s="13">
        <f t="shared" si="16"/>
        <v>326.89999999999998</v>
      </c>
      <c r="AR8" s="13">
        <f t="shared" si="17"/>
        <v>50</v>
      </c>
      <c r="AS8" s="13">
        <f t="shared" si="18"/>
        <v>33</v>
      </c>
      <c r="AT8" s="13">
        <f t="shared" si="19"/>
        <v>44</v>
      </c>
    </row>
    <row r="9" spans="1:52" s="13" customFormat="1">
      <c r="A9" s="13" t="s">
        <v>5</v>
      </c>
      <c r="B9" s="13" t="s">
        <v>180</v>
      </c>
      <c r="C9" s="13">
        <f t="shared" si="6"/>
        <v>147.85399999999998</v>
      </c>
      <c r="D9" s="14">
        <f t="shared" si="7"/>
        <v>2.44</v>
      </c>
      <c r="E9" s="14">
        <f t="shared" si="8"/>
        <v>200</v>
      </c>
      <c r="F9" s="14">
        <f t="shared" si="9"/>
        <v>1765.0800000000002</v>
      </c>
      <c r="G9" s="14">
        <f t="shared" si="10"/>
        <v>285</v>
      </c>
      <c r="H9" s="14">
        <f t="shared" si="11"/>
        <v>603</v>
      </c>
      <c r="Q9" s="13">
        <f t="shared" si="0"/>
        <v>150.29399999999998</v>
      </c>
      <c r="R9" s="13">
        <f t="shared" si="1"/>
        <v>200</v>
      </c>
      <c r="S9" s="13">
        <f t="shared" si="2"/>
        <v>2050.08</v>
      </c>
      <c r="T9" s="13">
        <f t="shared" si="12"/>
        <v>603</v>
      </c>
      <c r="V9" s="13">
        <f t="shared" si="3"/>
        <v>629.25091919999988</v>
      </c>
      <c r="W9" s="13">
        <f t="shared" si="13"/>
        <v>837.36</v>
      </c>
      <c r="X9" s="13">
        <f t="shared" si="14"/>
        <v>7390.0369440000004</v>
      </c>
      <c r="Y9" s="13">
        <f t="shared" si="4"/>
        <v>1193.2380000000001</v>
      </c>
      <c r="Z9" s="13">
        <f t="shared" si="5"/>
        <v>2524.6403999999998</v>
      </c>
      <c r="AB9" s="14">
        <v>41.3</v>
      </c>
      <c r="AC9" s="14">
        <v>0.61</v>
      </c>
      <c r="AD9" s="14">
        <v>50</v>
      </c>
      <c r="AE9" s="14">
        <v>490.3</v>
      </c>
      <c r="AF9" s="14">
        <v>75</v>
      </c>
      <c r="AG9" s="14">
        <v>67</v>
      </c>
      <c r="AN9" s="49">
        <f>23.524*10</f>
        <v>235.24</v>
      </c>
      <c r="AP9" s="13">
        <f t="shared" si="15"/>
        <v>41.91</v>
      </c>
      <c r="AQ9" s="13">
        <f t="shared" si="16"/>
        <v>490.3</v>
      </c>
      <c r="AR9" s="13">
        <f t="shared" si="17"/>
        <v>75</v>
      </c>
      <c r="AS9" s="13">
        <f t="shared" si="18"/>
        <v>50</v>
      </c>
      <c r="AT9" s="13">
        <f t="shared" si="19"/>
        <v>67</v>
      </c>
    </row>
    <row r="10" spans="1:52" s="13" customFormat="1">
      <c r="A10" s="13" t="s">
        <v>6</v>
      </c>
      <c r="B10" s="13" t="s">
        <v>179</v>
      </c>
      <c r="C10" s="13">
        <f t="shared" si="6"/>
        <v>195.7544</v>
      </c>
      <c r="D10" s="14">
        <f t="shared" si="7"/>
        <v>3.2</v>
      </c>
      <c r="E10" s="14">
        <f t="shared" si="8"/>
        <v>265.08</v>
      </c>
      <c r="F10" s="14">
        <f t="shared" si="9"/>
        <v>2339.46</v>
      </c>
      <c r="G10" s="14">
        <f t="shared" si="10"/>
        <v>377.94799999999998</v>
      </c>
      <c r="H10" s="14">
        <f t="shared" si="11"/>
        <v>795.33</v>
      </c>
      <c r="Q10" s="13">
        <f t="shared" si="0"/>
        <v>198.95439999999999</v>
      </c>
      <c r="R10" s="13">
        <f t="shared" si="1"/>
        <v>265.08</v>
      </c>
      <c r="S10" s="13">
        <f t="shared" si="2"/>
        <v>2717.4079999999999</v>
      </c>
      <c r="T10" s="13">
        <f t="shared" si="12"/>
        <v>795.33</v>
      </c>
      <c r="V10" s="13">
        <f t="shared" si="3"/>
        <v>832.98228191999999</v>
      </c>
      <c r="W10" s="13">
        <f t="shared" si="13"/>
        <v>1109.8369439999999</v>
      </c>
      <c r="X10" s="13">
        <f t="shared" si="14"/>
        <v>9794.8511280000002</v>
      </c>
      <c r="Y10" s="13">
        <f t="shared" si="4"/>
        <v>1582.3926863999998</v>
      </c>
      <c r="Z10" s="13">
        <f t="shared" si="5"/>
        <v>3329.8876439999999</v>
      </c>
      <c r="AB10" s="14">
        <v>54.68</v>
      </c>
      <c r="AC10" s="14">
        <v>0.8</v>
      </c>
      <c r="AD10" s="14">
        <v>66.27</v>
      </c>
      <c r="AE10" s="14">
        <v>649.85</v>
      </c>
      <c r="AF10" s="14">
        <v>99.46</v>
      </c>
      <c r="AG10" s="14">
        <v>88.37</v>
      </c>
      <c r="AN10" s="13">
        <v>0</v>
      </c>
      <c r="AP10" s="13">
        <f t="shared" si="15"/>
        <v>55.48</v>
      </c>
      <c r="AQ10" s="13">
        <f t="shared" si="16"/>
        <v>649.85</v>
      </c>
      <c r="AR10" s="13">
        <f t="shared" si="17"/>
        <v>99.46</v>
      </c>
      <c r="AS10" s="13">
        <f t="shared" si="18"/>
        <v>66.27</v>
      </c>
      <c r="AT10" s="13">
        <f t="shared" si="19"/>
        <v>88.37</v>
      </c>
    </row>
    <row r="11" spans="1:52">
      <c r="A11" t="s">
        <v>7</v>
      </c>
      <c r="B11" s="48" t="s">
        <v>181</v>
      </c>
      <c r="C11">
        <f t="shared" si="6"/>
        <v>98.45</v>
      </c>
      <c r="D11" s="1">
        <f t="shared" si="7"/>
        <v>1.64</v>
      </c>
      <c r="E11" s="1">
        <f t="shared" si="8"/>
        <v>132</v>
      </c>
      <c r="F11" s="1">
        <f t="shared" si="9"/>
        <v>76.680000000000007</v>
      </c>
      <c r="G11" s="1">
        <f t="shared" si="10"/>
        <v>190</v>
      </c>
      <c r="H11" s="1">
        <f t="shared" si="11"/>
        <v>1503</v>
      </c>
      <c r="Q11">
        <f t="shared" si="0"/>
        <v>100.09</v>
      </c>
      <c r="R11">
        <f t="shared" si="1"/>
        <v>132</v>
      </c>
      <c r="S11">
        <f t="shared" si="2"/>
        <v>266.68</v>
      </c>
      <c r="T11">
        <f t="shared" si="12"/>
        <v>1503</v>
      </c>
      <c r="V11">
        <f t="shared" si="3"/>
        <v>419.05681199999998</v>
      </c>
      <c r="W11">
        <f t="shared" si="13"/>
        <v>552.6576</v>
      </c>
      <c r="X11">
        <f t="shared" si="14"/>
        <v>321.04382400000003</v>
      </c>
      <c r="Y11">
        <f t="shared" si="4"/>
        <v>795.49199999999996</v>
      </c>
      <c r="Z11">
        <f t="shared" si="5"/>
        <v>6292.7604000000001</v>
      </c>
      <c r="AB11" s="1">
        <v>27.5</v>
      </c>
      <c r="AC11" s="1">
        <v>0.41</v>
      </c>
      <c r="AD11" s="1">
        <v>33</v>
      </c>
      <c r="AE11" s="1">
        <v>21.3</v>
      </c>
      <c r="AF11" s="1">
        <v>50</v>
      </c>
      <c r="AG11" s="1">
        <v>167</v>
      </c>
      <c r="AN11" s="47">
        <f>66.024*10</f>
        <v>660.24</v>
      </c>
      <c r="AP11">
        <f t="shared" si="15"/>
        <v>27.91</v>
      </c>
      <c r="AQ11">
        <f t="shared" si="16"/>
        <v>21.3</v>
      </c>
      <c r="AR11">
        <f t="shared" si="17"/>
        <v>50</v>
      </c>
      <c r="AS11">
        <f t="shared" si="18"/>
        <v>33</v>
      </c>
      <c r="AT11">
        <f t="shared" si="19"/>
        <v>167</v>
      </c>
    </row>
    <row r="12" spans="1:52">
      <c r="A12" t="s">
        <v>8</v>
      </c>
      <c r="B12" s="48" t="s">
        <v>182</v>
      </c>
      <c r="C12">
        <f t="shared" si="6"/>
        <v>147.85399999999998</v>
      </c>
      <c r="D12" s="1">
        <f t="shared" si="7"/>
        <v>2.44</v>
      </c>
      <c r="E12" s="1">
        <f t="shared" si="8"/>
        <v>200</v>
      </c>
      <c r="F12" s="1">
        <f t="shared" si="9"/>
        <v>114.98400000000001</v>
      </c>
      <c r="G12" s="1">
        <f t="shared" si="10"/>
        <v>285</v>
      </c>
      <c r="H12" s="1">
        <f t="shared" si="11"/>
        <v>2250</v>
      </c>
      <c r="Q12">
        <f t="shared" si="0"/>
        <v>150.29399999999998</v>
      </c>
      <c r="R12">
        <f t="shared" si="1"/>
        <v>200</v>
      </c>
      <c r="S12">
        <f t="shared" si="2"/>
        <v>399.98400000000004</v>
      </c>
      <c r="T12">
        <f t="shared" si="12"/>
        <v>2250</v>
      </c>
      <c r="V12">
        <f t="shared" si="3"/>
        <v>629.25091919999988</v>
      </c>
      <c r="W12">
        <f t="shared" si="13"/>
        <v>837.36</v>
      </c>
      <c r="X12">
        <f t="shared" si="14"/>
        <v>481.41501120000004</v>
      </c>
      <c r="Y12">
        <f t="shared" si="4"/>
        <v>1193.2380000000001</v>
      </c>
      <c r="Z12">
        <f t="shared" si="5"/>
        <v>9420.2999999999993</v>
      </c>
      <c r="AB12" s="1">
        <v>41.3</v>
      </c>
      <c r="AC12" s="1">
        <v>0.61</v>
      </c>
      <c r="AD12" s="1">
        <v>50</v>
      </c>
      <c r="AE12" s="1">
        <v>31.94</v>
      </c>
      <c r="AF12" s="1">
        <v>75</v>
      </c>
      <c r="AG12" s="1">
        <v>250</v>
      </c>
      <c r="AN12">
        <f>51.06*10</f>
        <v>510.6</v>
      </c>
      <c r="AP12">
        <f t="shared" si="15"/>
        <v>41.91</v>
      </c>
      <c r="AQ12">
        <f t="shared" si="16"/>
        <v>31.94</v>
      </c>
      <c r="AR12">
        <f t="shared" si="17"/>
        <v>75</v>
      </c>
      <c r="AS12">
        <f t="shared" si="18"/>
        <v>50</v>
      </c>
      <c r="AT12">
        <f t="shared" si="19"/>
        <v>250</v>
      </c>
    </row>
    <row r="13" spans="1:52">
      <c r="A13" t="s">
        <v>9</v>
      </c>
      <c r="B13" s="48" t="s">
        <v>183</v>
      </c>
      <c r="C13">
        <f t="shared" si="6"/>
        <v>196.9</v>
      </c>
      <c r="D13" s="1">
        <f t="shared" si="7"/>
        <v>3.32</v>
      </c>
      <c r="E13" s="1">
        <f t="shared" si="8"/>
        <v>268</v>
      </c>
      <c r="F13" s="1">
        <f t="shared" si="9"/>
        <v>153.32400000000001</v>
      </c>
      <c r="G13" s="1">
        <f t="shared" si="10"/>
        <v>380</v>
      </c>
      <c r="H13" s="1">
        <f t="shared" si="11"/>
        <v>2997</v>
      </c>
      <c r="Q13">
        <f t="shared" si="0"/>
        <v>200.22</v>
      </c>
      <c r="R13">
        <f t="shared" si="1"/>
        <v>268</v>
      </c>
      <c r="S13">
        <f t="shared" si="2"/>
        <v>533.32400000000007</v>
      </c>
      <c r="T13">
        <f t="shared" si="12"/>
        <v>2997</v>
      </c>
      <c r="V13">
        <f t="shared" si="3"/>
        <v>838.28109599999993</v>
      </c>
      <c r="W13">
        <f t="shared" si="13"/>
        <v>1122.0624</v>
      </c>
      <c r="X13">
        <f t="shared" si="14"/>
        <v>641.93692320000002</v>
      </c>
      <c r="Y13">
        <f t="shared" si="4"/>
        <v>1590.9839999999999</v>
      </c>
      <c r="Z13">
        <f t="shared" si="5"/>
        <v>12547.839599999999</v>
      </c>
      <c r="AB13" s="1">
        <v>55</v>
      </c>
      <c r="AC13" s="1">
        <v>0.83</v>
      </c>
      <c r="AD13" s="1">
        <v>67</v>
      </c>
      <c r="AE13" s="1">
        <v>42.59</v>
      </c>
      <c r="AF13" s="1">
        <v>100</v>
      </c>
      <c r="AG13" s="1">
        <v>333</v>
      </c>
      <c r="AN13">
        <f>36.098*10</f>
        <v>360.98</v>
      </c>
      <c r="AP13">
        <f t="shared" si="15"/>
        <v>55.83</v>
      </c>
      <c r="AQ13">
        <f t="shared" si="16"/>
        <v>42.59</v>
      </c>
      <c r="AR13">
        <f t="shared" si="17"/>
        <v>100</v>
      </c>
      <c r="AS13">
        <f t="shared" si="18"/>
        <v>67</v>
      </c>
      <c r="AT13">
        <f t="shared" si="19"/>
        <v>333</v>
      </c>
    </row>
    <row r="14" spans="1:52" s="13" customFormat="1">
      <c r="A14" s="13" t="s">
        <v>10</v>
      </c>
      <c r="B14" s="48" t="s">
        <v>184</v>
      </c>
      <c r="C14" s="13">
        <f t="shared" si="6"/>
        <v>647.98</v>
      </c>
      <c r="D14" s="14">
        <f t="shared" si="7"/>
        <v>10.8</v>
      </c>
      <c r="E14" s="14">
        <f t="shared" si="8"/>
        <v>132</v>
      </c>
      <c r="F14" s="14">
        <f t="shared" si="9"/>
        <v>636.48</v>
      </c>
      <c r="G14" s="14">
        <f t="shared" si="10"/>
        <v>190</v>
      </c>
      <c r="H14" s="14">
        <f t="shared" si="11"/>
        <v>399.59999999999997</v>
      </c>
      <c r="Q14" s="13">
        <f t="shared" si="0"/>
        <v>658.78</v>
      </c>
      <c r="R14" s="13">
        <f t="shared" si="1"/>
        <v>132</v>
      </c>
      <c r="S14" s="13">
        <f t="shared" si="2"/>
        <v>826.48</v>
      </c>
      <c r="T14" s="13">
        <f t="shared" si="12"/>
        <v>399.59999999999997</v>
      </c>
      <c r="V14" s="13">
        <f t="shared" si="3"/>
        <v>2758.1801039999996</v>
      </c>
      <c r="W14" s="13">
        <f t="shared" si="13"/>
        <v>552.6576</v>
      </c>
      <c r="X14" s="13">
        <f t="shared" si="14"/>
        <v>2664.814464</v>
      </c>
      <c r="Y14" s="13">
        <f t="shared" si="4"/>
        <v>795.49199999999996</v>
      </c>
      <c r="Z14" s="13">
        <f t="shared" si="5"/>
        <v>1673.0452799999998</v>
      </c>
      <c r="AB14" s="14">
        <v>181</v>
      </c>
      <c r="AC14" s="14">
        <v>2.7</v>
      </c>
      <c r="AD14" s="14">
        <v>33</v>
      </c>
      <c r="AE14" s="14">
        <v>176.8</v>
      </c>
      <c r="AF14" s="14">
        <v>50</v>
      </c>
      <c r="AG14" s="14">
        <v>44.4</v>
      </c>
      <c r="AN14" s="13">
        <f>47.15*10</f>
        <v>471.5</v>
      </c>
      <c r="AP14" s="13">
        <f t="shared" si="15"/>
        <v>183.7</v>
      </c>
      <c r="AQ14" s="13">
        <f t="shared" si="16"/>
        <v>176.8</v>
      </c>
      <c r="AR14" s="13">
        <f t="shared" si="17"/>
        <v>50</v>
      </c>
      <c r="AS14" s="13">
        <f t="shared" si="18"/>
        <v>33</v>
      </c>
      <c r="AT14" s="13">
        <f t="shared" si="19"/>
        <v>44.4</v>
      </c>
    </row>
    <row r="15" spans="1:52" s="13" customFormat="1">
      <c r="A15" s="13" t="s">
        <v>11</v>
      </c>
      <c r="B15" s="48" t="s">
        <v>185</v>
      </c>
      <c r="C15" s="13">
        <f t="shared" si="6"/>
        <v>973.76</v>
      </c>
      <c r="D15" s="14">
        <f t="shared" si="7"/>
        <v>16.399999999999999</v>
      </c>
      <c r="E15" s="14">
        <f t="shared" si="8"/>
        <v>200</v>
      </c>
      <c r="F15" s="14">
        <f t="shared" si="9"/>
        <v>954.72</v>
      </c>
      <c r="G15" s="14">
        <f t="shared" si="10"/>
        <v>285</v>
      </c>
      <c r="H15" s="14">
        <f t="shared" si="11"/>
        <v>603</v>
      </c>
      <c r="Q15" s="13">
        <f t="shared" si="0"/>
        <v>990.16</v>
      </c>
      <c r="R15" s="13">
        <f t="shared" si="1"/>
        <v>200</v>
      </c>
      <c r="S15" s="13">
        <f t="shared" si="2"/>
        <v>1239.72</v>
      </c>
      <c r="T15" s="13">
        <f t="shared" si="12"/>
        <v>603</v>
      </c>
      <c r="V15" s="13">
        <f t="shared" si="3"/>
        <v>4145.6018880000001</v>
      </c>
      <c r="W15" s="13">
        <f t="shared" si="13"/>
        <v>837.36</v>
      </c>
      <c r="X15" s="13">
        <f t="shared" si="14"/>
        <v>3997.2216960000001</v>
      </c>
      <c r="Y15" s="13">
        <f t="shared" si="4"/>
        <v>1193.2380000000001</v>
      </c>
      <c r="Z15" s="13">
        <f t="shared" si="5"/>
        <v>2524.6403999999998</v>
      </c>
      <c r="AB15" s="14">
        <v>272</v>
      </c>
      <c r="AC15" s="14">
        <v>4.0999999999999996</v>
      </c>
      <c r="AD15" s="14">
        <v>50</v>
      </c>
      <c r="AE15" s="14">
        <v>265.2</v>
      </c>
      <c r="AF15" s="14">
        <v>75</v>
      </c>
      <c r="AG15" s="14">
        <v>67</v>
      </c>
      <c r="AN15" s="13">
        <f>22.61*10</f>
        <v>226.1</v>
      </c>
      <c r="AP15" s="13">
        <f t="shared" si="15"/>
        <v>276.10000000000002</v>
      </c>
      <c r="AQ15" s="13">
        <f t="shared" si="16"/>
        <v>265.2</v>
      </c>
      <c r="AR15" s="13">
        <f t="shared" si="17"/>
        <v>75</v>
      </c>
      <c r="AS15" s="13">
        <f t="shared" si="18"/>
        <v>50</v>
      </c>
      <c r="AT15" s="13">
        <f t="shared" si="19"/>
        <v>67</v>
      </c>
    </row>
    <row r="16" spans="1:52" s="13" customFormat="1">
      <c r="A16" s="13" t="s">
        <v>12</v>
      </c>
      <c r="B16" s="48" t="s">
        <v>186</v>
      </c>
      <c r="C16" s="13">
        <f t="shared" si="6"/>
        <v>1276.0194000000001</v>
      </c>
      <c r="D16" s="14">
        <f t="shared" si="7"/>
        <v>21.2</v>
      </c>
      <c r="E16" s="14">
        <f t="shared" si="8"/>
        <v>261.88</v>
      </c>
      <c r="F16" s="14">
        <f t="shared" si="9"/>
        <v>1248.9480000000001</v>
      </c>
      <c r="G16" s="14">
        <f t="shared" si="10"/>
        <v>372.59</v>
      </c>
      <c r="H16" s="14">
        <f t="shared" si="11"/>
        <v>785.34</v>
      </c>
      <c r="Q16" s="13">
        <f t="shared" si="0"/>
        <v>1297.2194000000002</v>
      </c>
      <c r="R16" s="13">
        <f t="shared" si="1"/>
        <v>261.88</v>
      </c>
      <c r="S16" s="13">
        <f t="shared" si="2"/>
        <v>1621.538</v>
      </c>
      <c r="T16" s="13">
        <f t="shared" si="12"/>
        <v>785.34</v>
      </c>
      <c r="V16" s="13">
        <f t="shared" si="3"/>
        <v>5431.1981839200007</v>
      </c>
      <c r="W16" s="13">
        <f t="shared" si="13"/>
        <v>1096.4391839999998</v>
      </c>
      <c r="X16" s="13">
        <f t="shared" si="14"/>
        <v>5229.0954864000005</v>
      </c>
      <c r="Y16" s="13">
        <f t="shared" si="4"/>
        <v>1559.9598119999998</v>
      </c>
      <c r="Z16" s="13">
        <f t="shared" si="5"/>
        <v>3288.0615120000002</v>
      </c>
      <c r="AB16" s="14">
        <v>356.43</v>
      </c>
      <c r="AC16" s="14">
        <v>5.3</v>
      </c>
      <c r="AD16" s="14">
        <v>65.47</v>
      </c>
      <c r="AE16" s="14">
        <v>346.93</v>
      </c>
      <c r="AF16" s="14">
        <v>98.05</v>
      </c>
      <c r="AG16" s="14">
        <v>87.26</v>
      </c>
      <c r="AN16" s="13">
        <v>0</v>
      </c>
      <c r="AP16" s="13">
        <f t="shared" si="15"/>
        <v>361.73</v>
      </c>
      <c r="AQ16" s="13">
        <f t="shared" si="16"/>
        <v>346.93</v>
      </c>
      <c r="AR16" s="13">
        <f t="shared" si="17"/>
        <v>98.05</v>
      </c>
      <c r="AS16" s="13">
        <f t="shared" si="18"/>
        <v>65.47</v>
      </c>
      <c r="AT16" s="13">
        <f t="shared" si="19"/>
        <v>87.26</v>
      </c>
    </row>
    <row r="17" spans="1:46">
      <c r="A17" t="s">
        <v>13</v>
      </c>
      <c r="B17" s="48" t="s">
        <v>187</v>
      </c>
      <c r="C17">
        <f t="shared" si="6"/>
        <v>647.98</v>
      </c>
      <c r="D17" s="1">
        <f t="shared" si="7"/>
        <v>10.8</v>
      </c>
      <c r="E17" s="1">
        <f t="shared" si="8"/>
        <v>132</v>
      </c>
      <c r="F17" s="1">
        <f t="shared" si="9"/>
        <v>76.644000000000005</v>
      </c>
      <c r="G17" s="1">
        <f t="shared" si="10"/>
        <v>190</v>
      </c>
      <c r="H17" s="1">
        <f t="shared" si="11"/>
        <v>963</v>
      </c>
      <c r="Q17">
        <f t="shared" si="0"/>
        <v>658.78</v>
      </c>
      <c r="R17">
        <f t="shared" si="1"/>
        <v>132</v>
      </c>
      <c r="S17">
        <f t="shared" si="2"/>
        <v>266.64400000000001</v>
      </c>
      <c r="T17">
        <f t="shared" si="12"/>
        <v>963</v>
      </c>
      <c r="V17">
        <f t="shared" si="3"/>
        <v>2758.1801039999996</v>
      </c>
      <c r="W17">
        <f t="shared" si="13"/>
        <v>552.6576</v>
      </c>
      <c r="X17">
        <f t="shared" si="14"/>
        <v>320.89309919999999</v>
      </c>
      <c r="Y17">
        <f t="shared" si="4"/>
        <v>795.49199999999996</v>
      </c>
      <c r="Z17">
        <f t="shared" si="5"/>
        <v>4031.8883999999998</v>
      </c>
      <c r="AB17" s="1">
        <v>181</v>
      </c>
      <c r="AC17" s="1">
        <v>2.7</v>
      </c>
      <c r="AD17" s="1">
        <v>33</v>
      </c>
      <c r="AE17" s="1">
        <v>21.29</v>
      </c>
      <c r="AF17" s="1">
        <v>50</v>
      </c>
      <c r="AG17" s="1">
        <v>107</v>
      </c>
      <c r="AN17">
        <f>56.441*10</f>
        <v>564.41000000000008</v>
      </c>
      <c r="AP17">
        <f t="shared" si="15"/>
        <v>183.7</v>
      </c>
      <c r="AQ17">
        <f t="shared" si="16"/>
        <v>21.29</v>
      </c>
      <c r="AR17">
        <f t="shared" si="17"/>
        <v>50</v>
      </c>
      <c r="AS17">
        <f t="shared" si="18"/>
        <v>33</v>
      </c>
      <c r="AT17">
        <f t="shared" si="19"/>
        <v>107</v>
      </c>
    </row>
    <row r="18" spans="1:46">
      <c r="A18" t="s">
        <v>14</v>
      </c>
      <c r="B18" s="48" t="s">
        <v>188</v>
      </c>
      <c r="C18">
        <f t="shared" si="6"/>
        <v>973.76</v>
      </c>
      <c r="D18" s="1">
        <f t="shared" si="7"/>
        <v>16.399999999999999</v>
      </c>
      <c r="E18" s="1">
        <f t="shared" si="8"/>
        <v>200</v>
      </c>
      <c r="F18" s="1">
        <f t="shared" si="9"/>
        <v>114.98400000000001</v>
      </c>
      <c r="G18" s="1">
        <f t="shared" si="10"/>
        <v>285</v>
      </c>
      <c r="H18" s="1">
        <f t="shared" si="11"/>
        <v>1440</v>
      </c>
      <c r="Q18">
        <f t="shared" si="0"/>
        <v>990.16</v>
      </c>
      <c r="R18">
        <f t="shared" si="1"/>
        <v>200</v>
      </c>
      <c r="S18">
        <f t="shared" si="2"/>
        <v>399.98400000000004</v>
      </c>
      <c r="T18">
        <f t="shared" si="12"/>
        <v>1440</v>
      </c>
      <c r="V18">
        <f t="shared" si="3"/>
        <v>4145.6018880000001</v>
      </c>
      <c r="W18">
        <f t="shared" si="13"/>
        <v>837.36</v>
      </c>
      <c r="X18">
        <f t="shared" si="14"/>
        <v>481.41501120000004</v>
      </c>
      <c r="Y18">
        <f t="shared" si="4"/>
        <v>1193.2380000000001</v>
      </c>
      <c r="Z18">
        <f t="shared" si="5"/>
        <v>6028.9920000000002</v>
      </c>
      <c r="AB18" s="1">
        <v>272</v>
      </c>
      <c r="AC18" s="1">
        <v>4.0999999999999996</v>
      </c>
      <c r="AD18" s="1">
        <v>50</v>
      </c>
      <c r="AE18" s="1">
        <v>31.94</v>
      </c>
      <c r="AF18" s="1">
        <v>75</v>
      </c>
      <c r="AG18" s="1">
        <v>160</v>
      </c>
      <c r="AN18">
        <f>36.636*10</f>
        <v>366.36</v>
      </c>
      <c r="AP18">
        <f t="shared" si="15"/>
        <v>276.10000000000002</v>
      </c>
      <c r="AQ18">
        <f t="shared" si="16"/>
        <v>31.94</v>
      </c>
      <c r="AR18">
        <f t="shared" si="17"/>
        <v>75</v>
      </c>
      <c r="AS18">
        <f t="shared" si="18"/>
        <v>50</v>
      </c>
      <c r="AT18">
        <f t="shared" si="19"/>
        <v>160</v>
      </c>
    </row>
    <row r="19" spans="1:46">
      <c r="A19" t="s">
        <v>15</v>
      </c>
      <c r="B19" s="48" t="s">
        <v>189</v>
      </c>
      <c r="C19">
        <f t="shared" si="6"/>
        <v>1299.54</v>
      </c>
      <c r="D19" s="1">
        <f t="shared" si="7"/>
        <v>21.6</v>
      </c>
      <c r="E19" s="1">
        <f t="shared" si="8"/>
        <v>268</v>
      </c>
      <c r="F19" s="1">
        <f t="shared" si="9"/>
        <v>153.32400000000001</v>
      </c>
      <c r="G19" s="1">
        <f t="shared" si="10"/>
        <v>380</v>
      </c>
      <c r="H19" s="1">
        <f t="shared" si="11"/>
        <v>1917</v>
      </c>
      <c r="Q19">
        <f t="shared" si="0"/>
        <v>1321.1399999999999</v>
      </c>
      <c r="R19">
        <f t="shared" si="1"/>
        <v>268</v>
      </c>
      <c r="S19">
        <f t="shared" si="2"/>
        <v>533.32400000000007</v>
      </c>
      <c r="T19">
        <f t="shared" si="12"/>
        <v>1917</v>
      </c>
      <c r="V19">
        <f t="shared" si="3"/>
        <v>5531.3489519999994</v>
      </c>
      <c r="W19">
        <f t="shared" si="13"/>
        <v>1122.0624</v>
      </c>
      <c r="X19">
        <f t="shared" si="14"/>
        <v>641.93692320000002</v>
      </c>
      <c r="Y19">
        <f t="shared" si="4"/>
        <v>1590.9839999999999</v>
      </c>
      <c r="Z19">
        <f t="shared" si="5"/>
        <v>8026.0955999999996</v>
      </c>
      <c r="AB19" s="1">
        <v>363</v>
      </c>
      <c r="AC19" s="1">
        <v>5.4</v>
      </c>
      <c r="AD19" s="1">
        <v>67</v>
      </c>
      <c r="AE19" s="1">
        <v>42.59</v>
      </c>
      <c r="AF19" s="1">
        <v>100</v>
      </c>
      <c r="AG19" s="1">
        <v>213</v>
      </c>
      <c r="AN19">
        <f>16.841*10</f>
        <v>168.41000000000003</v>
      </c>
      <c r="AP19">
        <f t="shared" si="15"/>
        <v>368.4</v>
      </c>
      <c r="AQ19">
        <f t="shared" si="16"/>
        <v>42.59</v>
      </c>
      <c r="AR19">
        <f t="shared" si="17"/>
        <v>100</v>
      </c>
      <c r="AS19">
        <f t="shared" si="18"/>
        <v>67</v>
      </c>
      <c r="AT19">
        <f t="shared" si="19"/>
        <v>213</v>
      </c>
    </row>
    <row r="20" spans="1:46" s="13" customFormat="1">
      <c r="A20" s="13" t="s">
        <v>16</v>
      </c>
      <c r="B20" s="48" t="s">
        <v>191</v>
      </c>
      <c r="C20" s="13">
        <f t="shared" si="6"/>
        <v>98.45</v>
      </c>
      <c r="D20" s="14">
        <f t="shared" si="7"/>
        <v>1.64</v>
      </c>
      <c r="E20" s="14">
        <f t="shared" si="8"/>
        <v>132</v>
      </c>
      <c r="F20" s="14">
        <f t="shared" si="9"/>
        <v>636.84</v>
      </c>
      <c r="G20" s="14">
        <f t="shared" si="10"/>
        <v>190</v>
      </c>
      <c r="H20" s="14">
        <f t="shared" si="11"/>
        <v>963</v>
      </c>
      <c r="Q20" s="13">
        <f t="shared" si="0"/>
        <v>100.09</v>
      </c>
      <c r="R20" s="13">
        <f t="shared" si="1"/>
        <v>132</v>
      </c>
      <c r="S20" s="13">
        <f t="shared" si="2"/>
        <v>826.84</v>
      </c>
      <c r="T20" s="13">
        <f t="shared" si="12"/>
        <v>963</v>
      </c>
      <c r="V20" s="13">
        <f t="shared" si="3"/>
        <v>419.05681199999998</v>
      </c>
      <c r="W20" s="13">
        <f t="shared" si="13"/>
        <v>552.6576</v>
      </c>
      <c r="X20" s="13">
        <f t="shared" si="14"/>
        <v>2666.3217119999999</v>
      </c>
      <c r="Y20" s="13">
        <f t="shared" si="4"/>
        <v>795.49199999999996</v>
      </c>
      <c r="Z20" s="13">
        <f t="shared" si="5"/>
        <v>4031.8883999999998</v>
      </c>
      <c r="AB20" s="14">
        <v>27.5</v>
      </c>
      <c r="AC20" s="14">
        <v>0.41</v>
      </c>
      <c r="AD20" s="14">
        <v>33</v>
      </c>
      <c r="AE20" s="14">
        <v>176.9</v>
      </c>
      <c r="AF20" s="14">
        <v>50</v>
      </c>
      <c r="AG20" s="14">
        <v>107</v>
      </c>
      <c r="AN20" s="13">
        <f>56.459*10</f>
        <v>564.59</v>
      </c>
      <c r="AP20" s="13">
        <f t="shared" si="15"/>
        <v>27.91</v>
      </c>
      <c r="AQ20" s="13">
        <f t="shared" si="16"/>
        <v>176.9</v>
      </c>
      <c r="AR20" s="13">
        <f t="shared" si="17"/>
        <v>50</v>
      </c>
      <c r="AS20" s="13">
        <f t="shared" si="18"/>
        <v>33</v>
      </c>
      <c r="AT20" s="13">
        <f t="shared" si="19"/>
        <v>107</v>
      </c>
    </row>
    <row r="21" spans="1:46" s="13" customFormat="1">
      <c r="A21" s="13" t="s">
        <v>17</v>
      </c>
      <c r="B21" s="48" t="s">
        <v>190</v>
      </c>
      <c r="C21" s="13">
        <f t="shared" si="6"/>
        <v>147.85399999999998</v>
      </c>
      <c r="D21" s="14">
        <f t="shared" si="7"/>
        <v>2.44</v>
      </c>
      <c r="E21" s="14">
        <f t="shared" si="8"/>
        <v>200</v>
      </c>
      <c r="F21" s="14">
        <f t="shared" si="9"/>
        <v>955.08</v>
      </c>
      <c r="G21" s="14">
        <f t="shared" si="10"/>
        <v>285</v>
      </c>
      <c r="H21" s="14">
        <f t="shared" si="11"/>
        <v>1440</v>
      </c>
      <c r="Q21" s="13">
        <f t="shared" si="0"/>
        <v>150.29399999999998</v>
      </c>
      <c r="R21" s="13">
        <f t="shared" si="1"/>
        <v>200</v>
      </c>
      <c r="S21" s="13">
        <f t="shared" si="2"/>
        <v>1240.08</v>
      </c>
      <c r="T21" s="13">
        <f t="shared" si="12"/>
        <v>1440</v>
      </c>
      <c r="V21" s="13">
        <f t="shared" si="3"/>
        <v>629.25091919999988</v>
      </c>
      <c r="W21" s="13">
        <f t="shared" si="13"/>
        <v>837.36</v>
      </c>
      <c r="X21" s="13">
        <f t="shared" si="14"/>
        <v>3998.728944</v>
      </c>
      <c r="Y21" s="13">
        <f t="shared" si="4"/>
        <v>1193.2380000000001</v>
      </c>
      <c r="Z21" s="13">
        <f t="shared" si="5"/>
        <v>6028.9920000000002</v>
      </c>
      <c r="AB21" s="14">
        <v>41.3</v>
      </c>
      <c r="AC21" s="14">
        <v>0.61</v>
      </c>
      <c r="AD21" s="14">
        <v>50</v>
      </c>
      <c r="AE21" s="14">
        <v>265.3</v>
      </c>
      <c r="AF21" s="14">
        <v>75</v>
      </c>
      <c r="AG21" s="14">
        <v>160</v>
      </c>
      <c r="AN21" s="13">
        <f>36.719*10</f>
        <v>367.19</v>
      </c>
      <c r="AP21" s="13">
        <f t="shared" si="15"/>
        <v>41.91</v>
      </c>
      <c r="AQ21" s="13">
        <f t="shared" si="16"/>
        <v>265.3</v>
      </c>
      <c r="AR21" s="13">
        <f t="shared" si="17"/>
        <v>75</v>
      </c>
      <c r="AS21" s="13">
        <f t="shared" si="18"/>
        <v>50</v>
      </c>
      <c r="AT21" s="13">
        <f t="shared" si="19"/>
        <v>160</v>
      </c>
    </row>
    <row r="22" spans="1:46" s="13" customFormat="1">
      <c r="A22" s="13" t="s">
        <v>18</v>
      </c>
      <c r="B22" s="48" t="s">
        <v>192</v>
      </c>
      <c r="C22" s="13">
        <f t="shared" si="6"/>
        <v>195.36060000000001</v>
      </c>
      <c r="D22" s="14">
        <f t="shared" si="7"/>
        <v>3.32</v>
      </c>
      <c r="E22" s="14">
        <f t="shared" si="8"/>
        <v>268</v>
      </c>
      <c r="F22" s="14">
        <f t="shared" si="9"/>
        <v>1273.32</v>
      </c>
      <c r="G22" s="14">
        <f t="shared" si="10"/>
        <v>380</v>
      </c>
      <c r="H22" s="14">
        <f t="shared" si="11"/>
        <v>1917</v>
      </c>
      <c r="Q22" s="13">
        <f t="shared" si="0"/>
        <v>198.6806</v>
      </c>
      <c r="R22" s="13">
        <f t="shared" si="1"/>
        <v>268</v>
      </c>
      <c r="S22" s="13">
        <f t="shared" si="2"/>
        <v>1653.32</v>
      </c>
      <c r="T22" s="13">
        <f t="shared" si="12"/>
        <v>1917</v>
      </c>
      <c r="V22" s="13">
        <f t="shared" si="3"/>
        <v>831.83593608000001</v>
      </c>
      <c r="W22" s="13">
        <f t="shared" si="13"/>
        <v>1122.0624</v>
      </c>
      <c r="X22" s="13">
        <f t="shared" si="14"/>
        <v>5331.136176</v>
      </c>
      <c r="Y22" s="13">
        <f t="shared" si="4"/>
        <v>1590.9839999999999</v>
      </c>
      <c r="Z22" s="13">
        <f t="shared" si="5"/>
        <v>8026.0955999999996</v>
      </c>
      <c r="AB22" s="14">
        <v>54.57</v>
      </c>
      <c r="AC22" s="14">
        <v>0.83</v>
      </c>
      <c r="AD22" s="14">
        <v>67</v>
      </c>
      <c r="AE22" s="14">
        <v>353.7</v>
      </c>
      <c r="AF22" s="14">
        <v>100</v>
      </c>
      <c r="AG22" s="14">
        <v>213</v>
      </c>
      <c r="AN22" s="13">
        <f>17.03*10</f>
        <v>170.3</v>
      </c>
      <c r="AP22" s="13">
        <f t="shared" si="15"/>
        <v>55.4</v>
      </c>
      <c r="AQ22" s="13">
        <f t="shared" si="16"/>
        <v>353.7</v>
      </c>
      <c r="AR22" s="13">
        <f t="shared" si="17"/>
        <v>100</v>
      </c>
      <c r="AS22" s="13">
        <f t="shared" si="18"/>
        <v>67</v>
      </c>
      <c r="AT22" s="13">
        <f t="shared" si="19"/>
        <v>213</v>
      </c>
    </row>
    <row r="23" spans="1:46">
      <c r="A23" t="s">
        <v>19</v>
      </c>
      <c r="B23" s="48" t="s">
        <v>193</v>
      </c>
      <c r="C23">
        <f t="shared" si="6"/>
        <v>275.66000000000003</v>
      </c>
      <c r="D23" s="1">
        <f t="shared" si="7"/>
        <v>4.8</v>
      </c>
      <c r="E23" s="1">
        <f t="shared" si="8"/>
        <v>132</v>
      </c>
      <c r="F23" s="1">
        <f t="shared" si="9"/>
        <v>256.68</v>
      </c>
      <c r="G23" s="1">
        <f t="shared" si="10"/>
        <v>190</v>
      </c>
      <c r="H23" s="1">
        <f t="shared" si="11"/>
        <v>1143</v>
      </c>
      <c r="Q23">
        <f t="shared" si="0"/>
        <v>280.46000000000004</v>
      </c>
      <c r="R23">
        <f t="shared" si="1"/>
        <v>132</v>
      </c>
      <c r="S23">
        <f t="shared" si="2"/>
        <v>446.68</v>
      </c>
      <c r="T23">
        <f t="shared" si="12"/>
        <v>1143</v>
      </c>
      <c r="V23">
        <f t="shared" si="3"/>
        <v>1174.2299280000002</v>
      </c>
      <c r="W23">
        <f t="shared" si="13"/>
        <v>552.6576</v>
      </c>
      <c r="X23">
        <f t="shared" si="14"/>
        <v>1074.6678239999999</v>
      </c>
      <c r="Y23">
        <f t="shared" si="4"/>
        <v>795.49199999999996</v>
      </c>
      <c r="Z23">
        <f t="shared" si="5"/>
        <v>4785.5123999999996</v>
      </c>
      <c r="AB23" s="1">
        <v>77</v>
      </c>
      <c r="AC23" s="1">
        <v>1.2</v>
      </c>
      <c r="AD23" s="1">
        <v>33</v>
      </c>
      <c r="AE23" s="1">
        <v>71.3</v>
      </c>
      <c r="AF23" s="1">
        <v>50</v>
      </c>
      <c r="AG23" s="1">
        <v>127</v>
      </c>
      <c r="AN23">
        <f>59.99*10</f>
        <v>599.9</v>
      </c>
      <c r="AP23">
        <f t="shared" si="15"/>
        <v>78.2</v>
      </c>
      <c r="AQ23">
        <f t="shared" si="16"/>
        <v>71.3</v>
      </c>
      <c r="AR23">
        <f t="shared" si="17"/>
        <v>50</v>
      </c>
      <c r="AS23">
        <f t="shared" si="18"/>
        <v>33</v>
      </c>
      <c r="AT23">
        <f t="shared" si="19"/>
        <v>127</v>
      </c>
    </row>
    <row r="24" spans="1:46">
      <c r="A24" t="s">
        <v>20</v>
      </c>
      <c r="B24" s="48" t="s">
        <v>194</v>
      </c>
      <c r="C24">
        <f t="shared" si="6"/>
        <v>415.28000000000003</v>
      </c>
      <c r="D24" s="1">
        <f t="shared" si="7"/>
        <v>6.8</v>
      </c>
      <c r="E24" s="1">
        <f t="shared" si="8"/>
        <v>200</v>
      </c>
      <c r="F24" s="1">
        <f t="shared" si="9"/>
        <v>384.84000000000003</v>
      </c>
      <c r="G24" s="1">
        <f t="shared" si="10"/>
        <v>285</v>
      </c>
      <c r="H24" s="1">
        <f t="shared" si="11"/>
        <v>1710</v>
      </c>
      <c r="Q24">
        <f t="shared" si="0"/>
        <v>422.08000000000004</v>
      </c>
      <c r="R24">
        <f t="shared" si="1"/>
        <v>200</v>
      </c>
      <c r="S24">
        <f t="shared" si="2"/>
        <v>669.84</v>
      </c>
      <c r="T24">
        <f t="shared" si="12"/>
        <v>1710</v>
      </c>
      <c r="V24">
        <f t="shared" si="3"/>
        <v>1767.1645440000002</v>
      </c>
      <c r="W24">
        <f t="shared" si="13"/>
        <v>837.36</v>
      </c>
      <c r="X24">
        <f t="shared" si="14"/>
        <v>1611.248112</v>
      </c>
      <c r="Y24">
        <f t="shared" si="4"/>
        <v>1193.2380000000001</v>
      </c>
      <c r="Z24">
        <f t="shared" si="5"/>
        <v>7159.4279999999999</v>
      </c>
      <c r="AB24" s="1">
        <v>116</v>
      </c>
      <c r="AC24" s="1">
        <v>1.7</v>
      </c>
      <c r="AD24" s="1">
        <v>50</v>
      </c>
      <c r="AE24" s="1">
        <v>106.9</v>
      </c>
      <c r="AF24" s="1">
        <v>75</v>
      </c>
      <c r="AG24" s="1">
        <v>190</v>
      </c>
      <c r="AN24">
        <f>41.98*10</f>
        <v>419.79999999999995</v>
      </c>
      <c r="AP24">
        <f t="shared" si="15"/>
        <v>117.7</v>
      </c>
      <c r="AQ24">
        <f t="shared" si="16"/>
        <v>106.9</v>
      </c>
      <c r="AR24">
        <f t="shared" si="17"/>
        <v>75</v>
      </c>
      <c r="AS24">
        <f t="shared" si="18"/>
        <v>50</v>
      </c>
      <c r="AT24">
        <f t="shared" si="19"/>
        <v>190</v>
      </c>
    </row>
    <row r="25" spans="1:46">
      <c r="A25" t="s">
        <v>21</v>
      </c>
      <c r="B25" s="48" t="s">
        <v>195</v>
      </c>
      <c r="C25">
        <f t="shared" si="6"/>
        <v>551.32000000000005</v>
      </c>
      <c r="D25" s="1">
        <f t="shared" si="7"/>
        <v>9.1999999999999993</v>
      </c>
      <c r="E25" s="1">
        <f t="shared" si="8"/>
        <v>268</v>
      </c>
      <c r="F25" s="1">
        <f t="shared" si="9"/>
        <v>513.36</v>
      </c>
      <c r="G25" s="1">
        <f t="shared" si="10"/>
        <v>380</v>
      </c>
      <c r="H25" s="1">
        <f t="shared" si="11"/>
        <v>2277</v>
      </c>
      <c r="Q25">
        <f t="shared" si="0"/>
        <v>560.5200000000001</v>
      </c>
      <c r="R25">
        <f t="shared" si="1"/>
        <v>268</v>
      </c>
      <c r="S25">
        <f t="shared" si="2"/>
        <v>893.36</v>
      </c>
      <c r="T25">
        <f t="shared" si="12"/>
        <v>2277</v>
      </c>
      <c r="V25">
        <f t="shared" si="3"/>
        <v>2346.7851360000004</v>
      </c>
      <c r="W25">
        <f t="shared" si="13"/>
        <v>1122.0624</v>
      </c>
      <c r="X25">
        <f t="shared" si="14"/>
        <v>2149.3356479999998</v>
      </c>
      <c r="Y25">
        <f t="shared" si="4"/>
        <v>1590.9839999999999</v>
      </c>
      <c r="Z25">
        <f t="shared" si="5"/>
        <v>9533.3436000000002</v>
      </c>
      <c r="AB25" s="1">
        <v>154</v>
      </c>
      <c r="AC25" s="1">
        <v>2.2999999999999998</v>
      </c>
      <c r="AD25" s="1">
        <v>67</v>
      </c>
      <c r="AE25" s="1">
        <v>142.6</v>
      </c>
      <c r="AF25" s="1">
        <v>100</v>
      </c>
      <c r="AG25" s="1">
        <v>253</v>
      </c>
      <c r="AN25">
        <f>24.05*10</f>
        <v>240.5</v>
      </c>
      <c r="AP25">
        <f t="shared" si="15"/>
        <v>156.30000000000001</v>
      </c>
      <c r="AQ25">
        <f t="shared" si="16"/>
        <v>142.6</v>
      </c>
      <c r="AR25">
        <f t="shared" si="17"/>
        <v>100</v>
      </c>
      <c r="AS25">
        <f t="shared" si="18"/>
        <v>67</v>
      </c>
      <c r="AT25">
        <f t="shared" si="19"/>
        <v>253</v>
      </c>
    </row>
    <row r="26" spans="1:46" s="13" customFormat="1">
      <c r="A26" s="13" t="s">
        <v>22</v>
      </c>
      <c r="B26" s="48" t="s">
        <v>196</v>
      </c>
      <c r="C26" s="13">
        <f t="shared" si="6"/>
        <v>275.66000000000003</v>
      </c>
      <c r="D26" s="14">
        <f t="shared" si="7"/>
        <v>4.8</v>
      </c>
      <c r="E26" s="14">
        <f t="shared" si="8"/>
        <v>132</v>
      </c>
      <c r="F26" s="14">
        <f t="shared" si="9"/>
        <v>816.84</v>
      </c>
      <c r="G26" s="14">
        <f t="shared" si="10"/>
        <v>190</v>
      </c>
      <c r="H26" s="14">
        <f t="shared" si="11"/>
        <v>579.6</v>
      </c>
      <c r="Q26" s="13">
        <f t="shared" si="0"/>
        <v>280.46000000000004</v>
      </c>
      <c r="R26" s="13">
        <f t="shared" si="1"/>
        <v>132</v>
      </c>
      <c r="S26" s="13">
        <f t="shared" si="2"/>
        <v>1006.84</v>
      </c>
      <c r="T26" s="13">
        <f t="shared" si="12"/>
        <v>579.6</v>
      </c>
      <c r="V26" s="13">
        <f t="shared" si="3"/>
        <v>1174.2299280000002</v>
      </c>
      <c r="W26" s="13">
        <f t="shared" si="13"/>
        <v>552.6576</v>
      </c>
      <c r="X26" s="13">
        <f t="shared" si="14"/>
        <v>3419.9457120000002</v>
      </c>
      <c r="Y26" s="13">
        <f t="shared" si="4"/>
        <v>795.49199999999996</v>
      </c>
      <c r="Z26" s="13">
        <f t="shared" si="5"/>
        <v>2426.6692800000001</v>
      </c>
      <c r="AB26" s="14">
        <v>77</v>
      </c>
      <c r="AC26" s="14">
        <v>1.2</v>
      </c>
      <c r="AD26" s="14">
        <v>33</v>
      </c>
      <c r="AE26" s="14">
        <v>226.9</v>
      </c>
      <c r="AF26" s="14">
        <v>50</v>
      </c>
      <c r="AG26" s="14">
        <v>64.400000000000006</v>
      </c>
      <c r="AN26" s="13">
        <f>50.69*10</f>
        <v>506.9</v>
      </c>
      <c r="AP26" s="13">
        <f t="shared" si="15"/>
        <v>78.2</v>
      </c>
      <c r="AQ26" s="13">
        <f t="shared" si="16"/>
        <v>226.9</v>
      </c>
      <c r="AR26" s="13">
        <f t="shared" si="17"/>
        <v>50</v>
      </c>
      <c r="AS26" s="13">
        <f t="shared" si="18"/>
        <v>33</v>
      </c>
      <c r="AT26" s="13">
        <f t="shared" si="19"/>
        <v>64.400000000000006</v>
      </c>
    </row>
    <row r="27" spans="1:46" s="13" customFormat="1">
      <c r="A27" s="13" t="s">
        <v>23</v>
      </c>
      <c r="B27" s="48" t="s">
        <v>197</v>
      </c>
      <c r="C27" s="13">
        <f t="shared" si="6"/>
        <v>415.28000000000003</v>
      </c>
      <c r="D27" s="14">
        <f t="shared" si="7"/>
        <v>6.8</v>
      </c>
      <c r="E27" s="14">
        <f t="shared" si="8"/>
        <v>200</v>
      </c>
      <c r="F27" s="14">
        <f t="shared" si="9"/>
        <v>1225.0800000000002</v>
      </c>
      <c r="G27" s="14">
        <f t="shared" si="10"/>
        <v>285</v>
      </c>
      <c r="H27" s="14">
        <f t="shared" si="11"/>
        <v>873</v>
      </c>
      <c r="Q27" s="13">
        <f t="shared" si="0"/>
        <v>422.08000000000004</v>
      </c>
      <c r="R27" s="13">
        <f t="shared" si="1"/>
        <v>200</v>
      </c>
      <c r="S27" s="13">
        <f t="shared" si="2"/>
        <v>1510.0800000000002</v>
      </c>
      <c r="T27" s="13">
        <f t="shared" si="12"/>
        <v>873</v>
      </c>
      <c r="V27" s="13">
        <f t="shared" si="3"/>
        <v>1767.1645440000002</v>
      </c>
      <c r="W27" s="13">
        <f t="shared" si="13"/>
        <v>837.36</v>
      </c>
      <c r="X27" s="13">
        <f t="shared" si="14"/>
        <v>5129.1649440000001</v>
      </c>
      <c r="Y27" s="13">
        <f t="shared" si="4"/>
        <v>1193.2380000000001</v>
      </c>
      <c r="Z27" s="13">
        <f t="shared" si="5"/>
        <v>3655.0763999999999</v>
      </c>
      <c r="AB27" s="14">
        <v>116</v>
      </c>
      <c r="AC27" s="14">
        <v>1.7</v>
      </c>
      <c r="AD27" s="14">
        <v>50</v>
      </c>
      <c r="AE27" s="14">
        <v>340.3</v>
      </c>
      <c r="AF27" s="14">
        <v>75</v>
      </c>
      <c r="AG27" s="14">
        <v>97</v>
      </c>
      <c r="AN27" s="13">
        <f>27.94*10</f>
        <v>279.40000000000003</v>
      </c>
      <c r="AP27" s="13">
        <f t="shared" si="15"/>
        <v>117.7</v>
      </c>
      <c r="AQ27" s="13">
        <f t="shared" si="16"/>
        <v>340.3</v>
      </c>
      <c r="AR27" s="13">
        <f t="shared" si="17"/>
        <v>75</v>
      </c>
      <c r="AS27" s="13">
        <f t="shared" si="18"/>
        <v>50</v>
      </c>
      <c r="AT27" s="13">
        <f t="shared" si="19"/>
        <v>97</v>
      </c>
    </row>
    <row r="28" spans="1:46" s="13" customFormat="1">
      <c r="A28" s="13" t="s">
        <v>24</v>
      </c>
      <c r="B28" s="48" t="s">
        <v>198</v>
      </c>
      <c r="C28" s="13">
        <f t="shared" si="6"/>
        <v>551.32000000000005</v>
      </c>
      <c r="D28" s="14">
        <f t="shared" si="7"/>
        <v>9.1999999999999993</v>
      </c>
      <c r="E28" s="14">
        <f t="shared" si="8"/>
        <v>268</v>
      </c>
      <c r="F28" s="14">
        <f t="shared" si="9"/>
        <v>1633.32</v>
      </c>
      <c r="G28" s="14">
        <f t="shared" si="10"/>
        <v>380</v>
      </c>
      <c r="H28" s="14">
        <f t="shared" si="11"/>
        <v>1152</v>
      </c>
      <c r="Q28" s="13">
        <f t="shared" si="0"/>
        <v>560.5200000000001</v>
      </c>
      <c r="R28" s="13">
        <f t="shared" si="1"/>
        <v>268</v>
      </c>
      <c r="S28" s="13">
        <f t="shared" si="2"/>
        <v>2013.32</v>
      </c>
      <c r="T28" s="13">
        <f t="shared" si="12"/>
        <v>1152</v>
      </c>
      <c r="V28" s="13">
        <f t="shared" si="3"/>
        <v>2346.7851360000004</v>
      </c>
      <c r="W28" s="13">
        <f t="shared" si="13"/>
        <v>1122.0624</v>
      </c>
      <c r="X28" s="13">
        <f t="shared" si="14"/>
        <v>6838.3841759999996</v>
      </c>
      <c r="Y28" s="13">
        <f t="shared" si="4"/>
        <v>1590.9839999999999</v>
      </c>
      <c r="Z28" s="13">
        <f t="shared" si="5"/>
        <v>4823.1935999999996</v>
      </c>
      <c r="AB28" s="14">
        <v>154</v>
      </c>
      <c r="AC28" s="14">
        <v>2.2999999999999998</v>
      </c>
      <c r="AD28" s="14">
        <v>67</v>
      </c>
      <c r="AE28" s="14">
        <v>453.7</v>
      </c>
      <c r="AF28" s="14">
        <v>100</v>
      </c>
      <c r="AG28" s="14">
        <v>128</v>
      </c>
      <c r="AN28" s="13">
        <f>5.44*10</f>
        <v>54.400000000000006</v>
      </c>
      <c r="AP28" s="13">
        <f t="shared" si="15"/>
        <v>156.30000000000001</v>
      </c>
      <c r="AQ28" s="13">
        <f t="shared" si="16"/>
        <v>453.7</v>
      </c>
      <c r="AR28" s="13">
        <f t="shared" si="17"/>
        <v>100</v>
      </c>
      <c r="AS28" s="13">
        <f t="shared" si="18"/>
        <v>67</v>
      </c>
      <c r="AT28" s="13">
        <f t="shared" si="19"/>
        <v>128</v>
      </c>
    </row>
    <row r="29" spans="1:46">
      <c r="A29" t="s">
        <v>25</v>
      </c>
      <c r="B29" s="48" t="s">
        <v>199</v>
      </c>
      <c r="C29">
        <f t="shared" si="6"/>
        <v>826.98</v>
      </c>
      <c r="D29" s="1">
        <f t="shared" si="7"/>
        <v>14</v>
      </c>
      <c r="E29" s="1">
        <f t="shared" si="8"/>
        <v>132</v>
      </c>
      <c r="F29" s="1">
        <f t="shared" si="9"/>
        <v>256.68</v>
      </c>
      <c r="G29" s="1">
        <f t="shared" si="10"/>
        <v>190</v>
      </c>
      <c r="H29" s="1">
        <f t="shared" si="11"/>
        <v>579.6</v>
      </c>
      <c r="Q29">
        <f t="shared" si="0"/>
        <v>840.98</v>
      </c>
      <c r="R29">
        <f t="shared" si="1"/>
        <v>132</v>
      </c>
      <c r="S29">
        <f t="shared" si="2"/>
        <v>446.68</v>
      </c>
      <c r="T29">
        <f t="shared" si="12"/>
        <v>579.6</v>
      </c>
      <c r="V29">
        <f t="shared" si="3"/>
        <v>3521.0150640000002</v>
      </c>
      <c r="W29">
        <f t="shared" si="13"/>
        <v>552.6576</v>
      </c>
      <c r="X29">
        <f t="shared" si="14"/>
        <v>1074.6678239999999</v>
      </c>
      <c r="Y29">
        <f t="shared" si="4"/>
        <v>795.49199999999996</v>
      </c>
      <c r="Z29">
        <f t="shared" si="5"/>
        <v>2426.6692800000001</v>
      </c>
      <c r="AB29" s="1">
        <v>231</v>
      </c>
      <c r="AC29" s="1">
        <v>3.5</v>
      </c>
      <c r="AD29" s="1">
        <v>33</v>
      </c>
      <c r="AE29" s="1">
        <v>71.3</v>
      </c>
      <c r="AF29" s="1">
        <v>50</v>
      </c>
      <c r="AG29" s="1">
        <v>64.400000000000006</v>
      </c>
      <c r="AN29">
        <f>50.62*10</f>
        <v>506.2</v>
      </c>
      <c r="AP29">
        <f t="shared" si="15"/>
        <v>234.5</v>
      </c>
      <c r="AQ29">
        <f t="shared" si="16"/>
        <v>71.3</v>
      </c>
      <c r="AR29">
        <f t="shared" si="17"/>
        <v>50</v>
      </c>
      <c r="AS29">
        <f t="shared" si="18"/>
        <v>33</v>
      </c>
      <c r="AT29">
        <f t="shared" si="19"/>
        <v>64.400000000000006</v>
      </c>
    </row>
    <row r="30" spans="1:46">
      <c r="A30" t="s">
        <v>26</v>
      </c>
      <c r="B30" s="48" t="s">
        <v>200</v>
      </c>
      <c r="C30">
        <f t="shared" si="6"/>
        <v>1242.9759999999999</v>
      </c>
      <c r="D30" s="1">
        <f t="shared" si="7"/>
        <v>20.8</v>
      </c>
      <c r="E30" s="1">
        <f t="shared" si="8"/>
        <v>200</v>
      </c>
      <c r="F30" s="1">
        <f t="shared" si="9"/>
        <v>384.84000000000003</v>
      </c>
      <c r="G30" s="1">
        <f t="shared" si="10"/>
        <v>285</v>
      </c>
      <c r="H30" s="1">
        <f t="shared" si="11"/>
        <v>873</v>
      </c>
      <c r="Q30">
        <f t="shared" si="0"/>
        <v>1263.7759999999998</v>
      </c>
      <c r="R30">
        <f t="shared" si="1"/>
        <v>200</v>
      </c>
      <c r="S30">
        <f t="shared" si="2"/>
        <v>669.84</v>
      </c>
      <c r="T30">
        <f t="shared" si="12"/>
        <v>873</v>
      </c>
      <c r="V30">
        <f t="shared" si="3"/>
        <v>5291.177356799999</v>
      </c>
      <c r="W30">
        <f t="shared" si="13"/>
        <v>837.36</v>
      </c>
      <c r="X30">
        <f t="shared" si="14"/>
        <v>1611.248112</v>
      </c>
      <c r="Y30">
        <f t="shared" si="4"/>
        <v>1193.2380000000001</v>
      </c>
      <c r="Z30">
        <f t="shared" si="5"/>
        <v>3655.0763999999999</v>
      </c>
      <c r="AB30" s="1">
        <v>347.2</v>
      </c>
      <c r="AC30" s="1">
        <v>5.2</v>
      </c>
      <c r="AD30" s="1">
        <v>50</v>
      </c>
      <c r="AE30" s="1">
        <v>106.9</v>
      </c>
      <c r="AF30" s="1">
        <v>75</v>
      </c>
      <c r="AG30" s="1">
        <v>97</v>
      </c>
      <c r="AN30">
        <f>27.81*10</f>
        <v>278.09999999999997</v>
      </c>
      <c r="AP30">
        <f t="shared" si="15"/>
        <v>352.4</v>
      </c>
      <c r="AQ30">
        <f t="shared" si="16"/>
        <v>106.9</v>
      </c>
      <c r="AR30">
        <f t="shared" si="17"/>
        <v>75</v>
      </c>
      <c r="AS30">
        <f t="shared" si="18"/>
        <v>50</v>
      </c>
      <c r="AT30">
        <f t="shared" si="19"/>
        <v>97</v>
      </c>
    </row>
    <row r="31" spans="1:46">
      <c r="A31" t="s">
        <v>27</v>
      </c>
      <c r="B31" s="48" t="s">
        <v>201</v>
      </c>
      <c r="C31">
        <f t="shared" si="6"/>
        <v>1653.96</v>
      </c>
      <c r="D31" s="1">
        <f t="shared" si="7"/>
        <v>27.6</v>
      </c>
      <c r="E31" s="1">
        <f t="shared" si="8"/>
        <v>268</v>
      </c>
      <c r="F31" s="1">
        <f t="shared" si="9"/>
        <v>513.36</v>
      </c>
      <c r="G31" s="1">
        <f t="shared" si="10"/>
        <v>380</v>
      </c>
      <c r="H31" s="1">
        <f t="shared" si="11"/>
        <v>1161</v>
      </c>
      <c r="Q31">
        <f t="shared" si="0"/>
        <v>1681.56</v>
      </c>
      <c r="R31">
        <f t="shared" si="1"/>
        <v>268</v>
      </c>
      <c r="S31">
        <f t="shared" si="2"/>
        <v>893.36</v>
      </c>
      <c r="T31">
        <f t="shared" si="12"/>
        <v>1161</v>
      </c>
      <c r="V31">
        <f t="shared" si="3"/>
        <v>7040.3554079999994</v>
      </c>
      <c r="W31">
        <f t="shared" si="13"/>
        <v>1122.0624</v>
      </c>
      <c r="X31">
        <f t="shared" si="14"/>
        <v>2149.3356479999998</v>
      </c>
      <c r="Y31">
        <f t="shared" si="4"/>
        <v>1590.9839999999999</v>
      </c>
      <c r="Z31">
        <f t="shared" si="5"/>
        <v>4860.8747999999996</v>
      </c>
      <c r="AB31" s="1">
        <v>462</v>
      </c>
      <c r="AC31" s="1">
        <v>6.9</v>
      </c>
      <c r="AD31" s="1">
        <v>67</v>
      </c>
      <c r="AE31" s="1">
        <v>142.6</v>
      </c>
      <c r="AF31" s="1">
        <v>100</v>
      </c>
      <c r="AG31" s="1">
        <v>129</v>
      </c>
      <c r="AN31">
        <f>5.19*10</f>
        <v>51.900000000000006</v>
      </c>
      <c r="AP31">
        <f t="shared" si="15"/>
        <v>468.9</v>
      </c>
      <c r="AQ31">
        <f t="shared" si="16"/>
        <v>142.6</v>
      </c>
      <c r="AR31">
        <f t="shared" si="17"/>
        <v>100</v>
      </c>
      <c r="AS31">
        <f t="shared" si="18"/>
        <v>67</v>
      </c>
      <c r="AT31">
        <f t="shared" si="19"/>
        <v>129</v>
      </c>
    </row>
    <row r="32" spans="1:46" s="13" customFormat="1">
      <c r="A32" s="13" t="s">
        <v>28</v>
      </c>
      <c r="B32" s="48" t="s">
        <v>203</v>
      </c>
      <c r="C32" s="13">
        <f t="shared" si="6"/>
        <v>454.66</v>
      </c>
      <c r="D32" s="14">
        <f t="shared" si="7"/>
        <v>7.6</v>
      </c>
      <c r="E32" s="14">
        <f t="shared" si="8"/>
        <v>132</v>
      </c>
      <c r="F32" s="14">
        <f t="shared" si="9"/>
        <v>436.68</v>
      </c>
      <c r="G32" s="14">
        <f t="shared" si="10"/>
        <v>190</v>
      </c>
      <c r="H32" s="14">
        <f t="shared" si="11"/>
        <v>759.6</v>
      </c>
      <c r="Q32" s="13">
        <f t="shared" si="0"/>
        <v>462.26000000000005</v>
      </c>
      <c r="R32" s="13">
        <f t="shared" si="1"/>
        <v>132</v>
      </c>
      <c r="S32" s="13">
        <f t="shared" si="2"/>
        <v>626.68000000000006</v>
      </c>
      <c r="T32" s="13">
        <f t="shared" si="12"/>
        <v>759.6</v>
      </c>
      <c r="V32" s="13">
        <f t="shared" si="3"/>
        <v>1935.3901680000001</v>
      </c>
      <c r="W32" s="13">
        <f t="shared" si="13"/>
        <v>552.6576</v>
      </c>
      <c r="X32" s="13">
        <f t="shared" si="14"/>
        <v>1828.2918239999999</v>
      </c>
      <c r="Y32" s="13">
        <f t="shared" si="4"/>
        <v>795.49199999999996</v>
      </c>
      <c r="Z32" s="13">
        <f t="shared" si="5"/>
        <v>3180.2932799999999</v>
      </c>
      <c r="AB32" s="14">
        <v>127</v>
      </c>
      <c r="AC32" s="14">
        <v>1.9</v>
      </c>
      <c r="AD32" s="14">
        <v>33</v>
      </c>
      <c r="AE32" s="14">
        <v>121.3</v>
      </c>
      <c r="AF32" s="14">
        <v>50</v>
      </c>
      <c r="AG32" s="14">
        <v>84.4</v>
      </c>
      <c r="AN32" s="13">
        <f>54.18*10</f>
        <v>541.79999999999995</v>
      </c>
      <c r="AP32" s="13">
        <f t="shared" si="15"/>
        <v>128.9</v>
      </c>
      <c r="AQ32" s="13">
        <f t="shared" si="16"/>
        <v>121.3</v>
      </c>
      <c r="AR32" s="13">
        <f t="shared" si="17"/>
        <v>50</v>
      </c>
      <c r="AS32" s="13">
        <f t="shared" si="18"/>
        <v>33</v>
      </c>
      <c r="AT32" s="13">
        <f t="shared" si="19"/>
        <v>84.4</v>
      </c>
    </row>
    <row r="33" spans="1:46" s="13" customFormat="1">
      <c r="A33" s="13" t="s">
        <v>29</v>
      </c>
      <c r="B33" s="48" t="s">
        <v>202</v>
      </c>
      <c r="C33" s="13">
        <f t="shared" si="6"/>
        <v>680.2</v>
      </c>
      <c r="D33" s="14">
        <f t="shared" si="7"/>
        <v>11.2</v>
      </c>
      <c r="E33" s="14">
        <f t="shared" si="8"/>
        <v>200</v>
      </c>
      <c r="F33" s="14">
        <f t="shared" si="9"/>
        <v>654.84</v>
      </c>
      <c r="G33" s="14">
        <f t="shared" si="10"/>
        <v>285</v>
      </c>
      <c r="H33" s="14">
        <f t="shared" si="11"/>
        <v>1143</v>
      </c>
      <c r="Q33" s="13">
        <f t="shared" si="0"/>
        <v>691.40000000000009</v>
      </c>
      <c r="R33" s="13">
        <f t="shared" si="1"/>
        <v>200</v>
      </c>
      <c r="S33" s="13">
        <f t="shared" si="2"/>
        <v>939.84</v>
      </c>
      <c r="T33" s="13">
        <f t="shared" si="12"/>
        <v>1143</v>
      </c>
      <c r="V33" s="13">
        <f t="shared" si="3"/>
        <v>2894.7535200000002</v>
      </c>
      <c r="W33" s="13">
        <f t="shared" si="13"/>
        <v>837.36</v>
      </c>
      <c r="X33" s="13">
        <f t="shared" si="14"/>
        <v>2741.6841119999999</v>
      </c>
      <c r="Y33" s="13">
        <f t="shared" si="4"/>
        <v>1193.2380000000001</v>
      </c>
      <c r="Z33" s="13">
        <f t="shared" si="5"/>
        <v>4785.5123999999996</v>
      </c>
      <c r="AB33" s="14">
        <v>190</v>
      </c>
      <c r="AC33" s="14">
        <v>2.8</v>
      </c>
      <c r="AD33" s="14">
        <v>50</v>
      </c>
      <c r="AE33" s="14">
        <v>181.9</v>
      </c>
      <c r="AF33" s="14">
        <v>75</v>
      </c>
      <c r="AG33" s="14">
        <v>127</v>
      </c>
      <c r="AN33" s="49">
        <f>33.27*10</f>
        <v>332.70000000000005</v>
      </c>
      <c r="AP33" s="13">
        <f t="shared" si="15"/>
        <v>192.8</v>
      </c>
      <c r="AQ33" s="13">
        <f t="shared" si="16"/>
        <v>181.9</v>
      </c>
      <c r="AR33" s="13">
        <f t="shared" si="17"/>
        <v>75</v>
      </c>
      <c r="AS33" s="13">
        <f t="shared" si="18"/>
        <v>50</v>
      </c>
      <c r="AT33" s="13">
        <f t="shared" si="19"/>
        <v>127</v>
      </c>
    </row>
    <row r="34" spans="1:46" s="13" customFormat="1">
      <c r="A34" s="13" t="s">
        <v>30</v>
      </c>
      <c r="B34" s="48" t="s">
        <v>204</v>
      </c>
      <c r="C34" s="13">
        <f t="shared" si="6"/>
        <v>905.74</v>
      </c>
      <c r="D34" s="14">
        <f t="shared" si="7"/>
        <v>15.2</v>
      </c>
      <c r="E34" s="14">
        <f t="shared" si="8"/>
        <v>268</v>
      </c>
      <c r="F34" s="14">
        <f t="shared" si="9"/>
        <v>873.36</v>
      </c>
      <c r="G34" s="14">
        <f t="shared" si="10"/>
        <v>380</v>
      </c>
      <c r="H34" s="14">
        <f t="shared" si="11"/>
        <v>1521</v>
      </c>
      <c r="Q34" s="13">
        <f t="shared" si="0"/>
        <v>920.94</v>
      </c>
      <c r="R34" s="13">
        <f t="shared" si="1"/>
        <v>268</v>
      </c>
      <c r="S34" s="13">
        <f t="shared" si="2"/>
        <v>1253.3600000000001</v>
      </c>
      <c r="T34" s="13">
        <f t="shared" si="12"/>
        <v>1521</v>
      </c>
      <c r="V34" s="13">
        <f t="shared" si="3"/>
        <v>3855.791592</v>
      </c>
      <c r="W34" s="13">
        <f t="shared" si="13"/>
        <v>1122.0624</v>
      </c>
      <c r="X34" s="13">
        <f t="shared" si="14"/>
        <v>3656.5836479999998</v>
      </c>
      <c r="Y34" s="13">
        <f t="shared" si="4"/>
        <v>1590.9839999999999</v>
      </c>
      <c r="Z34" s="13">
        <f t="shared" si="5"/>
        <v>6368.1228000000001</v>
      </c>
      <c r="AB34" s="14">
        <v>253</v>
      </c>
      <c r="AC34" s="14">
        <v>3.8</v>
      </c>
      <c r="AD34" s="14">
        <v>67</v>
      </c>
      <c r="AE34" s="14">
        <v>242.6</v>
      </c>
      <c r="AF34" s="14">
        <v>100</v>
      </c>
      <c r="AG34" s="14">
        <v>169</v>
      </c>
      <c r="AN34" s="13">
        <f>12.4*10</f>
        <v>124</v>
      </c>
      <c r="AP34" s="13">
        <f t="shared" si="15"/>
        <v>256.8</v>
      </c>
      <c r="AQ34" s="13">
        <f t="shared" si="16"/>
        <v>242.6</v>
      </c>
      <c r="AR34" s="13">
        <f t="shared" si="17"/>
        <v>100</v>
      </c>
      <c r="AS34" s="13">
        <f t="shared" si="18"/>
        <v>67</v>
      </c>
      <c r="AT34" s="13">
        <f t="shared" si="19"/>
        <v>169</v>
      </c>
    </row>
    <row r="35" spans="1:46" s="25" customFormat="1">
      <c r="A35" s="25" t="s">
        <v>216</v>
      </c>
      <c r="B35" s="53" t="s">
        <v>217</v>
      </c>
      <c r="C35" s="25">
        <f t="shared" si="6"/>
        <v>716</v>
      </c>
      <c r="D35" s="26">
        <f t="shared" si="7"/>
        <v>12</v>
      </c>
      <c r="E35" s="26">
        <f t="shared" si="8"/>
        <v>400</v>
      </c>
      <c r="F35" s="26">
        <f t="shared" si="9"/>
        <v>1454.4</v>
      </c>
      <c r="G35" s="26">
        <f t="shared" si="10"/>
        <v>501.59999999999997</v>
      </c>
      <c r="H35" s="26">
        <f t="shared" si="11"/>
        <v>630</v>
      </c>
      <c r="Q35" s="25">
        <f t="shared" si="0"/>
        <v>728</v>
      </c>
      <c r="R35" s="25">
        <f t="shared" si="1"/>
        <v>400</v>
      </c>
      <c r="S35" s="25">
        <f t="shared" si="2"/>
        <v>1956</v>
      </c>
      <c r="T35" s="25">
        <f t="shared" si="12"/>
        <v>630</v>
      </c>
      <c r="V35" s="25">
        <f t="shared" si="3"/>
        <v>3047.9903999999997</v>
      </c>
      <c r="W35" s="25">
        <f t="shared" si="13"/>
        <v>1674.72</v>
      </c>
      <c r="X35" s="25">
        <f t="shared" si="14"/>
        <v>6089.2819200000004</v>
      </c>
      <c r="Y35" s="25">
        <f t="shared" si="4"/>
        <v>2100.09888</v>
      </c>
      <c r="Z35" s="25">
        <f t="shared" si="5"/>
        <v>2637.6839999999997</v>
      </c>
      <c r="AB35" s="26">
        <v>200</v>
      </c>
      <c r="AC35" s="26">
        <v>3</v>
      </c>
      <c r="AD35" s="26">
        <v>100</v>
      </c>
      <c r="AE35" s="26">
        <v>404</v>
      </c>
      <c r="AF35" s="26">
        <v>132</v>
      </c>
      <c r="AG35" s="26">
        <v>70</v>
      </c>
      <c r="AN35" s="25">
        <v>50</v>
      </c>
      <c r="AP35" s="25">
        <f t="shared" si="15"/>
        <v>203</v>
      </c>
      <c r="AQ35" s="25">
        <f t="shared" si="16"/>
        <v>404</v>
      </c>
      <c r="AR35" s="25">
        <f t="shared" si="17"/>
        <v>132</v>
      </c>
      <c r="AS35" s="25">
        <f t="shared" si="18"/>
        <v>100</v>
      </c>
      <c r="AT35" s="25">
        <f t="shared" si="19"/>
        <v>70</v>
      </c>
    </row>
    <row r="36" spans="1:46">
      <c r="C36" s="15">
        <v>0</v>
      </c>
      <c r="D36" s="15">
        <v>1</v>
      </c>
      <c r="E36" s="15">
        <v>2</v>
      </c>
      <c r="F36" s="15">
        <v>3</v>
      </c>
      <c r="G36" s="15">
        <v>4</v>
      </c>
      <c r="H36" s="15">
        <v>5</v>
      </c>
      <c r="I36" s="15">
        <v>6</v>
      </c>
      <c r="J36" s="15">
        <v>7</v>
      </c>
      <c r="K36" s="15">
        <v>8</v>
      </c>
      <c r="L36" s="15">
        <v>9</v>
      </c>
      <c r="M36" s="15">
        <v>10</v>
      </c>
      <c r="N36" s="15">
        <v>11</v>
      </c>
      <c r="O36" s="15">
        <v>12</v>
      </c>
      <c r="P36" s="15">
        <v>13</v>
      </c>
      <c r="Q36" s="15">
        <v>14</v>
      </c>
      <c r="R36" s="15">
        <v>15</v>
      </c>
      <c r="S36" s="15">
        <v>16</v>
      </c>
      <c r="T36" s="15">
        <v>17</v>
      </c>
      <c r="U36" s="15">
        <v>18</v>
      </c>
      <c r="V36" s="15">
        <v>19</v>
      </c>
      <c r="W36" s="15">
        <v>20</v>
      </c>
      <c r="X36" s="15">
        <v>21</v>
      </c>
      <c r="Y36" s="15">
        <v>22</v>
      </c>
      <c r="Z36" s="15">
        <v>23</v>
      </c>
      <c r="AA36" s="15">
        <v>24</v>
      </c>
      <c r="AB36" s="15">
        <v>25</v>
      </c>
      <c r="AC36" s="15">
        <v>26</v>
      </c>
      <c r="AD36" s="15">
        <v>27</v>
      </c>
      <c r="AE36" s="15">
        <v>28</v>
      </c>
      <c r="AF36" s="15">
        <v>29</v>
      </c>
      <c r="AG36" s="15">
        <v>30</v>
      </c>
      <c r="AH36" s="15">
        <v>31</v>
      </c>
      <c r="AI36" s="15">
        <v>32</v>
      </c>
      <c r="AJ36" s="15">
        <v>33</v>
      </c>
      <c r="AK36" s="15">
        <v>34</v>
      </c>
      <c r="AL36" s="15">
        <v>35</v>
      </c>
      <c r="AM36" s="15">
        <v>36</v>
      </c>
      <c r="AN36" s="15">
        <v>37</v>
      </c>
      <c r="AO36" s="15">
        <v>38</v>
      </c>
      <c r="AP36" s="15">
        <v>39</v>
      </c>
      <c r="AQ36" s="15">
        <v>40</v>
      </c>
      <c r="AR36" s="15">
        <v>41</v>
      </c>
      <c r="AS36" s="15">
        <v>42</v>
      </c>
      <c r="AT36" s="15">
        <v>43</v>
      </c>
    </row>
  </sheetData>
  <mergeCells count="5">
    <mergeCell ref="C1:H1"/>
    <mergeCell ref="AB1:AG1"/>
    <mergeCell ref="AP1:AR1"/>
    <mergeCell ref="Q1:S1"/>
    <mergeCell ref="V1:Z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9"/>
  <sheetViews>
    <sheetView workbookViewId="0">
      <pane xSplit="1" ySplit="1" topLeftCell="B254" activePane="bottomRight" state="frozen"/>
      <selection pane="topRight" activeCell="B1" sqref="B1"/>
      <selection pane="bottomLeft" activeCell="A2" sqref="A2"/>
      <selection pane="bottomRight" activeCell="F289" sqref="B282:F289"/>
    </sheetView>
  </sheetViews>
  <sheetFormatPr baseColWidth="10" defaultRowHeight="16"/>
  <cols>
    <col min="7" max="7" width="16.1640625" customWidth="1"/>
  </cols>
  <sheetData>
    <row r="1" spans="1:8" ht="17" thickBot="1">
      <c r="A1" t="s">
        <v>85</v>
      </c>
      <c r="B1" s="5" t="s">
        <v>55</v>
      </c>
      <c r="C1" s="5" t="s">
        <v>56</v>
      </c>
      <c r="D1" s="8" t="s">
        <v>58</v>
      </c>
      <c r="E1" s="8" t="s">
        <v>69</v>
      </c>
      <c r="F1" s="8" t="s">
        <v>76</v>
      </c>
      <c r="G1" s="3" t="s">
        <v>54</v>
      </c>
      <c r="H1" s="20" t="s">
        <v>89</v>
      </c>
    </row>
    <row r="2" spans="1:8" ht="17" thickTop="1">
      <c r="A2">
        <v>207</v>
      </c>
      <c r="B2" s="6">
        <v>234</v>
      </c>
      <c r="C2" s="6" t="s">
        <v>49</v>
      </c>
      <c r="D2" s="6" t="s">
        <v>62</v>
      </c>
      <c r="E2" s="6" t="s">
        <v>70</v>
      </c>
      <c r="F2" s="7" t="s">
        <v>19</v>
      </c>
      <c r="G2" s="4">
        <v>2.8908602063492066</v>
      </c>
      <c r="H2" s="10" t="s">
        <v>90</v>
      </c>
    </row>
    <row r="3" spans="1:8">
      <c r="A3">
        <v>206</v>
      </c>
      <c r="B3" s="6">
        <v>233</v>
      </c>
      <c r="C3" s="6" t="s">
        <v>57</v>
      </c>
      <c r="D3" s="6" t="s">
        <v>62</v>
      </c>
      <c r="E3" s="6" t="s">
        <v>70</v>
      </c>
      <c r="F3" s="7" t="s">
        <v>19</v>
      </c>
      <c r="G3" s="4">
        <v>3.1824152619047639</v>
      </c>
      <c r="H3" s="10" t="s">
        <v>90</v>
      </c>
    </row>
    <row r="4" spans="1:8">
      <c r="A4">
        <v>107</v>
      </c>
      <c r="B4" s="6">
        <v>130</v>
      </c>
      <c r="C4" s="6" t="s">
        <v>49</v>
      </c>
      <c r="D4" s="6" t="s">
        <v>62</v>
      </c>
      <c r="E4" s="6" t="s">
        <v>70</v>
      </c>
      <c r="F4" s="7" t="s">
        <v>19</v>
      </c>
      <c r="G4" s="4">
        <v>3.3451402678571425</v>
      </c>
      <c r="H4" s="10" t="s">
        <v>90</v>
      </c>
    </row>
    <row r="5" spans="1:8">
      <c r="A5">
        <v>56</v>
      </c>
      <c r="B5" s="6">
        <v>73</v>
      </c>
      <c r="C5" s="6" t="s">
        <v>57</v>
      </c>
      <c r="D5" s="6" t="s">
        <v>62</v>
      </c>
      <c r="E5" s="6" t="s">
        <v>70</v>
      </c>
      <c r="F5" s="7" t="s">
        <v>19</v>
      </c>
      <c r="G5" s="4">
        <v>3.4438649047619037</v>
      </c>
      <c r="H5" s="10" t="s">
        <v>90</v>
      </c>
    </row>
    <row r="6" spans="1:8">
      <c r="A6">
        <v>106</v>
      </c>
      <c r="B6" s="6">
        <v>129</v>
      </c>
      <c r="C6" s="6" t="s">
        <v>57</v>
      </c>
      <c r="D6" s="6" t="s">
        <v>62</v>
      </c>
      <c r="E6" s="6" t="s">
        <v>70</v>
      </c>
      <c r="F6" s="7" t="s">
        <v>19</v>
      </c>
      <c r="G6" s="4">
        <v>3.6624383664021152</v>
      </c>
      <c r="H6" s="10" t="s">
        <v>90</v>
      </c>
    </row>
    <row r="7" spans="1:8">
      <c r="A7">
        <v>157</v>
      </c>
      <c r="B7" s="6">
        <v>184</v>
      </c>
      <c r="C7" s="6" t="s">
        <v>49</v>
      </c>
      <c r="D7" s="6" t="s">
        <v>62</v>
      </c>
      <c r="E7" s="6" t="s">
        <v>70</v>
      </c>
      <c r="F7" s="7" t="s">
        <v>19</v>
      </c>
      <c r="G7" s="4">
        <v>3.6742051940399656</v>
      </c>
      <c r="H7" s="10" t="s">
        <v>90</v>
      </c>
    </row>
    <row r="8" spans="1:8">
      <c r="A8">
        <v>7</v>
      </c>
      <c r="B8" s="6">
        <v>14</v>
      </c>
      <c r="C8" s="6" t="s">
        <v>49</v>
      </c>
      <c r="D8" s="6" t="s">
        <v>62</v>
      </c>
      <c r="E8" s="6" t="s">
        <v>70</v>
      </c>
      <c r="F8" s="7" t="s">
        <v>19</v>
      </c>
      <c r="G8" s="4">
        <v>3.7333872294372292</v>
      </c>
      <c r="H8" s="10" t="s">
        <v>90</v>
      </c>
    </row>
    <row r="9" spans="1:8">
      <c r="A9">
        <v>57</v>
      </c>
      <c r="B9" s="6">
        <v>74</v>
      </c>
      <c r="C9" s="6" t="s">
        <v>49</v>
      </c>
      <c r="D9" s="6" t="s">
        <v>62</v>
      </c>
      <c r="E9" s="6" t="s">
        <v>70</v>
      </c>
      <c r="F9" s="7" t="s">
        <v>19</v>
      </c>
      <c r="G9" s="4">
        <v>3.8282464583333322</v>
      </c>
      <c r="H9" s="10" t="s">
        <v>90</v>
      </c>
    </row>
    <row r="10" spans="1:8">
      <c r="A10">
        <v>6</v>
      </c>
      <c r="B10" s="6">
        <v>13</v>
      </c>
      <c r="C10" s="6" t="s">
        <v>57</v>
      </c>
      <c r="D10" s="6" t="s">
        <v>62</v>
      </c>
      <c r="E10" s="6" t="s">
        <v>70</v>
      </c>
      <c r="F10" s="7" t="s">
        <v>19</v>
      </c>
      <c r="G10" s="4">
        <v>4.0246916666666666</v>
      </c>
      <c r="H10" s="10" t="s">
        <v>90</v>
      </c>
    </row>
    <row r="11" spans="1:8">
      <c r="A11">
        <v>156</v>
      </c>
      <c r="B11" s="6">
        <v>183</v>
      </c>
      <c r="C11" s="6" t="s">
        <v>57</v>
      </c>
      <c r="D11" s="6" t="s">
        <v>62</v>
      </c>
      <c r="E11" s="6" t="s">
        <v>70</v>
      </c>
      <c r="F11" s="7" t="s">
        <v>19</v>
      </c>
      <c r="G11" s="4">
        <v>4.0389791094385421</v>
      </c>
      <c r="H11" s="10" t="s">
        <v>90</v>
      </c>
    </row>
    <row r="12" spans="1:8">
      <c r="A12">
        <v>73</v>
      </c>
      <c r="B12" s="6">
        <v>94</v>
      </c>
      <c r="C12" s="6" t="s">
        <v>49</v>
      </c>
      <c r="D12" s="6" t="s">
        <v>62</v>
      </c>
      <c r="E12" s="6" t="s">
        <v>71</v>
      </c>
      <c r="F12" s="7" t="s">
        <v>20</v>
      </c>
      <c r="G12" s="4">
        <v>2.9249850595238063</v>
      </c>
      <c r="H12" s="10" t="s">
        <v>90</v>
      </c>
    </row>
    <row r="13" spans="1:8">
      <c r="A13">
        <v>23</v>
      </c>
      <c r="B13" s="6">
        <v>34</v>
      </c>
      <c r="C13" s="6" t="s">
        <v>49</v>
      </c>
      <c r="D13" s="6" t="s">
        <v>62</v>
      </c>
      <c r="E13" s="6" t="s">
        <v>71</v>
      </c>
      <c r="F13" s="7" t="s">
        <v>20</v>
      </c>
      <c r="G13" s="4">
        <v>2.9557236607142854</v>
      </c>
      <c r="H13" s="10" t="s">
        <v>90</v>
      </c>
    </row>
    <row r="14" spans="1:8">
      <c r="A14">
        <v>123</v>
      </c>
      <c r="B14" s="6">
        <v>148</v>
      </c>
      <c r="C14" s="6" t="s">
        <v>49</v>
      </c>
      <c r="D14" s="6" t="s">
        <v>62</v>
      </c>
      <c r="E14" s="6" t="s">
        <v>71</v>
      </c>
      <c r="F14" s="7" t="s">
        <v>20</v>
      </c>
      <c r="G14" s="4">
        <v>3.3644100297619031</v>
      </c>
      <c r="H14" s="10" t="s">
        <v>90</v>
      </c>
    </row>
    <row r="15" spans="1:8">
      <c r="A15">
        <v>72</v>
      </c>
      <c r="B15" s="6">
        <v>93</v>
      </c>
      <c r="C15" s="6" t="s">
        <v>57</v>
      </c>
      <c r="D15" s="6" t="s">
        <v>62</v>
      </c>
      <c r="E15" s="6" t="s">
        <v>71</v>
      </c>
      <c r="F15" s="7" t="s">
        <v>20</v>
      </c>
      <c r="G15" s="4">
        <v>3.3777841666666624</v>
      </c>
      <c r="H15" s="10" t="s">
        <v>90</v>
      </c>
    </row>
    <row r="16" spans="1:8">
      <c r="A16">
        <v>223</v>
      </c>
      <c r="B16" s="6">
        <v>250</v>
      </c>
      <c r="C16" s="6" t="s">
        <v>49</v>
      </c>
      <c r="D16" s="6" t="s">
        <v>62</v>
      </c>
      <c r="E16" s="6" t="s">
        <v>71</v>
      </c>
      <c r="F16" s="7" t="s">
        <v>20</v>
      </c>
      <c r="G16" s="4">
        <v>3.4024327023809535</v>
      </c>
      <c r="H16" s="10" t="s">
        <v>90</v>
      </c>
    </row>
    <row r="17" spans="1:8">
      <c r="A17">
        <v>22</v>
      </c>
      <c r="B17" s="6">
        <v>33</v>
      </c>
      <c r="C17" s="6" t="s">
        <v>57</v>
      </c>
      <c r="D17" s="6" t="s">
        <v>62</v>
      </c>
      <c r="E17" s="6" t="s">
        <v>71</v>
      </c>
      <c r="F17" s="7" t="s">
        <v>20</v>
      </c>
      <c r="G17" s="4">
        <v>3.6831499404761905</v>
      </c>
      <c r="H17" s="10" t="s">
        <v>90</v>
      </c>
    </row>
    <row r="18" spans="1:8">
      <c r="A18">
        <v>173</v>
      </c>
      <c r="B18" s="6">
        <v>200</v>
      </c>
      <c r="C18" s="6" t="s">
        <v>49</v>
      </c>
      <c r="D18" s="6" t="s">
        <v>62</v>
      </c>
      <c r="E18" s="6" t="s">
        <v>71</v>
      </c>
      <c r="F18" s="7" t="s">
        <v>20</v>
      </c>
      <c r="G18" s="4">
        <v>3.8131696869488616</v>
      </c>
      <c r="H18" s="10" t="s">
        <v>90</v>
      </c>
    </row>
    <row r="19" spans="1:8">
      <c r="A19">
        <v>122</v>
      </c>
      <c r="B19" s="6">
        <v>147</v>
      </c>
      <c r="C19" s="6" t="s">
        <v>57</v>
      </c>
      <c r="D19" s="6" t="s">
        <v>62</v>
      </c>
      <c r="E19" s="6" t="s">
        <v>71</v>
      </c>
      <c r="F19" s="7" t="s">
        <v>20</v>
      </c>
      <c r="G19" s="4">
        <v>3.8669865211640198</v>
      </c>
      <c r="H19" s="10" t="s">
        <v>90</v>
      </c>
    </row>
    <row r="20" spans="1:8">
      <c r="A20">
        <v>172</v>
      </c>
      <c r="B20" s="6">
        <v>199</v>
      </c>
      <c r="C20" s="6" t="s">
        <v>57</v>
      </c>
      <c r="D20" s="6" t="s">
        <v>62</v>
      </c>
      <c r="E20" s="6" t="s">
        <v>71</v>
      </c>
      <c r="F20" s="7" t="s">
        <v>20</v>
      </c>
      <c r="G20" s="4">
        <v>4.2714376322751413</v>
      </c>
      <c r="H20" s="10" t="s">
        <v>90</v>
      </c>
    </row>
    <row r="21" spans="1:8">
      <c r="A21">
        <v>222</v>
      </c>
      <c r="B21" s="6">
        <v>249</v>
      </c>
      <c r="C21" s="6" t="s">
        <v>57</v>
      </c>
      <c r="D21" s="6" t="s">
        <v>62</v>
      </c>
      <c r="E21" s="6" t="s">
        <v>71</v>
      </c>
      <c r="F21" s="7" t="s">
        <v>20</v>
      </c>
      <c r="G21" s="4">
        <v>4.2966907857142864</v>
      </c>
      <c r="H21" s="10" t="s">
        <v>90</v>
      </c>
    </row>
    <row r="22" spans="1:8">
      <c r="A22">
        <v>243</v>
      </c>
      <c r="B22" s="6">
        <v>270</v>
      </c>
      <c r="C22" s="6" t="s">
        <v>49</v>
      </c>
      <c r="D22" s="6" t="s">
        <v>62</v>
      </c>
      <c r="E22" s="6" t="s">
        <v>75</v>
      </c>
      <c r="F22" s="7" t="s">
        <v>21</v>
      </c>
      <c r="G22" s="4">
        <v>2.4669240555555558</v>
      </c>
      <c r="H22" s="10" t="s">
        <v>90</v>
      </c>
    </row>
    <row r="23" spans="1:8">
      <c r="A23">
        <v>93</v>
      </c>
      <c r="B23" s="6">
        <v>114</v>
      </c>
      <c r="C23" s="6" t="s">
        <v>49</v>
      </c>
      <c r="D23" s="6" t="s">
        <v>62</v>
      </c>
      <c r="E23" s="6" t="s">
        <v>75</v>
      </c>
      <c r="F23" s="7" t="s">
        <v>21</v>
      </c>
      <c r="G23" s="4">
        <v>2.6042780555555551</v>
      </c>
      <c r="H23" s="10" t="s">
        <v>90</v>
      </c>
    </row>
    <row r="24" spans="1:8">
      <c r="A24">
        <v>192</v>
      </c>
      <c r="B24" s="6">
        <v>219</v>
      </c>
      <c r="C24" s="6" t="s">
        <v>57</v>
      </c>
      <c r="D24" s="6" t="s">
        <v>62</v>
      </c>
      <c r="E24" s="6" t="s">
        <v>75</v>
      </c>
      <c r="F24" s="7" t="s">
        <v>21</v>
      </c>
      <c r="G24" s="4">
        <v>2.7836857222222227</v>
      </c>
      <c r="H24" s="10" t="s">
        <v>90</v>
      </c>
    </row>
    <row r="25" spans="1:8">
      <c r="A25">
        <v>43</v>
      </c>
      <c r="B25" s="6">
        <v>54</v>
      </c>
      <c r="C25" s="6" t="s">
        <v>49</v>
      </c>
      <c r="D25" s="6" t="s">
        <v>62</v>
      </c>
      <c r="E25" s="6" t="s">
        <v>75</v>
      </c>
      <c r="F25" s="7" t="s">
        <v>21</v>
      </c>
      <c r="G25" s="4">
        <v>2.8637874999999986</v>
      </c>
      <c r="H25" s="10" t="s">
        <v>90</v>
      </c>
    </row>
    <row r="26" spans="1:8">
      <c r="A26">
        <v>193</v>
      </c>
      <c r="B26" s="6">
        <v>220</v>
      </c>
      <c r="C26" s="6" t="s">
        <v>49</v>
      </c>
      <c r="D26" s="6" t="s">
        <v>62</v>
      </c>
      <c r="E26" s="6" t="s">
        <v>75</v>
      </c>
      <c r="F26" s="7" t="s">
        <v>21</v>
      </c>
      <c r="G26" s="4">
        <v>2.9184497222222232</v>
      </c>
      <c r="H26" s="10" t="s">
        <v>90</v>
      </c>
    </row>
    <row r="27" spans="1:8">
      <c r="A27">
        <v>143</v>
      </c>
      <c r="B27" s="6">
        <v>168</v>
      </c>
      <c r="C27" s="6" t="s">
        <v>49</v>
      </c>
      <c r="D27" s="6" t="s">
        <v>62</v>
      </c>
      <c r="E27" s="6" t="s">
        <v>75</v>
      </c>
      <c r="F27" s="7" t="s">
        <v>21</v>
      </c>
      <c r="G27" s="4">
        <v>3.3080537247474733</v>
      </c>
      <c r="H27" s="10" t="s">
        <v>90</v>
      </c>
    </row>
    <row r="28" spans="1:8">
      <c r="A28">
        <v>42</v>
      </c>
      <c r="B28" s="6">
        <v>53</v>
      </c>
      <c r="C28" s="6" t="s">
        <v>57</v>
      </c>
      <c r="D28" s="6" t="s">
        <v>62</v>
      </c>
      <c r="E28" s="6" t="s">
        <v>75</v>
      </c>
      <c r="F28" s="7" t="s">
        <v>21</v>
      </c>
      <c r="G28" s="4">
        <v>3.4053133333333321</v>
      </c>
      <c r="H28" s="10" t="s">
        <v>90</v>
      </c>
    </row>
    <row r="29" spans="1:8">
      <c r="A29">
        <v>142</v>
      </c>
      <c r="B29" s="6">
        <v>167</v>
      </c>
      <c r="C29" s="6" t="s">
        <v>57</v>
      </c>
      <c r="D29" s="6" t="s">
        <v>62</v>
      </c>
      <c r="E29" s="6" t="s">
        <v>75</v>
      </c>
      <c r="F29" s="7" t="s">
        <v>21</v>
      </c>
      <c r="G29" s="4">
        <v>3.4908814393939376</v>
      </c>
      <c r="H29" s="10" t="s">
        <v>90</v>
      </c>
    </row>
    <row r="30" spans="1:8">
      <c r="A30">
        <v>242</v>
      </c>
      <c r="B30" s="6">
        <v>269</v>
      </c>
      <c r="C30" s="6" t="s">
        <v>57</v>
      </c>
      <c r="D30" s="6" t="s">
        <v>62</v>
      </c>
      <c r="E30" s="6" t="s">
        <v>75</v>
      </c>
      <c r="F30" s="7" t="s">
        <v>21</v>
      </c>
      <c r="G30" s="4">
        <v>3.5806120000000008</v>
      </c>
      <c r="H30" s="10" t="s">
        <v>90</v>
      </c>
    </row>
    <row r="31" spans="1:8">
      <c r="A31">
        <v>92</v>
      </c>
      <c r="B31" s="6">
        <v>113</v>
      </c>
      <c r="C31" s="6" t="s">
        <v>57</v>
      </c>
      <c r="D31" s="6" t="s">
        <v>62</v>
      </c>
      <c r="E31" s="6" t="s">
        <v>75</v>
      </c>
      <c r="F31" s="7" t="s">
        <v>21</v>
      </c>
      <c r="G31" s="4">
        <v>3.6352717592592589</v>
      </c>
      <c r="H31" s="10" t="s">
        <v>90</v>
      </c>
    </row>
    <row r="32" spans="1:8">
      <c r="A32">
        <v>209</v>
      </c>
      <c r="B32" s="6">
        <v>236</v>
      </c>
      <c r="C32" s="6" t="s">
        <v>49</v>
      </c>
      <c r="D32" s="6" t="s">
        <v>63</v>
      </c>
      <c r="E32" s="6" t="s">
        <v>70</v>
      </c>
      <c r="F32" s="7" t="s">
        <v>22</v>
      </c>
      <c r="G32" s="4">
        <v>3.1906477579365093</v>
      </c>
      <c r="H32" s="10" t="s">
        <v>90</v>
      </c>
    </row>
    <row r="33" spans="1:8">
      <c r="A33">
        <v>109</v>
      </c>
      <c r="B33" s="6">
        <v>132</v>
      </c>
      <c r="C33" s="6" t="s">
        <v>49</v>
      </c>
      <c r="D33" s="6" t="s">
        <v>63</v>
      </c>
      <c r="E33" s="6" t="s">
        <v>70</v>
      </c>
      <c r="F33" s="7" t="s">
        <v>22</v>
      </c>
      <c r="G33" s="4">
        <v>3.3660981812169299</v>
      </c>
      <c r="H33" s="10" t="s">
        <v>90</v>
      </c>
    </row>
    <row r="34" spans="1:8">
      <c r="A34">
        <v>9</v>
      </c>
      <c r="B34" s="6">
        <v>16</v>
      </c>
      <c r="C34" s="6" t="s">
        <v>49</v>
      </c>
      <c r="D34" s="6" t="s">
        <v>63</v>
      </c>
      <c r="E34" s="6" t="s">
        <v>70</v>
      </c>
      <c r="F34" s="7" t="s">
        <v>22</v>
      </c>
      <c r="G34" s="4">
        <v>3.3984656385281373</v>
      </c>
      <c r="H34" s="10" t="s">
        <v>90</v>
      </c>
    </row>
    <row r="35" spans="1:8">
      <c r="A35">
        <v>208</v>
      </c>
      <c r="B35" s="6">
        <v>235</v>
      </c>
      <c r="C35" s="6" t="s">
        <v>57</v>
      </c>
      <c r="D35" s="6" t="s">
        <v>63</v>
      </c>
      <c r="E35" s="6" t="s">
        <v>70</v>
      </c>
      <c r="F35" s="7" t="s">
        <v>22</v>
      </c>
      <c r="G35" s="4">
        <v>3.5382011111111127</v>
      </c>
      <c r="H35" s="10" t="s">
        <v>90</v>
      </c>
    </row>
    <row r="36" spans="1:8">
      <c r="A36">
        <v>59</v>
      </c>
      <c r="B36" s="6">
        <v>76</v>
      </c>
      <c r="C36" s="6" t="s">
        <v>49</v>
      </c>
      <c r="D36" s="6" t="s">
        <v>63</v>
      </c>
      <c r="E36" s="6" t="s">
        <v>70</v>
      </c>
      <c r="F36" s="7" t="s">
        <v>22</v>
      </c>
      <c r="G36" s="4">
        <v>3.7726903273809476</v>
      </c>
      <c r="H36" s="10" t="s">
        <v>90</v>
      </c>
    </row>
    <row r="37" spans="1:8">
      <c r="A37">
        <v>159</v>
      </c>
      <c r="B37" s="6">
        <v>186</v>
      </c>
      <c r="C37" s="6" t="s">
        <v>49</v>
      </c>
      <c r="D37" s="6" t="s">
        <v>63</v>
      </c>
      <c r="E37" s="6" t="s">
        <v>70</v>
      </c>
      <c r="F37" s="7" t="s">
        <v>22</v>
      </c>
      <c r="G37" s="4">
        <v>3.7746068321198973</v>
      </c>
      <c r="H37" s="10" t="s">
        <v>90</v>
      </c>
    </row>
    <row r="38" spans="1:8">
      <c r="A38">
        <v>8</v>
      </c>
      <c r="B38" s="6">
        <v>15</v>
      </c>
      <c r="C38" s="6" t="s">
        <v>57</v>
      </c>
      <c r="D38" s="6" t="s">
        <v>63</v>
      </c>
      <c r="E38" s="6" t="s">
        <v>70</v>
      </c>
      <c r="F38" s="7" t="s">
        <v>22</v>
      </c>
      <c r="G38" s="4">
        <v>3.9898406385281384</v>
      </c>
      <c r="H38" s="10" t="s">
        <v>90</v>
      </c>
    </row>
    <row r="39" spans="1:8">
      <c r="A39">
        <v>58</v>
      </c>
      <c r="B39" s="6">
        <v>75</v>
      </c>
      <c r="C39" s="6" t="s">
        <v>57</v>
      </c>
      <c r="D39" s="6" t="s">
        <v>63</v>
      </c>
      <c r="E39" s="6" t="s">
        <v>70</v>
      </c>
      <c r="F39" s="7" t="s">
        <v>22</v>
      </c>
      <c r="G39" s="4">
        <v>4.170245535714284</v>
      </c>
      <c r="H39" s="10" t="s">
        <v>90</v>
      </c>
    </row>
    <row r="40" spans="1:8">
      <c r="A40">
        <v>108</v>
      </c>
      <c r="B40" s="6">
        <v>131</v>
      </c>
      <c r="C40" s="6" t="s">
        <v>57</v>
      </c>
      <c r="D40" s="6" t="s">
        <v>63</v>
      </c>
      <c r="E40" s="6" t="s">
        <v>70</v>
      </c>
      <c r="F40" s="7" t="s">
        <v>22</v>
      </c>
      <c r="G40" s="4">
        <v>4.2084377976190463</v>
      </c>
      <c r="H40" s="10" t="s">
        <v>90</v>
      </c>
    </row>
    <row r="41" spans="1:8">
      <c r="A41">
        <v>158</v>
      </c>
      <c r="B41" s="6">
        <v>185</v>
      </c>
      <c r="C41" s="6" t="s">
        <v>57</v>
      </c>
      <c r="D41" s="6" t="s">
        <v>63</v>
      </c>
      <c r="E41" s="6" t="s">
        <v>70</v>
      </c>
      <c r="F41" s="7" t="s">
        <v>22</v>
      </c>
      <c r="G41" s="4">
        <v>4.2521705734290949</v>
      </c>
      <c r="H41" s="10" t="s">
        <v>90</v>
      </c>
    </row>
    <row r="42" spans="1:8">
      <c r="A42">
        <v>175</v>
      </c>
      <c r="B42" s="6">
        <v>202</v>
      </c>
      <c r="C42" s="6" t="s">
        <v>49</v>
      </c>
      <c r="D42" s="6" t="s">
        <v>63</v>
      </c>
      <c r="E42" s="6" t="s">
        <v>71</v>
      </c>
      <c r="F42" s="7" t="s">
        <v>23</v>
      </c>
      <c r="G42" s="4">
        <v>2.4135153439153485</v>
      </c>
      <c r="H42" s="10" t="s">
        <v>90</v>
      </c>
    </row>
    <row r="43" spans="1:8">
      <c r="A43">
        <v>225</v>
      </c>
      <c r="B43" s="6">
        <v>252</v>
      </c>
      <c r="C43" s="6" t="s">
        <v>49</v>
      </c>
      <c r="D43" s="6" t="s">
        <v>63</v>
      </c>
      <c r="E43" s="6" t="s">
        <v>71</v>
      </c>
      <c r="F43" s="7" t="s">
        <v>23</v>
      </c>
      <c r="G43" s="4">
        <v>2.613183238095238</v>
      </c>
      <c r="H43" s="10" t="s">
        <v>90</v>
      </c>
    </row>
    <row r="44" spans="1:8">
      <c r="A44">
        <v>125</v>
      </c>
      <c r="B44" s="6">
        <v>150</v>
      </c>
      <c r="C44" s="6" t="s">
        <v>49</v>
      </c>
      <c r="D44" s="6" t="s">
        <v>63</v>
      </c>
      <c r="E44" s="6" t="s">
        <v>71</v>
      </c>
      <c r="F44" s="7" t="s">
        <v>23</v>
      </c>
      <c r="G44" s="4">
        <v>2.6590977777777765</v>
      </c>
      <c r="H44" s="10" t="s">
        <v>90</v>
      </c>
    </row>
    <row r="45" spans="1:8">
      <c r="A45">
        <v>25</v>
      </c>
      <c r="B45" s="6">
        <v>36</v>
      </c>
      <c r="C45" s="6" t="s">
        <v>49</v>
      </c>
      <c r="D45" s="6" t="s">
        <v>63</v>
      </c>
      <c r="E45" s="6" t="s">
        <v>71</v>
      </c>
      <c r="F45" s="7" t="s">
        <v>23</v>
      </c>
      <c r="G45" s="4">
        <v>2.6730171428571432</v>
      </c>
      <c r="H45" s="10" t="s">
        <v>90</v>
      </c>
    </row>
    <row r="46" spans="1:8">
      <c r="A46">
        <v>75</v>
      </c>
      <c r="B46" s="6">
        <v>96</v>
      </c>
      <c r="C46" s="6" t="s">
        <v>49</v>
      </c>
      <c r="D46" s="6" t="s">
        <v>63</v>
      </c>
      <c r="E46" s="6" t="s">
        <v>71</v>
      </c>
      <c r="F46" s="7" t="s">
        <v>23</v>
      </c>
      <c r="G46" s="4">
        <v>2.7190114285714251</v>
      </c>
      <c r="H46" s="10" t="s">
        <v>90</v>
      </c>
    </row>
    <row r="47" spans="1:8">
      <c r="A47">
        <v>174</v>
      </c>
      <c r="B47" s="6">
        <v>201</v>
      </c>
      <c r="C47" s="6" t="s">
        <v>57</v>
      </c>
      <c r="D47" s="6" t="s">
        <v>63</v>
      </c>
      <c r="E47" s="6" t="s">
        <v>71</v>
      </c>
      <c r="F47" s="7" t="s">
        <v>23</v>
      </c>
      <c r="G47" s="4">
        <v>3.0649164021164088</v>
      </c>
      <c r="H47" s="10" t="s">
        <v>90</v>
      </c>
    </row>
    <row r="48" spans="1:8">
      <c r="A48">
        <v>24</v>
      </c>
      <c r="B48" s="6">
        <v>35</v>
      </c>
      <c r="C48" s="6" t="s">
        <v>57</v>
      </c>
      <c r="D48" s="6" t="s">
        <v>63</v>
      </c>
      <c r="E48" s="6" t="s">
        <v>71</v>
      </c>
      <c r="F48" s="7" t="s">
        <v>23</v>
      </c>
      <c r="G48" s="4">
        <v>3.0816914285714283</v>
      </c>
      <c r="H48" s="10" t="s">
        <v>90</v>
      </c>
    </row>
    <row r="49" spans="1:8">
      <c r="A49">
        <v>224</v>
      </c>
      <c r="B49" s="6">
        <v>251</v>
      </c>
      <c r="C49" s="6" t="s">
        <v>57</v>
      </c>
      <c r="D49" s="6" t="s">
        <v>63</v>
      </c>
      <c r="E49" s="6" t="s">
        <v>71</v>
      </c>
      <c r="F49" s="7" t="s">
        <v>23</v>
      </c>
      <c r="G49" s="4">
        <v>3.1767937142857137</v>
      </c>
      <c r="H49" s="10" t="s">
        <v>90</v>
      </c>
    </row>
    <row r="50" spans="1:8">
      <c r="A50">
        <v>124</v>
      </c>
      <c r="B50" s="6">
        <v>149</v>
      </c>
      <c r="C50" s="6" t="s">
        <v>57</v>
      </c>
      <c r="D50" s="6" t="s">
        <v>63</v>
      </c>
      <c r="E50" s="6" t="s">
        <v>71</v>
      </c>
      <c r="F50" s="7" t="s">
        <v>23</v>
      </c>
      <c r="G50" s="4">
        <v>3.2303866666666647</v>
      </c>
      <c r="H50" s="10" t="s">
        <v>90</v>
      </c>
    </row>
    <row r="51" spans="1:8">
      <c r="A51">
        <v>74</v>
      </c>
      <c r="B51" s="6">
        <v>95</v>
      </c>
      <c r="C51" s="6" t="s">
        <v>57</v>
      </c>
      <c r="D51" s="6" t="s">
        <v>63</v>
      </c>
      <c r="E51" s="6" t="s">
        <v>71</v>
      </c>
      <c r="F51" s="7" t="s">
        <v>23</v>
      </c>
      <c r="G51" s="4">
        <v>3.7323685714285668</v>
      </c>
      <c r="H51" s="10" t="s">
        <v>90</v>
      </c>
    </row>
    <row r="52" spans="1:8" ht="32">
      <c r="A52" s="27">
        <v>281</v>
      </c>
      <c r="B52" s="22" t="s">
        <v>129</v>
      </c>
      <c r="C52" s="22" t="s">
        <v>49</v>
      </c>
      <c r="D52" s="22" t="s">
        <v>63</v>
      </c>
      <c r="E52" s="22" t="s">
        <v>75</v>
      </c>
      <c r="F52" s="23" t="s">
        <v>24</v>
      </c>
      <c r="G52" s="35">
        <v>1.6363636363636365</v>
      </c>
      <c r="H52" s="23" t="s">
        <v>130</v>
      </c>
    </row>
    <row r="53" spans="1:8" ht="32">
      <c r="A53" s="61">
        <v>274</v>
      </c>
      <c r="B53" s="22" t="s">
        <v>118</v>
      </c>
      <c r="C53" s="22" t="s">
        <v>49</v>
      </c>
      <c r="D53" s="22" t="s">
        <v>63</v>
      </c>
      <c r="E53" s="22" t="s">
        <v>75</v>
      </c>
      <c r="F53" s="23" t="s">
        <v>24</v>
      </c>
      <c r="G53" s="35">
        <v>1.9777777777777783</v>
      </c>
      <c r="H53" s="23" t="s">
        <v>124</v>
      </c>
    </row>
    <row r="54" spans="1:8" ht="32">
      <c r="A54" s="61">
        <v>254</v>
      </c>
      <c r="B54" s="22" t="s">
        <v>102</v>
      </c>
      <c r="C54" s="22" t="s">
        <v>49</v>
      </c>
      <c r="D54" s="22" t="s">
        <v>63</v>
      </c>
      <c r="E54" s="22" t="s">
        <v>75</v>
      </c>
      <c r="F54" s="23" t="s">
        <v>24</v>
      </c>
      <c r="G54" s="24">
        <v>1.9818181818181819</v>
      </c>
      <c r="H54" s="23" t="s">
        <v>101</v>
      </c>
    </row>
    <row r="55" spans="1:8">
      <c r="A55" s="39">
        <v>195</v>
      </c>
      <c r="B55" s="6">
        <v>222</v>
      </c>
      <c r="C55" s="6" t="s">
        <v>49</v>
      </c>
      <c r="D55" s="6" t="s">
        <v>63</v>
      </c>
      <c r="E55" s="6" t="s">
        <v>75</v>
      </c>
      <c r="F55" s="7" t="s">
        <v>24</v>
      </c>
      <c r="G55" s="4">
        <v>1.9961279722222229</v>
      </c>
      <c r="H55" s="10" t="s">
        <v>90</v>
      </c>
    </row>
    <row r="56" spans="1:8" ht="32">
      <c r="A56" s="61">
        <v>270</v>
      </c>
      <c r="B56" s="22" t="s">
        <v>114</v>
      </c>
      <c r="C56" s="22" t="s">
        <v>49</v>
      </c>
      <c r="D56" s="22" t="s">
        <v>63</v>
      </c>
      <c r="E56" s="22" t="s">
        <v>75</v>
      </c>
      <c r="F56" s="23" t="s">
        <v>24</v>
      </c>
      <c r="G56" s="24">
        <v>2.0111111111111111</v>
      </c>
      <c r="H56" s="23" t="s">
        <v>124</v>
      </c>
    </row>
    <row r="57" spans="1:8" ht="32">
      <c r="A57" s="27">
        <v>271</v>
      </c>
      <c r="B57" s="22" t="s">
        <v>115</v>
      </c>
      <c r="C57" s="22" t="s">
        <v>49</v>
      </c>
      <c r="D57" s="22" t="s">
        <v>63</v>
      </c>
      <c r="E57" s="22" t="s">
        <v>75</v>
      </c>
      <c r="F57" s="23" t="s">
        <v>24</v>
      </c>
      <c r="G57" s="24">
        <v>2.0111111111111111</v>
      </c>
      <c r="H57" s="23" t="s">
        <v>124</v>
      </c>
    </row>
    <row r="58" spans="1:8" ht="32">
      <c r="A58" s="27">
        <v>279</v>
      </c>
      <c r="B58" s="22" t="s">
        <v>126</v>
      </c>
      <c r="C58" s="22" t="s">
        <v>49</v>
      </c>
      <c r="D58" s="22" t="s">
        <v>63</v>
      </c>
      <c r="E58" s="22" t="s">
        <v>75</v>
      </c>
      <c r="F58" s="23" t="s">
        <v>24</v>
      </c>
      <c r="G58" s="35">
        <v>2.0318181818181817</v>
      </c>
      <c r="H58" s="23" t="s">
        <v>130</v>
      </c>
    </row>
    <row r="59" spans="1:8" ht="32">
      <c r="A59" s="61">
        <v>280</v>
      </c>
      <c r="B59" s="22" t="s">
        <v>127</v>
      </c>
      <c r="C59" s="22" t="s">
        <v>49</v>
      </c>
      <c r="D59" s="22" t="s">
        <v>63</v>
      </c>
      <c r="E59" s="22" t="s">
        <v>75</v>
      </c>
      <c r="F59" s="23" t="s">
        <v>24</v>
      </c>
      <c r="G59" s="35">
        <v>2.0318181818181817</v>
      </c>
      <c r="H59" s="23" t="s">
        <v>130</v>
      </c>
    </row>
    <row r="60" spans="1:8" ht="32">
      <c r="A60" s="61">
        <v>282</v>
      </c>
      <c r="B60" s="22" t="s">
        <v>128</v>
      </c>
      <c r="C60" s="22" t="s">
        <v>49</v>
      </c>
      <c r="D60" s="22" t="s">
        <v>63</v>
      </c>
      <c r="E60" s="22" t="s">
        <v>75</v>
      </c>
      <c r="F60" s="23" t="s">
        <v>24</v>
      </c>
      <c r="G60" s="35">
        <v>2.0318181818181817</v>
      </c>
      <c r="H60" s="23" t="s">
        <v>130</v>
      </c>
    </row>
    <row r="61" spans="1:8" ht="32">
      <c r="A61" s="61">
        <v>272</v>
      </c>
      <c r="B61" s="22" t="s">
        <v>116</v>
      </c>
      <c r="C61" s="22" t="s">
        <v>49</v>
      </c>
      <c r="D61" s="22" t="s">
        <v>63</v>
      </c>
      <c r="E61" s="22" t="s">
        <v>75</v>
      </c>
      <c r="F61" s="23" t="s">
        <v>24</v>
      </c>
      <c r="G61" s="24">
        <v>2.0499999999999998</v>
      </c>
      <c r="H61" s="23" t="s">
        <v>124</v>
      </c>
    </row>
    <row r="62" spans="1:8" ht="32">
      <c r="A62" s="27">
        <v>273</v>
      </c>
      <c r="B62" s="22" t="s">
        <v>117</v>
      </c>
      <c r="C62" s="22" t="s">
        <v>49</v>
      </c>
      <c r="D62" s="22" t="s">
        <v>63</v>
      </c>
      <c r="E62" s="22" t="s">
        <v>75</v>
      </c>
      <c r="F62" s="23" t="s">
        <v>24</v>
      </c>
      <c r="G62" s="24">
        <v>2.0499999999999998</v>
      </c>
      <c r="H62" s="23" t="s">
        <v>124</v>
      </c>
    </row>
    <row r="63" spans="1:8" ht="32">
      <c r="A63" s="61">
        <v>250</v>
      </c>
      <c r="B63" s="22" t="s">
        <v>91</v>
      </c>
      <c r="C63" s="22" t="s">
        <v>49</v>
      </c>
      <c r="D63" s="22" t="s">
        <v>63</v>
      </c>
      <c r="E63" s="22" t="s">
        <v>75</v>
      </c>
      <c r="F63" s="23" t="s">
        <v>24</v>
      </c>
      <c r="G63" s="35">
        <v>2.0916666666666663</v>
      </c>
      <c r="H63" s="23" t="s">
        <v>101</v>
      </c>
    </row>
    <row r="64" spans="1:8" ht="32">
      <c r="A64" s="27">
        <v>251</v>
      </c>
      <c r="B64" s="22" t="s">
        <v>92</v>
      </c>
      <c r="C64" s="22" t="s">
        <v>49</v>
      </c>
      <c r="D64" s="22" t="s">
        <v>63</v>
      </c>
      <c r="E64" s="22" t="s">
        <v>75</v>
      </c>
      <c r="F64" s="23" t="s">
        <v>24</v>
      </c>
      <c r="G64" s="35">
        <v>2.0916666666666663</v>
      </c>
      <c r="H64" s="23" t="s">
        <v>101</v>
      </c>
    </row>
    <row r="65" spans="1:8" ht="32">
      <c r="A65" s="61">
        <v>252</v>
      </c>
      <c r="B65" s="22" t="s">
        <v>93</v>
      </c>
      <c r="C65" s="22" t="s">
        <v>49</v>
      </c>
      <c r="D65" s="22" t="s">
        <v>63</v>
      </c>
      <c r="E65" s="22" t="s">
        <v>75</v>
      </c>
      <c r="F65" s="23" t="s">
        <v>24</v>
      </c>
      <c r="G65" s="24">
        <v>2.0958333333333337</v>
      </c>
      <c r="H65" s="23" t="s">
        <v>101</v>
      </c>
    </row>
    <row r="66" spans="1:8" ht="32">
      <c r="A66" s="27">
        <v>253</v>
      </c>
      <c r="B66" s="22" t="s">
        <v>94</v>
      </c>
      <c r="C66" s="22" t="s">
        <v>49</v>
      </c>
      <c r="D66" s="22" t="s">
        <v>63</v>
      </c>
      <c r="E66" s="22" t="s">
        <v>75</v>
      </c>
      <c r="F66" s="23" t="s">
        <v>24</v>
      </c>
      <c r="G66" s="24">
        <v>2.0958333333333337</v>
      </c>
      <c r="H66" s="23" t="s">
        <v>101</v>
      </c>
    </row>
    <row r="67" spans="1:8" ht="32">
      <c r="A67" s="61">
        <v>264</v>
      </c>
      <c r="B67" s="22" t="s">
        <v>107</v>
      </c>
      <c r="C67" s="22" t="s">
        <v>49</v>
      </c>
      <c r="D67" s="22" t="s">
        <v>63</v>
      </c>
      <c r="E67" s="22" t="s">
        <v>75</v>
      </c>
      <c r="F67" s="23" t="s">
        <v>24</v>
      </c>
      <c r="G67" s="24">
        <v>2.1</v>
      </c>
      <c r="H67" s="23" t="s">
        <v>108</v>
      </c>
    </row>
    <row r="68" spans="1:8" ht="32">
      <c r="A68" s="61">
        <v>260</v>
      </c>
      <c r="B68" s="22" t="s">
        <v>103</v>
      </c>
      <c r="C68" s="22" t="s">
        <v>49</v>
      </c>
      <c r="D68" s="22" t="s">
        <v>63</v>
      </c>
      <c r="E68" s="22" t="s">
        <v>75</v>
      </c>
      <c r="F68" s="23" t="s">
        <v>24</v>
      </c>
      <c r="G68" s="24">
        <v>2.1749999999999998</v>
      </c>
      <c r="H68" s="23" t="s">
        <v>108</v>
      </c>
    </row>
    <row r="69" spans="1:8" ht="32">
      <c r="A69" s="38">
        <v>261</v>
      </c>
      <c r="B69" s="22" t="s">
        <v>104</v>
      </c>
      <c r="C69" s="22" t="s">
        <v>49</v>
      </c>
      <c r="D69" s="22" t="s">
        <v>63</v>
      </c>
      <c r="E69" s="22" t="s">
        <v>75</v>
      </c>
      <c r="F69" s="23" t="s">
        <v>24</v>
      </c>
      <c r="G69" s="24">
        <v>2.1749999999999998</v>
      </c>
      <c r="H69" s="23" t="s">
        <v>108</v>
      </c>
    </row>
    <row r="70" spans="1:8">
      <c r="A70" s="39">
        <v>245</v>
      </c>
      <c r="B70" s="6">
        <v>272</v>
      </c>
      <c r="C70" s="6" t="s">
        <v>49</v>
      </c>
      <c r="D70" s="6" t="s">
        <v>63</v>
      </c>
      <c r="E70" s="6" t="s">
        <v>75</v>
      </c>
      <c r="F70" s="7" t="s">
        <v>24</v>
      </c>
      <c r="G70" s="4">
        <v>2.2107524047619052</v>
      </c>
      <c r="H70" s="10" t="s">
        <v>90</v>
      </c>
    </row>
    <row r="71" spans="1:8">
      <c r="A71" s="39">
        <v>95</v>
      </c>
      <c r="B71" s="6">
        <v>116</v>
      </c>
      <c r="C71" s="6" t="s">
        <v>49</v>
      </c>
      <c r="D71" s="6" t="s">
        <v>63</v>
      </c>
      <c r="E71" s="6" t="s">
        <v>75</v>
      </c>
      <c r="F71" s="7" t="s">
        <v>24</v>
      </c>
      <c r="G71" s="4">
        <v>2.2901847552910053</v>
      </c>
      <c r="H71" s="10" t="s">
        <v>90</v>
      </c>
    </row>
    <row r="72" spans="1:8">
      <c r="A72" s="39">
        <v>145</v>
      </c>
      <c r="B72" s="6">
        <v>170</v>
      </c>
      <c r="C72" s="6" t="s">
        <v>49</v>
      </c>
      <c r="D72" s="6" t="s">
        <v>63</v>
      </c>
      <c r="E72" s="6" t="s">
        <v>75</v>
      </c>
      <c r="F72" s="7" t="s">
        <v>24</v>
      </c>
      <c r="G72" s="4">
        <v>2.3107658625213179</v>
      </c>
      <c r="H72" s="10" t="s">
        <v>90</v>
      </c>
    </row>
    <row r="73" spans="1:8" ht="32">
      <c r="A73" s="61">
        <v>262</v>
      </c>
      <c r="B73" s="22" t="s">
        <v>105</v>
      </c>
      <c r="C73" s="22" t="s">
        <v>49</v>
      </c>
      <c r="D73" s="22" t="s">
        <v>63</v>
      </c>
      <c r="E73" s="22" t="s">
        <v>75</v>
      </c>
      <c r="F73" s="23" t="s">
        <v>24</v>
      </c>
      <c r="G73" s="24">
        <v>2.3449999999999998</v>
      </c>
      <c r="H73" s="23" t="s">
        <v>108</v>
      </c>
    </row>
    <row r="74" spans="1:8" ht="32">
      <c r="A74" s="38">
        <v>263</v>
      </c>
      <c r="B74" s="22" t="s">
        <v>106</v>
      </c>
      <c r="C74" s="22" t="s">
        <v>49</v>
      </c>
      <c r="D74" s="22" t="s">
        <v>63</v>
      </c>
      <c r="E74" s="22" t="s">
        <v>75</v>
      </c>
      <c r="F74" s="23" t="s">
        <v>24</v>
      </c>
      <c r="G74" s="24">
        <v>2.3449999999999998</v>
      </c>
      <c r="H74" s="23" t="s">
        <v>108</v>
      </c>
    </row>
    <row r="75" spans="1:8">
      <c r="A75" s="39">
        <v>45</v>
      </c>
      <c r="B75" s="6">
        <v>56</v>
      </c>
      <c r="C75" s="6" t="s">
        <v>49</v>
      </c>
      <c r="D75" s="6" t="s">
        <v>63</v>
      </c>
      <c r="E75" s="6" t="s">
        <v>75</v>
      </c>
      <c r="F75" s="7" t="s">
        <v>24</v>
      </c>
      <c r="G75" s="4">
        <v>2.3472441071428563</v>
      </c>
      <c r="H75" s="10" t="s">
        <v>90</v>
      </c>
    </row>
    <row r="76" spans="1:8">
      <c r="A76" s="39">
        <v>194</v>
      </c>
      <c r="B76" s="6">
        <v>221</v>
      </c>
      <c r="C76" s="6" t="s">
        <v>57</v>
      </c>
      <c r="D76" s="6" t="s">
        <v>63</v>
      </c>
      <c r="E76" s="6" t="s">
        <v>75</v>
      </c>
      <c r="F76" s="7" t="s">
        <v>24</v>
      </c>
      <c r="G76" s="4">
        <v>2.4487037976190495</v>
      </c>
      <c r="H76" s="10" t="s">
        <v>90</v>
      </c>
    </row>
    <row r="77" spans="1:8">
      <c r="A77" s="39">
        <v>44</v>
      </c>
      <c r="B77" s="6">
        <v>55</v>
      </c>
      <c r="C77" s="6" t="s">
        <v>57</v>
      </c>
      <c r="D77" s="6" t="s">
        <v>63</v>
      </c>
      <c r="E77" s="6" t="s">
        <v>75</v>
      </c>
      <c r="F77" s="7" t="s">
        <v>24</v>
      </c>
      <c r="G77" s="4">
        <v>2.5298004166666659</v>
      </c>
      <c r="H77" s="10" t="s">
        <v>90</v>
      </c>
    </row>
    <row r="78" spans="1:8">
      <c r="A78" s="39">
        <v>244</v>
      </c>
      <c r="B78" s="6">
        <v>271</v>
      </c>
      <c r="C78" s="6" t="s">
        <v>57</v>
      </c>
      <c r="D78" s="6" t="s">
        <v>63</v>
      </c>
      <c r="E78" s="6" t="s">
        <v>75</v>
      </c>
      <c r="F78" s="7" t="s">
        <v>24</v>
      </c>
      <c r="G78" s="4">
        <v>2.5335010436507943</v>
      </c>
      <c r="H78" s="10" t="s">
        <v>90</v>
      </c>
    </row>
    <row r="79" spans="1:8">
      <c r="A79" s="39">
        <v>94</v>
      </c>
      <c r="B79" s="6">
        <v>115</v>
      </c>
      <c r="C79" s="6" t="s">
        <v>57</v>
      </c>
      <c r="D79" s="6" t="s">
        <v>63</v>
      </c>
      <c r="E79" s="6" t="s">
        <v>75</v>
      </c>
      <c r="F79" s="7" t="s">
        <v>24</v>
      </c>
      <c r="G79" s="4">
        <v>2.7670590806878308</v>
      </c>
      <c r="H79" s="10" t="s">
        <v>90</v>
      </c>
    </row>
    <row r="80" spans="1:8">
      <c r="A80" s="39">
        <v>144</v>
      </c>
      <c r="B80" s="6">
        <v>169</v>
      </c>
      <c r="C80" s="6" t="s">
        <v>57</v>
      </c>
      <c r="D80" s="6" t="s">
        <v>63</v>
      </c>
      <c r="E80" s="6" t="s">
        <v>75</v>
      </c>
      <c r="F80" s="7" t="s">
        <v>24</v>
      </c>
      <c r="G80" s="4">
        <v>2.8465026066399908</v>
      </c>
      <c r="H80" s="10" t="s">
        <v>90</v>
      </c>
    </row>
    <row r="81" spans="1:8" ht="48">
      <c r="A81" s="54">
        <v>300</v>
      </c>
      <c r="B81" s="63" t="s">
        <v>219</v>
      </c>
      <c r="C81" s="63" t="s">
        <v>214</v>
      </c>
      <c r="D81" s="63" t="s">
        <v>215</v>
      </c>
      <c r="E81" s="63" t="s">
        <v>75</v>
      </c>
      <c r="F81" s="56" t="s">
        <v>216</v>
      </c>
      <c r="G81" s="57">
        <v>3</v>
      </c>
      <c r="H81" s="56" t="s">
        <v>218</v>
      </c>
    </row>
    <row r="82" spans="1:8">
      <c r="A82">
        <v>213</v>
      </c>
      <c r="B82" s="6">
        <v>240</v>
      </c>
      <c r="C82" s="6" t="s">
        <v>49</v>
      </c>
      <c r="D82" s="6" t="s">
        <v>65</v>
      </c>
      <c r="E82" s="6" t="s">
        <v>70</v>
      </c>
      <c r="F82" s="7" t="s">
        <v>28</v>
      </c>
      <c r="G82" s="4">
        <v>2.7792493888888905</v>
      </c>
      <c r="H82" s="10" t="s">
        <v>90</v>
      </c>
    </row>
    <row r="83" spans="1:8">
      <c r="A83">
        <v>212</v>
      </c>
      <c r="B83" s="6">
        <v>239</v>
      </c>
      <c r="C83" s="6" t="s">
        <v>57</v>
      </c>
      <c r="D83" s="6" t="s">
        <v>65</v>
      </c>
      <c r="E83" s="6" t="s">
        <v>70</v>
      </c>
      <c r="F83" s="7" t="s">
        <v>28</v>
      </c>
      <c r="G83" s="4">
        <v>3.0692601428571433</v>
      </c>
      <c r="H83" s="10" t="s">
        <v>90</v>
      </c>
    </row>
    <row r="84" spans="1:8">
      <c r="A84">
        <v>113</v>
      </c>
      <c r="B84" s="6">
        <v>136</v>
      </c>
      <c r="C84" s="6" t="s">
        <v>49</v>
      </c>
      <c r="D84" s="6" t="s">
        <v>65</v>
      </c>
      <c r="E84" s="6" t="s">
        <v>70</v>
      </c>
      <c r="F84" s="7" t="s">
        <v>28</v>
      </c>
      <c r="G84" s="4">
        <v>3.6321303571428558</v>
      </c>
      <c r="H84" s="10" t="s">
        <v>90</v>
      </c>
    </row>
    <row r="85" spans="1:8">
      <c r="A85">
        <v>13</v>
      </c>
      <c r="B85" s="6">
        <v>20</v>
      </c>
      <c r="C85" s="6" t="s">
        <v>49</v>
      </c>
      <c r="D85" s="6" t="s">
        <v>65</v>
      </c>
      <c r="E85" s="6" t="s">
        <v>70</v>
      </c>
      <c r="F85" s="7" t="s">
        <v>28</v>
      </c>
      <c r="G85" s="4">
        <v>3.685559090909091</v>
      </c>
      <c r="H85" s="10" t="s">
        <v>90</v>
      </c>
    </row>
    <row r="86" spans="1:8">
      <c r="A86">
        <v>163</v>
      </c>
      <c r="B86" s="6">
        <v>190</v>
      </c>
      <c r="C86" s="6" t="s">
        <v>49</v>
      </c>
      <c r="D86" s="6" t="s">
        <v>65</v>
      </c>
      <c r="E86" s="6" t="s">
        <v>70</v>
      </c>
      <c r="F86" s="7" t="s">
        <v>28</v>
      </c>
      <c r="G86" s="4">
        <v>3.7566124074074052</v>
      </c>
      <c r="H86" s="10" t="s">
        <v>90</v>
      </c>
    </row>
    <row r="87" spans="1:8">
      <c r="A87">
        <v>63</v>
      </c>
      <c r="B87" s="6">
        <v>80</v>
      </c>
      <c r="C87" s="6" t="s">
        <v>49</v>
      </c>
      <c r="D87" s="6" t="s">
        <v>65</v>
      </c>
      <c r="E87" s="6" t="s">
        <v>70</v>
      </c>
      <c r="F87" s="7" t="s">
        <v>28</v>
      </c>
      <c r="G87" s="4">
        <v>3.8553429464285678</v>
      </c>
      <c r="H87" s="10" t="s">
        <v>90</v>
      </c>
    </row>
    <row r="88" spans="1:8">
      <c r="A88">
        <v>162</v>
      </c>
      <c r="B88" s="6">
        <v>189</v>
      </c>
      <c r="C88" s="6" t="s">
        <v>57</v>
      </c>
      <c r="D88" s="6" t="s">
        <v>65</v>
      </c>
      <c r="E88" s="6" t="s">
        <v>70</v>
      </c>
      <c r="F88" s="7" t="s">
        <v>28</v>
      </c>
      <c r="G88" s="4">
        <v>3.8651944996501753</v>
      </c>
      <c r="H88" s="10" t="s">
        <v>90</v>
      </c>
    </row>
    <row r="89" spans="1:8">
      <c r="A89">
        <v>62</v>
      </c>
      <c r="B89" s="6">
        <v>79</v>
      </c>
      <c r="C89" s="6" t="s">
        <v>57</v>
      </c>
      <c r="D89" s="6" t="s">
        <v>65</v>
      </c>
      <c r="E89" s="6" t="s">
        <v>70</v>
      </c>
      <c r="F89" s="7" t="s">
        <v>28</v>
      </c>
      <c r="G89" s="4">
        <v>4.0334216666666629</v>
      </c>
      <c r="H89" s="10" t="s">
        <v>90</v>
      </c>
    </row>
    <row r="90" spans="1:8">
      <c r="A90">
        <v>12</v>
      </c>
      <c r="B90" s="6">
        <v>19</v>
      </c>
      <c r="C90" s="6" t="s">
        <v>57</v>
      </c>
      <c r="D90" s="6" t="s">
        <v>65</v>
      </c>
      <c r="E90" s="6" t="s">
        <v>70</v>
      </c>
      <c r="F90" s="7" t="s">
        <v>28</v>
      </c>
      <c r="G90" s="4">
        <v>4.3137311958874447</v>
      </c>
      <c r="H90" s="10" t="s">
        <v>90</v>
      </c>
    </row>
    <row r="91" spans="1:8">
      <c r="A91">
        <v>112</v>
      </c>
      <c r="B91" s="6">
        <v>135</v>
      </c>
      <c r="C91" s="6" t="s">
        <v>57</v>
      </c>
      <c r="D91" s="6" t="s">
        <v>65</v>
      </c>
      <c r="E91" s="6" t="s">
        <v>70</v>
      </c>
      <c r="F91" s="7" t="s">
        <v>28</v>
      </c>
      <c r="G91" s="4">
        <v>4.369258505291004</v>
      </c>
      <c r="H91" s="10" t="s">
        <v>90</v>
      </c>
    </row>
    <row r="92" spans="1:8">
      <c r="A92">
        <v>29</v>
      </c>
      <c r="B92" s="6">
        <v>40</v>
      </c>
      <c r="C92" s="6" t="s">
        <v>49</v>
      </c>
      <c r="D92" s="6" t="s">
        <v>65</v>
      </c>
      <c r="E92" s="6" t="s">
        <v>71</v>
      </c>
      <c r="F92" s="7" t="s">
        <v>29</v>
      </c>
      <c r="G92" s="4">
        <v>2.4597641071428571</v>
      </c>
      <c r="H92" s="10" t="s">
        <v>90</v>
      </c>
    </row>
    <row r="93" spans="1:8">
      <c r="A93">
        <v>229</v>
      </c>
      <c r="B93" s="6">
        <v>256</v>
      </c>
      <c r="C93" s="6" t="s">
        <v>49</v>
      </c>
      <c r="D93" s="6" t="s">
        <v>65</v>
      </c>
      <c r="E93" s="6" t="s">
        <v>71</v>
      </c>
      <c r="F93" s="7" t="s">
        <v>29</v>
      </c>
      <c r="G93" s="4">
        <v>2.4987361666666672</v>
      </c>
      <c r="H93" s="10" t="s">
        <v>90</v>
      </c>
    </row>
    <row r="94" spans="1:8">
      <c r="A94">
        <v>129</v>
      </c>
      <c r="B94" s="6">
        <v>154</v>
      </c>
      <c r="C94" s="6" t="s">
        <v>49</v>
      </c>
      <c r="D94" s="6" t="s">
        <v>65</v>
      </c>
      <c r="E94" s="6" t="s">
        <v>71</v>
      </c>
      <c r="F94" s="7" t="s">
        <v>29</v>
      </c>
      <c r="G94" s="4">
        <v>2.690295481150792</v>
      </c>
      <c r="H94" s="10" t="s">
        <v>90</v>
      </c>
    </row>
    <row r="95" spans="1:8">
      <c r="A95">
        <v>179</v>
      </c>
      <c r="B95" s="6">
        <v>206</v>
      </c>
      <c r="C95" s="6" t="s">
        <v>49</v>
      </c>
      <c r="D95" s="6" t="s">
        <v>65</v>
      </c>
      <c r="E95" s="6" t="s">
        <v>71</v>
      </c>
      <c r="F95" s="7" t="s">
        <v>29</v>
      </c>
      <c r="G95" s="4">
        <v>2.7636595899470953</v>
      </c>
      <c r="H95" s="10" t="s">
        <v>90</v>
      </c>
    </row>
    <row r="96" spans="1:8">
      <c r="A96">
        <v>79</v>
      </c>
      <c r="B96" s="6">
        <v>100</v>
      </c>
      <c r="C96" s="6" t="s">
        <v>49</v>
      </c>
      <c r="D96" s="6" t="s">
        <v>65</v>
      </c>
      <c r="E96" s="6" t="s">
        <v>71</v>
      </c>
      <c r="F96" s="7" t="s">
        <v>29</v>
      </c>
      <c r="G96" s="4">
        <v>2.7799102976190433</v>
      </c>
      <c r="H96" s="10" t="s">
        <v>90</v>
      </c>
    </row>
    <row r="97" spans="1:8">
      <c r="A97">
        <v>128</v>
      </c>
      <c r="B97" s="6">
        <v>153</v>
      </c>
      <c r="C97" s="6" t="s">
        <v>57</v>
      </c>
      <c r="D97" s="6" t="s">
        <v>65</v>
      </c>
      <c r="E97" s="6" t="s">
        <v>71</v>
      </c>
      <c r="F97" s="7" t="s">
        <v>29</v>
      </c>
      <c r="G97" s="4">
        <v>2.8125769080687815</v>
      </c>
      <c r="H97" s="10" t="s">
        <v>90</v>
      </c>
    </row>
    <row r="98" spans="1:8">
      <c r="A98">
        <v>178</v>
      </c>
      <c r="B98" s="6">
        <v>205</v>
      </c>
      <c r="C98" s="6" t="s">
        <v>57</v>
      </c>
      <c r="D98" s="6" t="s">
        <v>65</v>
      </c>
      <c r="E98" s="6" t="s">
        <v>71</v>
      </c>
      <c r="F98" s="7" t="s">
        <v>29</v>
      </c>
      <c r="G98" s="4">
        <v>2.9102330908289296</v>
      </c>
      <c r="H98" s="10" t="s">
        <v>90</v>
      </c>
    </row>
    <row r="99" spans="1:8">
      <c r="A99">
        <v>228</v>
      </c>
      <c r="B99" s="6">
        <v>255</v>
      </c>
      <c r="C99" s="6" t="s">
        <v>57</v>
      </c>
      <c r="D99" s="6" t="s">
        <v>65</v>
      </c>
      <c r="E99" s="6" t="s">
        <v>71</v>
      </c>
      <c r="F99" s="7" t="s">
        <v>29</v>
      </c>
      <c r="G99" s="4">
        <v>3.3242696785714285</v>
      </c>
      <c r="H99" s="10" t="s">
        <v>90</v>
      </c>
    </row>
    <row r="100" spans="1:8">
      <c r="A100">
        <v>78</v>
      </c>
      <c r="B100" s="6">
        <v>99</v>
      </c>
      <c r="C100" s="6" t="s">
        <v>57</v>
      </c>
      <c r="D100" s="6" t="s">
        <v>65</v>
      </c>
      <c r="E100" s="6" t="s">
        <v>71</v>
      </c>
      <c r="F100" s="7" t="s">
        <v>29</v>
      </c>
      <c r="G100" s="4">
        <v>3.6582741666666614</v>
      </c>
      <c r="H100" s="10" t="s">
        <v>90</v>
      </c>
    </row>
    <row r="101" spans="1:8">
      <c r="A101">
        <v>28</v>
      </c>
      <c r="B101" s="6">
        <v>39</v>
      </c>
      <c r="C101" s="6" t="s">
        <v>57</v>
      </c>
      <c r="D101" s="6" t="s">
        <v>65</v>
      </c>
      <c r="E101" s="6" t="s">
        <v>71</v>
      </c>
      <c r="F101" s="7" t="s">
        <v>29</v>
      </c>
      <c r="G101" s="4">
        <v>3.6756201339285717</v>
      </c>
      <c r="H101" s="10" t="s">
        <v>90</v>
      </c>
    </row>
    <row r="102" spans="1:8">
      <c r="A102">
        <v>199</v>
      </c>
      <c r="B102" s="6">
        <v>226</v>
      </c>
      <c r="C102" s="6" t="s">
        <v>49</v>
      </c>
      <c r="D102" s="6" t="s">
        <v>65</v>
      </c>
      <c r="E102" s="6" t="s">
        <v>75</v>
      </c>
      <c r="F102" s="7" t="s">
        <v>30</v>
      </c>
      <c r="G102" s="4">
        <v>1.9347882698412706</v>
      </c>
      <c r="H102" s="10" t="s">
        <v>90</v>
      </c>
    </row>
    <row r="103" spans="1:8">
      <c r="A103">
        <v>249</v>
      </c>
      <c r="B103" s="6">
        <v>276</v>
      </c>
      <c r="C103" s="6" t="s">
        <v>49</v>
      </c>
      <c r="D103" s="6" t="s">
        <v>65</v>
      </c>
      <c r="E103" s="6" t="s">
        <v>75</v>
      </c>
      <c r="F103" s="7" t="s">
        <v>30</v>
      </c>
      <c r="G103" s="4">
        <v>2.1707277116402088</v>
      </c>
      <c r="H103" s="10" t="s">
        <v>90</v>
      </c>
    </row>
    <row r="104" spans="1:8">
      <c r="A104">
        <v>198</v>
      </c>
      <c r="B104" s="6">
        <v>225</v>
      </c>
      <c r="C104" s="6" t="s">
        <v>57</v>
      </c>
      <c r="D104" s="6" t="s">
        <v>65</v>
      </c>
      <c r="E104" s="6" t="s">
        <v>75</v>
      </c>
      <c r="F104" s="7" t="s">
        <v>30</v>
      </c>
      <c r="G104" s="4">
        <v>2.4850967182539683</v>
      </c>
      <c r="H104" s="10" t="s">
        <v>90</v>
      </c>
    </row>
    <row r="105" spans="1:8">
      <c r="A105">
        <v>149</v>
      </c>
      <c r="B105" s="6">
        <v>174</v>
      </c>
      <c r="C105" s="6" t="s">
        <v>49</v>
      </c>
      <c r="D105" s="6" t="s">
        <v>65</v>
      </c>
      <c r="E105" s="6" t="s">
        <v>75</v>
      </c>
      <c r="F105" s="7" t="s">
        <v>30</v>
      </c>
      <c r="G105" s="4">
        <v>2.7793120998950527</v>
      </c>
      <c r="H105" s="10" t="s">
        <v>90</v>
      </c>
    </row>
    <row r="106" spans="1:8">
      <c r="A106">
        <v>99</v>
      </c>
      <c r="B106" s="6">
        <v>120</v>
      </c>
      <c r="C106" s="6" t="s">
        <v>49</v>
      </c>
      <c r="D106" s="6" t="s">
        <v>65</v>
      </c>
      <c r="E106" s="6" t="s">
        <v>75</v>
      </c>
      <c r="F106" s="7" t="s">
        <v>30</v>
      </c>
      <c r="G106" s="4">
        <v>2.7962582242063498</v>
      </c>
      <c r="H106" s="10" t="s">
        <v>90</v>
      </c>
    </row>
    <row r="107" spans="1:8">
      <c r="A107">
        <v>248</v>
      </c>
      <c r="B107" s="6">
        <v>275</v>
      </c>
      <c r="C107" s="6" t="s">
        <v>57</v>
      </c>
      <c r="D107" s="6" t="s">
        <v>65</v>
      </c>
      <c r="E107" s="6" t="s">
        <v>75</v>
      </c>
      <c r="F107" s="7" t="s">
        <v>30</v>
      </c>
      <c r="G107" s="4">
        <v>2.9322394841269839</v>
      </c>
      <c r="H107" s="10" t="s">
        <v>90</v>
      </c>
    </row>
    <row r="108" spans="1:8">
      <c r="A108">
        <v>49</v>
      </c>
      <c r="B108" s="6">
        <v>60</v>
      </c>
      <c r="C108" s="6" t="s">
        <v>49</v>
      </c>
      <c r="D108" s="6" t="s">
        <v>65</v>
      </c>
      <c r="E108" s="6" t="s">
        <v>75</v>
      </c>
      <c r="F108" s="7" t="s">
        <v>30</v>
      </c>
      <c r="G108" s="4">
        <v>3.0085933440476174</v>
      </c>
      <c r="H108" s="10" t="s">
        <v>90</v>
      </c>
    </row>
    <row r="109" spans="1:8">
      <c r="A109">
        <v>48</v>
      </c>
      <c r="B109" s="6">
        <v>59</v>
      </c>
      <c r="C109" s="6" t="s">
        <v>57</v>
      </c>
      <c r="D109" s="6" t="s">
        <v>65</v>
      </c>
      <c r="E109" s="6" t="s">
        <v>75</v>
      </c>
      <c r="F109" s="7" t="s">
        <v>30</v>
      </c>
      <c r="G109" s="4">
        <v>3.2375874666666662</v>
      </c>
      <c r="H109" s="10" t="s">
        <v>90</v>
      </c>
    </row>
    <row r="110" spans="1:8">
      <c r="A110">
        <v>148</v>
      </c>
      <c r="B110" s="6">
        <v>173</v>
      </c>
      <c r="C110" s="6" t="s">
        <v>57</v>
      </c>
      <c r="D110" s="6" t="s">
        <v>65</v>
      </c>
      <c r="E110" s="6" t="s">
        <v>75</v>
      </c>
      <c r="F110" s="7" t="s">
        <v>30</v>
      </c>
      <c r="G110" s="4">
        <v>3.4118356801237475</v>
      </c>
      <c r="H110" s="10" t="s">
        <v>90</v>
      </c>
    </row>
    <row r="111" spans="1:8">
      <c r="A111">
        <v>98</v>
      </c>
      <c r="B111" s="6">
        <v>119</v>
      </c>
      <c r="C111" s="6" t="s">
        <v>57</v>
      </c>
      <c r="D111" s="6" t="s">
        <v>65</v>
      </c>
      <c r="E111" s="6" t="s">
        <v>75</v>
      </c>
      <c r="F111" s="7" t="s">
        <v>30</v>
      </c>
      <c r="G111" s="4">
        <v>3.567975148809523</v>
      </c>
      <c r="H111" s="10" t="s">
        <v>90</v>
      </c>
    </row>
    <row r="112" spans="1:8">
      <c r="A112">
        <v>205</v>
      </c>
      <c r="B112" s="6">
        <v>232</v>
      </c>
      <c r="C112" s="6" t="s">
        <v>49</v>
      </c>
      <c r="D112" s="6" t="s">
        <v>61</v>
      </c>
      <c r="E112" s="6" t="s">
        <v>70</v>
      </c>
      <c r="F112" s="7" t="s">
        <v>13</v>
      </c>
      <c r="G112" s="4">
        <v>2.9380937142857144</v>
      </c>
      <c r="H112" s="10" t="s">
        <v>90</v>
      </c>
    </row>
    <row r="113" spans="1:8">
      <c r="A113">
        <v>204</v>
      </c>
      <c r="B113" s="6">
        <v>231</v>
      </c>
      <c r="C113" s="6" t="s">
        <v>57</v>
      </c>
      <c r="D113" s="6" t="s">
        <v>61</v>
      </c>
      <c r="E113" s="6" t="s">
        <v>70</v>
      </c>
      <c r="F113" s="7" t="s">
        <v>13</v>
      </c>
      <c r="G113" s="4">
        <v>3.0186432653061219</v>
      </c>
      <c r="H113" s="10" t="s">
        <v>90</v>
      </c>
    </row>
    <row r="114" spans="1:8">
      <c r="A114">
        <v>155</v>
      </c>
      <c r="B114" s="6">
        <v>182</v>
      </c>
      <c r="C114" s="6" t="s">
        <v>49</v>
      </c>
      <c r="D114" s="6" t="s">
        <v>61</v>
      </c>
      <c r="E114" s="6" t="s">
        <v>70</v>
      </c>
      <c r="F114" s="7" t="s">
        <v>13</v>
      </c>
      <c r="G114" s="4">
        <v>3.3555019231273739</v>
      </c>
      <c r="H114" s="10" t="s">
        <v>90</v>
      </c>
    </row>
    <row r="115" spans="1:8">
      <c r="A115">
        <v>104</v>
      </c>
      <c r="B115" s="6">
        <v>127</v>
      </c>
      <c r="C115" s="6" t="s">
        <v>57</v>
      </c>
      <c r="D115" s="6" t="s">
        <v>61</v>
      </c>
      <c r="E115" s="6" t="s">
        <v>70</v>
      </c>
      <c r="F115" s="7" t="s">
        <v>13</v>
      </c>
      <c r="G115" s="4">
        <v>3.3798107936507935</v>
      </c>
      <c r="H115" s="10" t="s">
        <v>90</v>
      </c>
    </row>
    <row r="116" spans="1:8">
      <c r="A116">
        <v>105</v>
      </c>
      <c r="B116" s="6">
        <v>128</v>
      </c>
      <c r="C116" s="6" t="s">
        <v>49</v>
      </c>
      <c r="D116" s="6" t="s">
        <v>61</v>
      </c>
      <c r="E116" s="6" t="s">
        <v>70</v>
      </c>
      <c r="F116" s="7" t="s">
        <v>13</v>
      </c>
      <c r="G116" s="4">
        <v>3.5571955555555554</v>
      </c>
      <c r="H116" s="10" t="s">
        <v>90</v>
      </c>
    </row>
    <row r="117" spans="1:8">
      <c r="A117">
        <v>154</v>
      </c>
      <c r="B117" s="6">
        <v>181</v>
      </c>
      <c r="C117" s="6" t="s">
        <v>57</v>
      </c>
      <c r="D117" s="6" t="s">
        <v>61</v>
      </c>
      <c r="E117" s="6" t="s">
        <v>70</v>
      </c>
      <c r="F117" s="7" t="s">
        <v>13</v>
      </c>
      <c r="G117" s="4">
        <v>3.6115179168306413</v>
      </c>
      <c r="H117" s="10" t="s">
        <v>90</v>
      </c>
    </row>
    <row r="118" spans="1:8">
      <c r="A118">
        <v>55</v>
      </c>
      <c r="B118" s="6">
        <v>70</v>
      </c>
      <c r="C118" s="6" t="s">
        <v>49</v>
      </c>
      <c r="D118" s="6" t="s">
        <v>61</v>
      </c>
      <c r="E118" s="6" t="s">
        <v>70</v>
      </c>
      <c r="F118" s="7" t="s">
        <v>13</v>
      </c>
      <c r="G118" s="4">
        <v>3.8078857142857112</v>
      </c>
      <c r="H118" s="10" t="s">
        <v>90</v>
      </c>
    </row>
    <row r="119" spans="1:8">
      <c r="A119">
        <v>54</v>
      </c>
      <c r="B119" s="6">
        <v>69</v>
      </c>
      <c r="C119" s="6" t="s">
        <v>57</v>
      </c>
      <c r="D119" s="6" t="s">
        <v>61</v>
      </c>
      <c r="E119" s="6" t="s">
        <v>70</v>
      </c>
      <c r="F119" s="7" t="s">
        <v>13</v>
      </c>
      <c r="G119" s="4">
        <v>3.9660857142857133</v>
      </c>
      <c r="H119" s="10" t="s">
        <v>90</v>
      </c>
    </row>
    <row r="120" spans="1:8">
      <c r="A120">
        <v>5</v>
      </c>
      <c r="B120" s="6">
        <v>10</v>
      </c>
      <c r="C120" s="6" t="s">
        <v>49</v>
      </c>
      <c r="D120" s="6" t="s">
        <v>61</v>
      </c>
      <c r="E120" s="6" t="s">
        <v>70</v>
      </c>
      <c r="F120" s="7" t="s">
        <v>13</v>
      </c>
      <c r="G120" s="4">
        <v>3.9879532467532468</v>
      </c>
      <c r="H120" s="10" t="s">
        <v>90</v>
      </c>
    </row>
    <row r="121" spans="1:8">
      <c r="A121">
        <v>4</v>
      </c>
      <c r="B121" s="6">
        <v>9</v>
      </c>
      <c r="C121" s="6" t="s">
        <v>57</v>
      </c>
      <c r="D121" s="6" t="s">
        <v>61</v>
      </c>
      <c r="E121" s="6" t="s">
        <v>70</v>
      </c>
      <c r="F121" s="7" t="s">
        <v>13</v>
      </c>
      <c r="G121" s="4">
        <v>4.4489584415584398</v>
      </c>
      <c r="H121" s="10" t="s">
        <v>90</v>
      </c>
    </row>
    <row r="122" spans="1:8">
      <c r="A122">
        <v>171</v>
      </c>
      <c r="B122" s="6">
        <v>198</v>
      </c>
      <c r="C122" s="6" t="s">
        <v>49</v>
      </c>
      <c r="D122" s="6" t="s">
        <v>61</v>
      </c>
      <c r="E122" s="6" t="s">
        <v>71</v>
      </c>
      <c r="F122" s="7" t="s">
        <v>14</v>
      </c>
      <c r="G122" s="4">
        <v>2.3308682539682586</v>
      </c>
      <c r="H122" s="10" t="s">
        <v>90</v>
      </c>
    </row>
    <row r="123" spans="1:8">
      <c r="A123">
        <v>221</v>
      </c>
      <c r="B123" s="6">
        <v>248</v>
      </c>
      <c r="C123" s="6" t="s">
        <v>49</v>
      </c>
      <c r="D123" s="6" t="s">
        <v>61</v>
      </c>
      <c r="E123" s="6" t="s">
        <v>71</v>
      </c>
      <c r="F123" s="7" t="s">
        <v>14</v>
      </c>
      <c r="G123" s="4">
        <v>2.7351816507936522</v>
      </c>
      <c r="H123" s="10" t="s">
        <v>90</v>
      </c>
    </row>
    <row r="124" spans="1:8">
      <c r="A124">
        <v>71</v>
      </c>
      <c r="B124" s="6">
        <v>90</v>
      </c>
      <c r="C124" s="6" t="s">
        <v>49</v>
      </c>
      <c r="D124" s="6" t="s">
        <v>61</v>
      </c>
      <c r="E124" s="6" t="s">
        <v>71</v>
      </c>
      <c r="F124" s="7" t="s">
        <v>14</v>
      </c>
      <c r="G124" s="4">
        <v>2.7859626285714252</v>
      </c>
      <c r="H124" s="10" t="s">
        <v>90</v>
      </c>
    </row>
    <row r="125" spans="1:8">
      <c r="A125">
        <v>121</v>
      </c>
      <c r="B125" s="6">
        <v>144</v>
      </c>
      <c r="C125" s="6" t="s">
        <v>49</v>
      </c>
      <c r="D125" s="6" t="s">
        <v>61</v>
      </c>
      <c r="E125" s="6" t="s">
        <v>71</v>
      </c>
      <c r="F125" s="7" t="s">
        <v>14</v>
      </c>
      <c r="G125" s="4">
        <v>2.7883468253968249</v>
      </c>
      <c r="H125" s="10" t="s">
        <v>90</v>
      </c>
    </row>
    <row r="126" spans="1:8">
      <c r="A126">
        <v>21</v>
      </c>
      <c r="B126" s="6">
        <v>30</v>
      </c>
      <c r="C126" s="6" t="s">
        <v>49</v>
      </c>
      <c r="D126" s="6" t="s">
        <v>61</v>
      </c>
      <c r="E126" s="6" t="s">
        <v>71</v>
      </c>
      <c r="F126" s="7" t="s">
        <v>14</v>
      </c>
      <c r="G126" s="4">
        <v>2.8715720519480508</v>
      </c>
      <c r="H126" s="10" t="s">
        <v>90</v>
      </c>
    </row>
    <row r="127" spans="1:8">
      <c r="A127">
        <v>220</v>
      </c>
      <c r="B127" s="6">
        <v>247</v>
      </c>
      <c r="C127" s="6" t="s">
        <v>57</v>
      </c>
      <c r="D127" s="6" t="s">
        <v>61</v>
      </c>
      <c r="E127" s="6" t="s">
        <v>71</v>
      </c>
      <c r="F127" s="7" t="s">
        <v>14</v>
      </c>
      <c r="G127" s="4">
        <v>2.8958380952380951</v>
      </c>
      <c r="H127" s="10" t="s">
        <v>90</v>
      </c>
    </row>
    <row r="128" spans="1:8">
      <c r="A128">
        <v>20</v>
      </c>
      <c r="B128" s="6">
        <v>29</v>
      </c>
      <c r="C128" s="6" t="s">
        <v>57</v>
      </c>
      <c r="D128" s="6" t="s">
        <v>61</v>
      </c>
      <c r="E128" s="6" t="s">
        <v>71</v>
      </c>
      <c r="F128" s="7" t="s">
        <v>14</v>
      </c>
      <c r="G128" s="4">
        <v>3.0621026147186146</v>
      </c>
      <c r="H128" s="10" t="s">
        <v>90</v>
      </c>
    </row>
    <row r="129" spans="1:8">
      <c r="A129">
        <v>170</v>
      </c>
      <c r="B129" s="6">
        <v>197</v>
      </c>
      <c r="C129" s="6" t="s">
        <v>57</v>
      </c>
      <c r="D129" s="6" t="s">
        <v>61</v>
      </c>
      <c r="E129" s="6" t="s">
        <v>71</v>
      </c>
      <c r="F129" s="7" t="s">
        <v>14</v>
      </c>
      <c r="G129" s="4">
        <v>3.0875675485008878</v>
      </c>
      <c r="H129" s="10" t="s">
        <v>90</v>
      </c>
    </row>
    <row r="130" spans="1:8">
      <c r="A130">
        <v>120</v>
      </c>
      <c r="B130" s="6">
        <v>143</v>
      </c>
      <c r="C130" s="6" t="s">
        <v>57</v>
      </c>
      <c r="D130" s="6" t="s">
        <v>61</v>
      </c>
      <c r="E130" s="6" t="s">
        <v>71</v>
      </c>
      <c r="F130" s="7" t="s">
        <v>14</v>
      </c>
      <c r="G130" s="4">
        <v>3.1948670370370356</v>
      </c>
      <c r="H130" s="10" t="s">
        <v>90</v>
      </c>
    </row>
    <row r="131" spans="1:8">
      <c r="A131">
        <v>70</v>
      </c>
      <c r="B131" s="6">
        <v>89</v>
      </c>
      <c r="C131" s="6" t="s">
        <v>57</v>
      </c>
      <c r="D131" s="6" t="s">
        <v>61</v>
      </c>
      <c r="E131" s="6" t="s">
        <v>71</v>
      </c>
      <c r="F131" s="7" t="s">
        <v>14</v>
      </c>
      <c r="G131" s="4">
        <v>3.3273583047619004</v>
      </c>
      <c r="H131" s="10" t="s">
        <v>90</v>
      </c>
    </row>
    <row r="132" spans="1:8">
      <c r="A132">
        <v>239</v>
      </c>
      <c r="B132" s="6">
        <v>266</v>
      </c>
      <c r="C132" s="6" t="s">
        <v>49</v>
      </c>
      <c r="D132" s="6" t="s">
        <v>61</v>
      </c>
      <c r="E132" s="6" t="s">
        <v>75</v>
      </c>
      <c r="F132" s="7" t="s">
        <v>15</v>
      </c>
      <c r="G132" s="4">
        <v>2.0359356190476183</v>
      </c>
      <c r="H132" s="10" t="s">
        <v>90</v>
      </c>
    </row>
    <row r="133" spans="1:8">
      <c r="A133">
        <v>139</v>
      </c>
      <c r="B133" s="6">
        <v>164</v>
      </c>
      <c r="C133" s="6" t="s">
        <v>49</v>
      </c>
      <c r="D133" s="6" t="s">
        <v>61</v>
      </c>
      <c r="E133" s="6" t="s">
        <v>75</v>
      </c>
      <c r="F133" s="7" t="s">
        <v>15</v>
      </c>
      <c r="G133" s="4">
        <v>2.1331419913419909</v>
      </c>
      <c r="H133" s="10" t="s">
        <v>90</v>
      </c>
    </row>
    <row r="134" spans="1:8">
      <c r="A134">
        <v>189</v>
      </c>
      <c r="B134" s="6">
        <v>216</v>
      </c>
      <c r="C134" s="6" t="s">
        <v>49</v>
      </c>
      <c r="D134" s="6" t="s">
        <v>61</v>
      </c>
      <c r="E134" s="6" t="s">
        <v>75</v>
      </c>
      <c r="F134" s="7" t="s">
        <v>15</v>
      </c>
      <c r="G134" s="4">
        <v>2.1657629629629667</v>
      </c>
      <c r="H134" s="10" t="s">
        <v>90</v>
      </c>
    </row>
    <row r="135" spans="1:8">
      <c r="A135">
        <v>39</v>
      </c>
      <c r="B135" s="6">
        <v>50</v>
      </c>
      <c r="C135" s="6" t="s">
        <v>49</v>
      </c>
      <c r="D135" s="6" t="s">
        <v>61</v>
      </c>
      <c r="E135" s="6" t="s">
        <v>75</v>
      </c>
      <c r="F135" s="7" t="s">
        <v>15</v>
      </c>
      <c r="G135" s="4">
        <v>2.216445714285713</v>
      </c>
      <c r="H135" s="10" t="s">
        <v>90</v>
      </c>
    </row>
    <row r="136" spans="1:8">
      <c r="A136">
        <v>89</v>
      </c>
      <c r="B136" s="6">
        <v>110</v>
      </c>
      <c r="C136" s="6" t="s">
        <v>49</v>
      </c>
      <c r="D136" s="6" t="s">
        <v>61</v>
      </c>
      <c r="E136" s="6" t="s">
        <v>75</v>
      </c>
      <c r="F136" s="7" t="s">
        <v>15</v>
      </c>
      <c r="G136" s="4">
        <v>2.3520723809523814</v>
      </c>
      <c r="H136" s="10" t="s">
        <v>90</v>
      </c>
    </row>
    <row r="137" spans="1:8">
      <c r="A137">
        <v>38</v>
      </c>
      <c r="B137" s="6">
        <v>49</v>
      </c>
      <c r="C137" s="6" t="s">
        <v>57</v>
      </c>
      <c r="D137" s="6" t="s">
        <v>61</v>
      </c>
      <c r="E137" s="6" t="s">
        <v>75</v>
      </c>
      <c r="F137" s="7" t="s">
        <v>15</v>
      </c>
      <c r="G137" s="4">
        <v>2.5262057142857133</v>
      </c>
      <c r="H137" s="10" t="s">
        <v>90</v>
      </c>
    </row>
    <row r="138" spans="1:8">
      <c r="A138">
        <v>138</v>
      </c>
      <c r="B138" s="6">
        <v>163</v>
      </c>
      <c r="C138" s="6" t="s">
        <v>57</v>
      </c>
      <c r="D138" s="6" t="s">
        <v>61</v>
      </c>
      <c r="E138" s="6" t="s">
        <v>75</v>
      </c>
      <c r="F138" s="7" t="s">
        <v>15</v>
      </c>
      <c r="G138" s="4">
        <v>2.55499567099567</v>
      </c>
      <c r="H138" s="10" t="s">
        <v>90</v>
      </c>
    </row>
    <row r="139" spans="1:8">
      <c r="A139">
        <v>238</v>
      </c>
      <c r="B139" s="6">
        <v>265</v>
      </c>
      <c r="C139" s="6" t="s">
        <v>57</v>
      </c>
      <c r="D139" s="6" t="s">
        <v>61</v>
      </c>
      <c r="E139" s="6" t="s">
        <v>75</v>
      </c>
      <c r="F139" s="7" t="s">
        <v>15</v>
      </c>
      <c r="G139" s="4">
        <v>2.6069824761904763</v>
      </c>
      <c r="H139" s="10" t="s">
        <v>90</v>
      </c>
    </row>
    <row r="140" spans="1:8">
      <c r="A140">
        <v>188</v>
      </c>
      <c r="B140" s="6">
        <v>215</v>
      </c>
      <c r="C140" s="6" t="s">
        <v>57</v>
      </c>
      <c r="D140" s="6" t="s">
        <v>61</v>
      </c>
      <c r="E140" s="6" t="s">
        <v>75</v>
      </c>
      <c r="F140" s="7" t="s">
        <v>15</v>
      </c>
      <c r="G140" s="4">
        <v>2.6245185185185238</v>
      </c>
      <c r="H140" s="10" t="s">
        <v>90</v>
      </c>
    </row>
    <row r="141" spans="1:8">
      <c r="A141">
        <v>88</v>
      </c>
      <c r="B141" s="6">
        <v>109</v>
      </c>
      <c r="C141" s="6" t="s">
        <v>57</v>
      </c>
      <c r="D141" s="6" t="s">
        <v>61</v>
      </c>
      <c r="E141" s="6" t="s">
        <v>75</v>
      </c>
      <c r="F141" s="7" t="s">
        <v>15</v>
      </c>
      <c r="G141" s="4">
        <v>2.92817619047619</v>
      </c>
      <c r="H141" s="10" t="s">
        <v>90</v>
      </c>
    </row>
    <row r="142" spans="1:8">
      <c r="A142">
        <v>203</v>
      </c>
      <c r="B142" s="6">
        <v>230</v>
      </c>
      <c r="C142" s="6" t="s">
        <v>49</v>
      </c>
      <c r="D142" s="6" t="s">
        <v>60</v>
      </c>
      <c r="E142" s="6" t="s">
        <v>70</v>
      </c>
      <c r="F142" s="7" t="s">
        <v>10</v>
      </c>
      <c r="G142" s="4">
        <v>3.2283759523809534</v>
      </c>
      <c r="H142" s="10" t="s">
        <v>90</v>
      </c>
    </row>
    <row r="143" spans="1:8">
      <c r="A143">
        <v>3</v>
      </c>
      <c r="B143" s="6">
        <v>8</v>
      </c>
      <c r="C143" s="6" t="s">
        <v>49</v>
      </c>
      <c r="D143" s="6" t="s">
        <v>60</v>
      </c>
      <c r="E143" s="6" t="s">
        <v>70</v>
      </c>
      <c r="F143" s="7" t="s">
        <v>10</v>
      </c>
      <c r="G143" s="4">
        <v>3.4440533008658005</v>
      </c>
      <c r="H143" s="10" t="s">
        <v>90</v>
      </c>
    </row>
    <row r="144" spans="1:8">
      <c r="A144">
        <v>103</v>
      </c>
      <c r="B144" s="6">
        <v>126</v>
      </c>
      <c r="C144" s="6" t="s">
        <v>49</v>
      </c>
      <c r="D144" s="6" t="s">
        <v>60</v>
      </c>
      <c r="E144" s="6" t="s">
        <v>70</v>
      </c>
      <c r="F144" s="7" t="s">
        <v>10</v>
      </c>
      <c r="G144" s="4">
        <v>3.4521127645502641</v>
      </c>
      <c r="H144" s="10" t="s">
        <v>90</v>
      </c>
    </row>
    <row r="145" spans="1:8">
      <c r="A145">
        <v>53</v>
      </c>
      <c r="B145" s="6">
        <v>68</v>
      </c>
      <c r="C145" s="6" t="s">
        <v>49</v>
      </c>
      <c r="D145" s="6" t="s">
        <v>60</v>
      </c>
      <c r="E145" s="6" t="s">
        <v>70</v>
      </c>
      <c r="F145" s="7" t="s">
        <v>10</v>
      </c>
      <c r="G145" s="4">
        <v>3.574154464285713</v>
      </c>
      <c r="H145" s="10" t="s">
        <v>90</v>
      </c>
    </row>
    <row r="146" spans="1:8">
      <c r="A146">
        <v>153</v>
      </c>
      <c r="B146" s="6">
        <v>180</v>
      </c>
      <c r="C146" s="6" t="s">
        <v>49</v>
      </c>
      <c r="D146" s="6" t="s">
        <v>60</v>
      </c>
      <c r="E146" s="6" t="s">
        <v>70</v>
      </c>
      <c r="F146" s="7" t="s">
        <v>10</v>
      </c>
      <c r="G146" s="4">
        <v>3.6491775042087515</v>
      </c>
      <c r="H146" s="10" t="s">
        <v>90</v>
      </c>
    </row>
    <row r="147" spans="1:8">
      <c r="A147">
        <v>202</v>
      </c>
      <c r="B147" s="6">
        <v>229</v>
      </c>
      <c r="C147" s="6" t="s">
        <v>57</v>
      </c>
      <c r="D147" s="6" t="s">
        <v>60</v>
      </c>
      <c r="E147" s="6" t="s">
        <v>70</v>
      </c>
      <c r="F147" s="7" t="s">
        <v>10</v>
      </c>
      <c r="G147" s="4">
        <v>3.6524235317460332</v>
      </c>
      <c r="H147" s="10" t="s">
        <v>90</v>
      </c>
    </row>
    <row r="148" spans="1:8">
      <c r="A148">
        <v>2</v>
      </c>
      <c r="B148" s="6">
        <v>7</v>
      </c>
      <c r="C148" s="6" t="s">
        <v>57</v>
      </c>
      <c r="D148" s="6" t="s">
        <v>60</v>
      </c>
      <c r="E148" s="6" t="s">
        <v>70</v>
      </c>
      <c r="F148" s="7" t="s">
        <v>10</v>
      </c>
      <c r="G148" s="4">
        <v>3.7045090638528131</v>
      </c>
      <c r="H148" s="10" t="s">
        <v>90</v>
      </c>
    </row>
    <row r="149" spans="1:8">
      <c r="A149">
        <v>152</v>
      </c>
      <c r="B149" s="6">
        <v>179</v>
      </c>
      <c r="C149" s="6" t="s">
        <v>57</v>
      </c>
      <c r="D149" s="6" t="s">
        <v>60</v>
      </c>
      <c r="E149" s="6" t="s">
        <v>70</v>
      </c>
      <c r="F149" s="7" t="s">
        <v>10</v>
      </c>
      <c r="G149" s="4">
        <v>4.0171121100889851</v>
      </c>
      <c r="H149" s="10" t="s">
        <v>90</v>
      </c>
    </row>
    <row r="150" spans="1:8">
      <c r="A150">
        <v>102</v>
      </c>
      <c r="B150" s="6">
        <v>125</v>
      </c>
      <c r="C150" s="6" t="s">
        <v>57</v>
      </c>
      <c r="D150" s="6" t="s">
        <v>60</v>
      </c>
      <c r="E150" s="6" t="s">
        <v>70</v>
      </c>
      <c r="F150" s="7" t="s">
        <v>10</v>
      </c>
      <c r="G150" s="4">
        <v>4.0672383928571429</v>
      </c>
      <c r="H150" s="10" t="s">
        <v>90</v>
      </c>
    </row>
    <row r="151" spans="1:8">
      <c r="A151">
        <v>52</v>
      </c>
      <c r="B151" s="6">
        <v>67</v>
      </c>
      <c r="C151" s="6" t="s">
        <v>57</v>
      </c>
      <c r="D151" s="6" t="s">
        <v>60</v>
      </c>
      <c r="E151" s="6" t="s">
        <v>70</v>
      </c>
      <c r="F151" s="7" t="s">
        <v>10</v>
      </c>
      <c r="G151" s="4">
        <v>4.4153229166666659</v>
      </c>
      <c r="H151" s="10" t="s">
        <v>90</v>
      </c>
    </row>
    <row r="152" spans="1:8">
      <c r="A152">
        <v>218</v>
      </c>
      <c r="B152" s="6">
        <v>245</v>
      </c>
      <c r="C152" s="6" t="s">
        <v>57</v>
      </c>
      <c r="D152" s="6" t="s">
        <v>60</v>
      </c>
      <c r="E152" s="6" t="s">
        <v>71</v>
      </c>
      <c r="F152" s="7" t="s">
        <v>11</v>
      </c>
      <c r="G152" s="4">
        <v>2.2678011706349217</v>
      </c>
      <c r="H152" s="10" t="s">
        <v>90</v>
      </c>
    </row>
    <row r="153" spans="1:8">
      <c r="A153" s="50">
        <v>169</v>
      </c>
      <c r="B153" s="6">
        <v>196</v>
      </c>
      <c r="C153" s="6" t="s">
        <v>49</v>
      </c>
      <c r="D153" s="6" t="s">
        <v>60</v>
      </c>
      <c r="E153" s="6" t="s">
        <v>71</v>
      </c>
      <c r="F153" s="7" t="s">
        <v>11</v>
      </c>
      <c r="G153" s="4">
        <v>2.4207564484127029</v>
      </c>
      <c r="H153" s="10" t="s">
        <v>90</v>
      </c>
    </row>
    <row r="154" spans="1:8">
      <c r="A154" s="50">
        <v>219</v>
      </c>
      <c r="B154" s="6">
        <v>246</v>
      </c>
      <c r="C154" s="6" t="s">
        <v>49</v>
      </c>
      <c r="D154" s="6" t="s">
        <v>60</v>
      </c>
      <c r="E154" s="6" t="s">
        <v>71</v>
      </c>
      <c r="F154" s="7" t="s">
        <v>11</v>
      </c>
      <c r="G154" s="4">
        <v>2.4890663492063489</v>
      </c>
      <c r="H154" s="10" t="s">
        <v>90</v>
      </c>
    </row>
    <row r="155" spans="1:8">
      <c r="A155" s="50">
        <v>119</v>
      </c>
      <c r="B155" s="6">
        <v>142</v>
      </c>
      <c r="C155" s="6" t="s">
        <v>49</v>
      </c>
      <c r="D155" s="6" t="s">
        <v>60</v>
      </c>
      <c r="E155" s="6" t="s">
        <v>71</v>
      </c>
      <c r="F155" s="7" t="s">
        <v>11</v>
      </c>
      <c r="G155" s="4">
        <v>2.5398997685185165</v>
      </c>
      <c r="H155" s="10" t="s">
        <v>90</v>
      </c>
    </row>
    <row r="156" spans="1:8">
      <c r="A156">
        <v>19</v>
      </c>
      <c r="B156" s="6">
        <v>28</v>
      </c>
      <c r="C156" s="6" t="s">
        <v>49</v>
      </c>
      <c r="D156" s="6" t="s">
        <v>60</v>
      </c>
      <c r="E156" s="6" t="s">
        <v>71</v>
      </c>
      <c r="F156" s="7" t="s">
        <v>11</v>
      </c>
      <c r="G156" s="4">
        <v>2.6878214285714277</v>
      </c>
      <c r="H156" s="10" t="s">
        <v>90</v>
      </c>
    </row>
    <row r="157" spans="1:8">
      <c r="A157" s="50">
        <v>69</v>
      </c>
      <c r="B157" s="6">
        <v>88</v>
      </c>
      <c r="C157" s="6" t="s">
        <v>49</v>
      </c>
      <c r="D157" s="6" t="s">
        <v>60</v>
      </c>
      <c r="E157" s="6" t="s">
        <v>71</v>
      </c>
      <c r="F157" s="7" t="s">
        <v>11</v>
      </c>
      <c r="G157" s="4">
        <v>2.6984976190476151</v>
      </c>
      <c r="H157" s="10" t="s">
        <v>90</v>
      </c>
    </row>
    <row r="158" spans="1:8">
      <c r="A158">
        <v>168</v>
      </c>
      <c r="B158" s="6">
        <v>195</v>
      </c>
      <c r="C158" s="6" t="s">
        <v>57</v>
      </c>
      <c r="D158" s="6" t="s">
        <v>60</v>
      </c>
      <c r="E158" s="6" t="s">
        <v>71</v>
      </c>
      <c r="F158" s="7" t="s">
        <v>11</v>
      </c>
      <c r="G158" s="4">
        <v>2.7222358906525628</v>
      </c>
      <c r="H158" s="10" t="s">
        <v>90</v>
      </c>
    </row>
    <row r="159" spans="1:8">
      <c r="A159">
        <v>118</v>
      </c>
      <c r="B159" s="6">
        <v>141</v>
      </c>
      <c r="C159" s="6" t="s">
        <v>57</v>
      </c>
      <c r="D159" s="6" t="s">
        <v>60</v>
      </c>
      <c r="E159" s="6" t="s">
        <v>71</v>
      </c>
      <c r="F159" s="7" t="s">
        <v>11</v>
      </c>
      <c r="G159" s="4">
        <v>2.8381363095238084</v>
      </c>
      <c r="H159" s="10" t="s">
        <v>90</v>
      </c>
    </row>
    <row r="160" spans="1:8">
      <c r="A160">
        <v>18</v>
      </c>
      <c r="B160" s="6">
        <v>27</v>
      </c>
      <c r="C160" s="6" t="s">
        <v>57</v>
      </c>
      <c r="D160" s="6" t="s">
        <v>60</v>
      </c>
      <c r="E160" s="6" t="s">
        <v>71</v>
      </c>
      <c r="F160" s="7" t="s">
        <v>11</v>
      </c>
      <c r="G160" s="4">
        <v>3.2073912337662343</v>
      </c>
      <c r="H160" s="10" t="s">
        <v>90</v>
      </c>
    </row>
    <row r="161" spans="1:8">
      <c r="A161">
        <v>68</v>
      </c>
      <c r="B161" s="6">
        <v>87</v>
      </c>
      <c r="C161" s="6" t="s">
        <v>57</v>
      </c>
      <c r="D161" s="6" t="s">
        <v>60</v>
      </c>
      <c r="E161" s="6" t="s">
        <v>71</v>
      </c>
      <c r="F161" s="7" t="s">
        <v>11</v>
      </c>
      <c r="G161" s="4">
        <v>3.2192502976190442</v>
      </c>
      <c r="H161" s="10" t="s">
        <v>90</v>
      </c>
    </row>
    <row r="162" spans="1:8">
      <c r="A162">
        <v>187</v>
      </c>
      <c r="B162" s="6">
        <v>214</v>
      </c>
      <c r="C162" s="6" t="s">
        <v>49</v>
      </c>
      <c r="D162" s="6" t="s">
        <v>60</v>
      </c>
      <c r="E162" s="6" t="s">
        <v>75</v>
      </c>
      <c r="F162" s="7" t="s">
        <v>12</v>
      </c>
      <c r="G162" s="4">
        <v>1.9239358024691398</v>
      </c>
      <c r="H162" s="10" t="s">
        <v>90</v>
      </c>
    </row>
    <row r="163" spans="1:8">
      <c r="A163">
        <v>237</v>
      </c>
      <c r="B163" s="6">
        <v>264</v>
      </c>
      <c r="C163" s="6" t="s">
        <v>49</v>
      </c>
      <c r="D163" s="6" t="s">
        <v>60</v>
      </c>
      <c r="E163" s="6" t="s">
        <v>75</v>
      </c>
      <c r="F163" s="7" t="s">
        <v>12</v>
      </c>
      <c r="G163" s="4">
        <v>1.9464582222222224</v>
      </c>
      <c r="H163" s="10" t="s">
        <v>90</v>
      </c>
    </row>
    <row r="164" spans="1:8">
      <c r="A164">
        <v>186</v>
      </c>
      <c r="B164" s="6">
        <v>213</v>
      </c>
      <c r="C164" s="6" t="s">
        <v>57</v>
      </c>
      <c r="D164" s="6" t="s">
        <v>60</v>
      </c>
      <c r="E164" s="6" t="s">
        <v>75</v>
      </c>
      <c r="F164" s="7" t="s">
        <v>12</v>
      </c>
      <c r="G164" s="4">
        <v>1.9589635802469183</v>
      </c>
      <c r="H164" s="10" t="s">
        <v>90</v>
      </c>
    </row>
    <row r="165" spans="1:8">
      <c r="A165">
        <v>137</v>
      </c>
      <c r="B165" s="6">
        <v>162</v>
      </c>
      <c r="C165" s="6" t="s">
        <v>49</v>
      </c>
      <c r="D165" s="6" t="s">
        <v>60</v>
      </c>
      <c r="E165" s="6" t="s">
        <v>75</v>
      </c>
      <c r="F165" s="7" t="s">
        <v>12</v>
      </c>
      <c r="G165" s="4">
        <v>2.1328073021885516</v>
      </c>
      <c r="H165" s="10" t="s">
        <v>90</v>
      </c>
    </row>
    <row r="166" spans="1:8">
      <c r="A166">
        <v>236</v>
      </c>
      <c r="B166" s="6">
        <v>263</v>
      </c>
      <c r="C166" s="6" t="s">
        <v>57</v>
      </c>
      <c r="D166" s="6" t="s">
        <v>60</v>
      </c>
      <c r="E166" s="6" t="s">
        <v>75</v>
      </c>
      <c r="F166" s="7" t="s">
        <v>12</v>
      </c>
      <c r="G166" s="4">
        <v>2.1457312499999999</v>
      </c>
      <c r="H166" s="10" t="s">
        <v>90</v>
      </c>
    </row>
    <row r="167" spans="1:8">
      <c r="A167">
        <v>87</v>
      </c>
      <c r="B167" s="6">
        <v>108</v>
      </c>
      <c r="C167" s="6" t="s">
        <v>49</v>
      </c>
      <c r="D167" s="6" t="s">
        <v>60</v>
      </c>
      <c r="E167" s="6" t="s">
        <v>75</v>
      </c>
      <c r="F167" s="7" t="s">
        <v>12</v>
      </c>
      <c r="G167" s="4">
        <v>2.2070996759259267</v>
      </c>
      <c r="H167" s="10" t="s">
        <v>90</v>
      </c>
    </row>
    <row r="168" spans="1:8">
      <c r="A168">
        <v>37</v>
      </c>
      <c r="B168" s="6">
        <v>48</v>
      </c>
      <c r="C168" s="6" t="s">
        <v>49</v>
      </c>
      <c r="D168" s="6" t="s">
        <v>60</v>
      </c>
      <c r="E168" s="6" t="s">
        <v>75</v>
      </c>
      <c r="F168" s="7" t="s">
        <v>12</v>
      </c>
      <c r="G168" s="4">
        <v>2.2850587500000001</v>
      </c>
      <c r="H168" s="10" t="s">
        <v>90</v>
      </c>
    </row>
    <row r="169" spans="1:8">
      <c r="A169">
        <v>136</v>
      </c>
      <c r="B169" s="6">
        <v>161</v>
      </c>
      <c r="C169" s="6" t="s">
        <v>57</v>
      </c>
      <c r="D169" s="6" t="s">
        <v>60</v>
      </c>
      <c r="E169" s="6" t="s">
        <v>75</v>
      </c>
      <c r="F169" s="7" t="s">
        <v>12</v>
      </c>
      <c r="G169" s="4">
        <v>2.8329166666666663</v>
      </c>
      <c r="H169" s="10" t="s">
        <v>90</v>
      </c>
    </row>
    <row r="170" spans="1:8">
      <c r="A170">
        <v>36</v>
      </c>
      <c r="B170" s="6">
        <v>47</v>
      </c>
      <c r="C170" s="6" t="s">
        <v>57</v>
      </c>
      <c r="D170" s="6" t="s">
        <v>60</v>
      </c>
      <c r="E170" s="6" t="s">
        <v>75</v>
      </c>
      <c r="F170" s="7" t="s">
        <v>12</v>
      </c>
      <c r="G170" s="4">
        <v>2.9262945833333336</v>
      </c>
      <c r="H170" s="10" t="s">
        <v>90</v>
      </c>
    </row>
    <row r="171" spans="1:8">
      <c r="A171">
        <v>86</v>
      </c>
      <c r="B171" s="6">
        <v>107</v>
      </c>
      <c r="C171" s="6" t="s">
        <v>57</v>
      </c>
      <c r="D171" s="6" t="s">
        <v>60</v>
      </c>
      <c r="E171" s="6" t="s">
        <v>75</v>
      </c>
      <c r="F171" s="7" t="s">
        <v>12</v>
      </c>
      <c r="G171" s="4">
        <v>2.958837916666667</v>
      </c>
      <c r="H171" s="10" t="s">
        <v>90</v>
      </c>
    </row>
    <row r="172" spans="1:8">
      <c r="A172">
        <v>211</v>
      </c>
      <c r="B172" s="6">
        <v>238</v>
      </c>
      <c r="C172" s="6" t="s">
        <v>49</v>
      </c>
      <c r="D172" s="6" t="s">
        <v>64</v>
      </c>
      <c r="E172" s="6" t="s">
        <v>70</v>
      </c>
      <c r="F172" s="7" t="s">
        <v>25</v>
      </c>
      <c r="G172" s="4">
        <v>2.9856321031746043</v>
      </c>
      <c r="H172" s="10" t="s">
        <v>90</v>
      </c>
    </row>
    <row r="173" spans="1:8">
      <c r="A173">
        <v>210</v>
      </c>
      <c r="B173" s="6">
        <v>237</v>
      </c>
      <c r="C173" s="6" t="s">
        <v>57</v>
      </c>
      <c r="D173" s="6" t="s">
        <v>64</v>
      </c>
      <c r="E173" s="6" t="s">
        <v>70</v>
      </c>
      <c r="F173" s="7" t="s">
        <v>25</v>
      </c>
      <c r="G173" s="4">
        <v>3.0037974603174611</v>
      </c>
      <c r="H173" s="10" t="s">
        <v>90</v>
      </c>
    </row>
    <row r="174" spans="1:8">
      <c r="A174">
        <v>61</v>
      </c>
      <c r="B174" s="6">
        <v>78</v>
      </c>
      <c r="C174" s="6" t="s">
        <v>49</v>
      </c>
      <c r="D174" s="6" t="s">
        <v>64</v>
      </c>
      <c r="E174" s="6" t="s">
        <v>70</v>
      </c>
      <c r="F174" s="7" t="s">
        <v>25</v>
      </c>
      <c r="G174" s="4">
        <v>3.2799994047619019</v>
      </c>
      <c r="H174" s="10" t="s">
        <v>90</v>
      </c>
    </row>
    <row r="175" spans="1:8">
      <c r="A175">
        <v>11</v>
      </c>
      <c r="B175" s="6">
        <v>18</v>
      </c>
      <c r="C175" s="6" t="s">
        <v>49</v>
      </c>
      <c r="D175" s="6" t="s">
        <v>64</v>
      </c>
      <c r="E175" s="6" t="s">
        <v>70</v>
      </c>
      <c r="F175" s="7" t="s">
        <v>25</v>
      </c>
      <c r="G175" s="4">
        <v>3.3535668290043286</v>
      </c>
      <c r="H175" s="10" t="s">
        <v>90</v>
      </c>
    </row>
    <row r="176" spans="1:8">
      <c r="A176">
        <v>111</v>
      </c>
      <c r="B176" s="6">
        <v>134</v>
      </c>
      <c r="C176" s="6" t="s">
        <v>49</v>
      </c>
      <c r="D176" s="6" t="s">
        <v>64</v>
      </c>
      <c r="E176" s="6" t="s">
        <v>70</v>
      </c>
      <c r="F176" s="7" t="s">
        <v>25</v>
      </c>
      <c r="G176" s="4">
        <v>3.4710888888888873</v>
      </c>
      <c r="H176" s="10" t="s">
        <v>90</v>
      </c>
    </row>
    <row r="177" spans="1:8">
      <c r="A177">
        <v>110</v>
      </c>
      <c r="B177" s="6">
        <v>133</v>
      </c>
      <c r="C177" s="6" t="s">
        <v>57</v>
      </c>
      <c r="D177" s="6" t="s">
        <v>64</v>
      </c>
      <c r="E177" s="6" t="s">
        <v>70</v>
      </c>
      <c r="F177" s="7" t="s">
        <v>25</v>
      </c>
      <c r="G177" s="4">
        <v>3.6864850529100508</v>
      </c>
      <c r="H177" s="10" t="s">
        <v>90</v>
      </c>
    </row>
    <row r="178" spans="1:8">
      <c r="A178">
        <v>10</v>
      </c>
      <c r="B178" s="6">
        <v>17</v>
      </c>
      <c r="C178" s="6" t="s">
        <v>57</v>
      </c>
      <c r="D178" s="6" t="s">
        <v>64</v>
      </c>
      <c r="E178" s="6" t="s">
        <v>70</v>
      </c>
      <c r="F178" s="7" t="s">
        <v>25</v>
      </c>
      <c r="G178" s="4">
        <v>3.7520836038961032</v>
      </c>
      <c r="H178" s="10" t="s">
        <v>90</v>
      </c>
    </row>
    <row r="179" spans="1:8">
      <c r="A179">
        <v>161</v>
      </c>
      <c r="B179" s="6">
        <v>188</v>
      </c>
      <c r="C179" s="6" t="s">
        <v>49</v>
      </c>
      <c r="D179" s="6" t="s">
        <v>64</v>
      </c>
      <c r="E179" s="6" t="s">
        <v>70</v>
      </c>
      <c r="F179" s="7" t="s">
        <v>25</v>
      </c>
      <c r="G179" s="4">
        <v>3.9198677579365055</v>
      </c>
      <c r="H179" s="10" t="s">
        <v>90</v>
      </c>
    </row>
    <row r="180" spans="1:8">
      <c r="A180">
        <v>60</v>
      </c>
      <c r="B180" s="6">
        <v>77</v>
      </c>
      <c r="C180" s="6" t="s">
        <v>57</v>
      </c>
      <c r="D180" s="6" t="s">
        <v>64</v>
      </c>
      <c r="E180" s="6" t="s">
        <v>70</v>
      </c>
      <c r="F180" s="7" t="s">
        <v>25</v>
      </c>
      <c r="G180" s="4">
        <v>4.1054985119047576</v>
      </c>
      <c r="H180" s="10" t="s">
        <v>90</v>
      </c>
    </row>
    <row r="181" spans="1:8">
      <c r="A181">
        <v>160</v>
      </c>
      <c r="B181" s="6">
        <v>187</v>
      </c>
      <c r="C181" s="6" t="s">
        <v>57</v>
      </c>
      <c r="D181" s="6" t="s">
        <v>64</v>
      </c>
      <c r="E181" s="6" t="s">
        <v>70</v>
      </c>
      <c r="F181" s="7" t="s">
        <v>25</v>
      </c>
      <c r="G181" s="4">
        <v>4.3274413194444419</v>
      </c>
      <c r="H181" s="10" t="s">
        <v>90</v>
      </c>
    </row>
    <row r="182" spans="1:8">
      <c r="A182" s="50">
        <v>177</v>
      </c>
      <c r="B182" s="6">
        <v>204</v>
      </c>
      <c r="C182" s="6" t="s">
        <v>49</v>
      </c>
      <c r="D182" s="6" t="s">
        <v>64</v>
      </c>
      <c r="E182" s="6" t="s">
        <v>71</v>
      </c>
      <c r="F182" s="7" t="s">
        <v>26</v>
      </c>
      <c r="G182" s="4">
        <v>2.3125924823633204</v>
      </c>
      <c r="H182" s="10" t="s">
        <v>90</v>
      </c>
    </row>
    <row r="183" spans="1:8">
      <c r="A183">
        <v>176</v>
      </c>
      <c r="B183" s="6">
        <v>203</v>
      </c>
      <c r="C183" s="6" t="s">
        <v>57</v>
      </c>
      <c r="D183" s="6" t="s">
        <v>64</v>
      </c>
      <c r="E183" s="6" t="s">
        <v>71</v>
      </c>
      <c r="F183" s="7" t="s">
        <v>26</v>
      </c>
      <c r="G183" s="4">
        <v>2.4944140211640251</v>
      </c>
      <c r="H183" s="10" t="s">
        <v>90</v>
      </c>
    </row>
    <row r="184" spans="1:8">
      <c r="A184" s="50">
        <v>127</v>
      </c>
      <c r="B184" s="6">
        <v>152</v>
      </c>
      <c r="C184" s="6" t="s">
        <v>49</v>
      </c>
      <c r="D184" s="6" t="s">
        <v>64</v>
      </c>
      <c r="E184" s="6" t="s">
        <v>71</v>
      </c>
      <c r="F184" s="7" t="s">
        <v>26</v>
      </c>
      <c r="G184" s="4">
        <v>2.5523843518518503</v>
      </c>
      <c r="H184" s="10" t="s">
        <v>90</v>
      </c>
    </row>
    <row r="185" spans="1:8">
      <c r="A185" s="50">
        <v>77</v>
      </c>
      <c r="B185" s="6">
        <v>98</v>
      </c>
      <c r="C185" s="6" t="s">
        <v>49</v>
      </c>
      <c r="D185" s="6" t="s">
        <v>64</v>
      </c>
      <c r="E185" s="6" t="s">
        <v>71</v>
      </c>
      <c r="F185" s="7" t="s">
        <v>26</v>
      </c>
      <c r="G185" s="4">
        <v>2.5561578571428543</v>
      </c>
      <c r="H185" s="10" t="s">
        <v>90</v>
      </c>
    </row>
    <row r="186" spans="1:8">
      <c r="A186" s="50">
        <v>27</v>
      </c>
      <c r="B186" s="6">
        <v>38</v>
      </c>
      <c r="C186" s="6" t="s">
        <v>49</v>
      </c>
      <c r="D186" s="6" t="s">
        <v>64</v>
      </c>
      <c r="E186" s="6" t="s">
        <v>71</v>
      </c>
      <c r="F186" s="7" t="s">
        <v>26</v>
      </c>
      <c r="G186" s="4">
        <v>2.6767438690476193</v>
      </c>
      <c r="H186" s="10" t="s">
        <v>90</v>
      </c>
    </row>
    <row r="187" spans="1:8">
      <c r="A187" s="50">
        <v>227</v>
      </c>
      <c r="B187" s="6">
        <v>254</v>
      </c>
      <c r="C187" s="6" t="s">
        <v>57</v>
      </c>
      <c r="D187" s="6" t="s">
        <v>64</v>
      </c>
      <c r="E187" s="6" t="s">
        <v>71</v>
      </c>
      <c r="F187" s="7" t="s">
        <v>26</v>
      </c>
      <c r="G187" s="4">
        <v>2.7139641547619044</v>
      </c>
      <c r="H187" s="10" t="s">
        <v>90</v>
      </c>
    </row>
    <row r="188" spans="1:8">
      <c r="A188">
        <v>26</v>
      </c>
      <c r="B188" s="6">
        <v>37</v>
      </c>
      <c r="C188" s="6" t="s">
        <v>57</v>
      </c>
      <c r="D188" s="6" t="s">
        <v>64</v>
      </c>
      <c r="E188" s="6" t="s">
        <v>71</v>
      </c>
      <c r="F188" s="7" t="s">
        <v>26</v>
      </c>
      <c r="G188" s="4">
        <v>2.9250985119047614</v>
      </c>
      <c r="H188" s="10" t="s">
        <v>90</v>
      </c>
    </row>
    <row r="189" spans="1:8">
      <c r="A189">
        <v>226</v>
      </c>
      <c r="B189" s="6">
        <v>253</v>
      </c>
      <c r="C189" s="6" t="s">
        <v>49</v>
      </c>
      <c r="D189" s="6" t="s">
        <v>64</v>
      </c>
      <c r="E189" s="6" t="s">
        <v>71</v>
      </c>
      <c r="F189" s="7" t="s">
        <v>26</v>
      </c>
      <c r="G189" s="4">
        <v>2.9333712261904745</v>
      </c>
      <c r="H189" s="10" t="s">
        <v>90</v>
      </c>
    </row>
    <row r="190" spans="1:8">
      <c r="A190">
        <v>126</v>
      </c>
      <c r="B190" s="6">
        <v>151</v>
      </c>
      <c r="C190" s="6" t="s">
        <v>57</v>
      </c>
      <c r="D190" s="6" t="s">
        <v>64</v>
      </c>
      <c r="E190" s="6" t="s">
        <v>71</v>
      </c>
      <c r="F190" s="7" t="s">
        <v>26</v>
      </c>
      <c r="G190" s="4">
        <v>2.9729537698412685</v>
      </c>
      <c r="H190" s="10" t="s">
        <v>90</v>
      </c>
    </row>
    <row r="191" spans="1:8">
      <c r="A191">
        <v>76</v>
      </c>
      <c r="B191" s="6">
        <v>97</v>
      </c>
      <c r="C191" s="6" t="s">
        <v>57</v>
      </c>
      <c r="D191" s="6" t="s">
        <v>64</v>
      </c>
      <c r="E191" s="6" t="s">
        <v>71</v>
      </c>
      <c r="F191" s="7" t="s">
        <v>26</v>
      </c>
      <c r="G191" s="4">
        <v>2.9729980357142822</v>
      </c>
      <c r="H191" s="10" t="s">
        <v>90</v>
      </c>
    </row>
    <row r="192" spans="1:8">
      <c r="A192">
        <v>197</v>
      </c>
      <c r="B192" s="6">
        <v>224</v>
      </c>
      <c r="C192" s="6" t="s">
        <v>49</v>
      </c>
      <c r="D192" s="6" t="s">
        <v>64</v>
      </c>
      <c r="E192" s="6" t="s">
        <v>75</v>
      </c>
      <c r="F192" s="7" t="s">
        <v>27</v>
      </c>
      <c r="G192" s="4">
        <v>1.8105127619047621</v>
      </c>
      <c r="H192" s="10" t="s">
        <v>90</v>
      </c>
    </row>
    <row r="193" spans="1:8">
      <c r="A193" s="17">
        <v>247</v>
      </c>
      <c r="B193" s="6">
        <v>274</v>
      </c>
      <c r="C193" s="6" t="s">
        <v>49</v>
      </c>
      <c r="D193" s="6" t="s">
        <v>64</v>
      </c>
      <c r="E193" s="6" t="s">
        <v>75</v>
      </c>
      <c r="F193" s="7" t="s">
        <v>27</v>
      </c>
      <c r="G193" s="4">
        <v>1.8863158095238093</v>
      </c>
      <c r="H193" s="10" t="s">
        <v>90</v>
      </c>
    </row>
    <row r="194" spans="1:8">
      <c r="A194">
        <v>97</v>
      </c>
      <c r="B194" s="6">
        <v>118</v>
      </c>
      <c r="C194" s="6" t="s">
        <v>49</v>
      </c>
      <c r="D194" s="6" t="s">
        <v>64</v>
      </c>
      <c r="E194" s="6" t="s">
        <v>75</v>
      </c>
      <c r="F194" s="7" t="s">
        <v>27</v>
      </c>
      <c r="G194" s="4">
        <v>2.0942752380952379</v>
      </c>
      <c r="H194" s="10" t="s">
        <v>90</v>
      </c>
    </row>
    <row r="195" spans="1:8">
      <c r="A195">
        <v>246</v>
      </c>
      <c r="B195" s="6">
        <v>273</v>
      </c>
      <c r="C195" s="6" t="s">
        <v>57</v>
      </c>
      <c r="D195" s="6" t="s">
        <v>64</v>
      </c>
      <c r="E195" s="6" t="s">
        <v>75</v>
      </c>
      <c r="F195" s="7" t="s">
        <v>27</v>
      </c>
      <c r="G195" s="4">
        <v>2.1085466666666663</v>
      </c>
      <c r="H195" s="10" t="s">
        <v>90</v>
      </c>
    </row>
    <row r="196" spans="1:8" ht="32">
      <c r="A196" s="28">
        <v>277</v>
      </c>
      <c r="B196" s="29" t="s">
        <v>121</v>
      </c>
      <c r="C196" s="29" t="s">
        <v>49</v>
      </c>
      <c r="D196" s="29" t="s">
        <v>64</v>
      </c>
      <c r="E196" s="29" t="s">
        <v>75</v>
      </c>
      <c r="F196" s="31" t="s">
        <v>27</v>
      </c>
      <c r="G196" s="36">
        <v>2.1222222222222222</v>
      </c>
      <c r="H196" s="31" t="s">
        <v>125</v>
      </c>
    </row>
    <row r="197" spans="1:8">
      <c r="A197">
        <v>147</v>
      </c>
      <c r="B197" s="6">
        <v>172</v>
      </c>
      <c r="C197" s="6" t="s">
        <v>49</v>
      </c>
      <c r="D197" s="6" t="s">
        <v>64</v>
      </c>
      <c r="E197" s="6" t="s">
        <v>75</v>
      </c>
      <c r="F197" s="7" t="s">
        <v>27</v>
      </c>
      <c r="G197" s="4">
        <v>2.1381378092614454</v>
      </c>
      <c r="H197" s="10" t="s">
        <v>90</v>
      </c>
    </row>
    <row r="198" spans="1:8" ht="32">
      <c r="A198" s="28">
        <v>285</v>
      </c>
      <c r="B198" s="29" t="s">
        <v>133</v>
      </c>
      <c r="C198" s="29" t="s">
        <v>49</v>
      </c>
      <c r="D198" s="29" t="s">
        <v>64</v>
      </c>
      <c r="E198" s="29" t="s">
        <v>75</v>
      </c>
      <c r="F198" s="31" t="s">
        <v>27</v>
      </c>
      <c r="G198" s="36">
        <v>2.15</v>
      </c>
      <c r="H198" s="31" t="s">
        <v>135</v>
      </c>
    </row>
    <row r="199" spans="1:8" ht="32">
      <c r="A199" s="37">
        <v>265</v>
      </c>
      <c r="B199" s="29" t="s">
        <v>109</v>
      </c>
      <c r="C199" s="29" t="s">
        <v>49</v>
      </c>
      <c r="D199" s="29" t="s">
        <v>64</v>
      </c>
      <c r="E199" s="29" t="s">
        <v>75</v>
      </c>
      <c r="F199" s="31" t="s">
        <v>27</v>
      </c>
      <c r="G199" s="32">
        <v>2.1800000000000006</v>
      </c>
      <c r="H199" s="31" t="s">
        <v>123</v>
      </c>
    </row>
    <row r="200" spans="1:8" ht="32">
      <c r="A200" s="59">
        <v>266</v>
      </c>
      <c r="B200" s="29" t="s">
        <v>110</v>
      </c>
      <c r="C200" s="29" t="s">
        <v>49</v>
      </c>
      <c r="D200" s="29" t="s">
        <v>64</v>
      </c>
      <c r="E200" s="29" t="s">
        <v>75</v>
      </c>
      <c r="F200" s="31" t="s">
        <v>27</v>
      </c>
      <c r="G200" s="32">
        <v>2.1800000000000006</v>
      </c>
      <c r="H200" s="31" t="s">
        <v>123</v>
      </c>
    </row>
    <row r="201" spans="1:8" ht="32">
      <c r="A201" s="28">
        <v>259</v>
      </c>
      <c r="B201" s="29" t="s">
        <v>99</v>
      </c>
      <c r="C201" s="29" t="s">
        <v>49</v>
      </c>
      <c r="D201" s="29" t="s">
        <v>64</v>
      </c>
      <c r="E201" s="29" t="s">
        <v>75</v>
      </c>
      <c r="F201" s="31" t="s">
        <v>27</v>
      </c>
      <c r="G201" s="32">
        <v>2.1999999999999997</v>
      </c>
      <c r="H201" s="31" t="s">
        <v>100</v>
      </c>
    </row>
    <row r="202" spans="1:8" ht="32">
      <c r="A202" s="28">
        <v>257</v>
      </c>
      <c r="B202" s="29" t="s">
        <v>97</v>
      </c>
      <c r="C202" s="29" t="s">
        <v>49</v>
      </c>
      <c r="D202" s="29" t="s">
        <v>64</v>
      </c>
      <c r="E202" s="29" t="s">
        <v>75</v>
      </c>
      <c r="F202" s="31" t="s">
        <v>27</v>
      </c>
      <c r="G202" s="32">
        <v>2.2124999999999999</v>
      </c>
      <c r="H202" s="31" t="s">
        <v>100</v>
      </c>
    </row>
    <row r="203" spans="1:8" ht="32">
      <c r="A203" s="59">
        <v>258</v>
      </c>
      <c r="B203" s="29" t="s">
        <v>98</v>
      </c>
      <c r="C203" s="29" t="s">
        <v>49</v>
      </c>
      <c r="D203" s="29" t="s">
        <v>64</v>
      </c>
      <c r="E203" s="29" t="s">
        <v>75</v>
      </c>
      <c r="F203" s="31" t="s">
        <v>27</v>
      </c>
      <c r="G203" s="32">
        <v>2.2124999999999999</v>
      </c>
      <c r="H203" s="31" t="s">
        <v>100</v>
      </c>
    </row>
    <row r="204" spans="1:8" ht="32">
      <c r="A204" s="37">
        <v>267</v>
      </c>
      <c r="B204" s="29" t="s">
        <v>111</v>
      </c>
      <c r="C204" s="29" t="s">
        <v>49</v>
      </c>
      <c r="D204" s="29" t="s">
        <v>64</v>
      </c>
      <c r="E204" s="29" t="s">
        <v>75</v>
      </c>
      <c r="F204" s="31" t="s">
        <v>27</v>
      </c>
      <c r="G204" s="32">
        <v>2.2200000000000006</v>
      </c>
      <c r="H204" s="31" t="s">
        <v>123</v>
      </c>
    </row>
    <row r="205" spans="1:8" ht="32">
      <c r="A205" s="59">
        <v>268</v>
      </c>
      <c r="B205" s="29" t="s">
        <v>112</v>
      </c>
      <c r="C205" s="29" t="s">
        <v>49</v>
      </c>
      <c r="D205" s="29" t="s">
        <v>64</v>
      </c>
      <c r="E205" s="29" t="s">
        <v>75</v>
      </c>
      <c r="F205" s="31" t="s">
        <v>27</v>
      </c>
      <c r="G205" s="32">
        <v>2.2200000000000006</v>
      </c>
      <c r="H205" s="31" t="s">
        <v>123</v>
      </c>
    </row>
    <row r="206" spans="1:8">
      <c r="A206">
        <v>47</v>
      </c>
      <c r="B206" s="6">
        <v>58</v>
      </c>
      <c r="C206" s="6" t="s">
        <v>49</v>
      </c>
      <c r="D206" s="6" t="s">
        <v>64</v>
      </c>
      <c r="E206" s="6" t="s">
        <v>75</v>
      </c>
      <c r="F206" s="7" t="s">
        <v>27</v>
      </c>
      <c r="G206" s="4">
        <v>2.2505514285714274</v>
      </c>
      <c r="H206" s="10" t="s">
        <v>90</v>
      </c>
    </row>
    <row r="207" spans="1:8">
      <c r="A207">
        <v>196</v>
      </c>
      <c r="B207" s="6">
        <v>223</v>
      </c>
      <c r="C207" s="6" t="s">
        <v>57</v>
      </c>
      <c r="D207" s="6" t="s">
        <v>64</v>
      </c>
      <c r="E207" s="6" t="s">
        <v>75</v>
      </c>
      <c r="F207" s="7" t="s">
        <v>27</v>
      </c>
      <c r="G207" s="4">
        <v>2.2508209523809533</v>
      </c>
      <c r="H207" s="10" t="s">
        <v>90</v>
      </c>
    </row>
    <row r="208" spans="1:8">
      <c r="A208">
        <v>46</v>
      </c>
      <c r="B208" s="6">
        <v>57</v>
      </c>
      <c r="C208" s="6" t="s">
        <v>57</v>
      </c>
      <c r="D208" s="6" t="s">
        <v>64</v>
      </c>
      <c r="E208" s="6" t="s">
        <v>75</v>
      </c>
      <c r="F208" s="7" t="s">
        <v>27</v>
      </c>
      <c r="G208" s="4">
        <v>2.2921771428571418</v>
      </c>
      <c r="H208" s="10" t="s">
        <v>90</v>
      </c>
    </row>
    <row r="209" spans="1:8" ht="32">
      <c r="A209" s="59">
        <v>286</v>
      </c>
      <c r="B209" s="29" t="s">
        <v>134</v>
      </c>
      <c r="C209" s="29" t="s">
        <v>49</v>
      </c>
      <c r="D209" s="29" t="s">
        <v>64</v>
      </c>
      <c r="E209" s="29" t="s">
        <v>75</v>
      </c>
      <c r="F209" s="31" t="s">
        <v>27</v>
      </c>
      <c r="G209" s="36">
        <v>2.3000000000000003</v>
      </c>
      <c r="H209" s="31" t="s">
        <v>135</v>
      </c>
    </row>
    <row r="210" spans="1:8" ht="32">
      <c r="A210" s="37">
        <v>269</v>
      </c>
      <c r="B210" s="29" t="s">
        <v>113</v>
      </c>
      <c r="C210" s="29" t="s">
        <v>49</v>
      </c>
      <c r="D210" s="29" t="s">
        <v>64</v>
      </c>
      <c r="E210" s="29" t="s">
        <v>75</v>
      </c>
      <c r="F210" s="31" t="s">
        <v>27</v>
      </c>
      <c r="G210" s="32">
        <v>2.3550000000000004</v>
      </c>
      <c r="H210" s="31" t="s">
        <v>123</v>
      </c>
    </row>
    <row r="211" spans="1:8" ht="32">
      <c r="A211" s="28">
        <v>283</v>
      </c>
      <c r="B211" s="29" t="s">
        <v>131</v>
      </c>
      <c r="C211" s="29" t="s">
        <v>49</v>
      </c>
      <c r="D211" s="29" t="s">
        <v>64</v>
      </c>
      <c r="E211" s="29" t="s">
        <v>75</v>
      </c>
      <c r="F211" s="31" t="s">
        <v>27</v>
      </c>
      <c r="G211" s="36">
        <v>2.3636363636363638</v>
      </c>
      <c r="H211" s="31" t="s">
        <v>135</v>
      </c>
    </row>
    <row r="212" spans="1:8" ht="32">
      <c r="A212" s="59">
        <v>284</v>
      </c>
      <c r="B212" s="29" t="s">
        <v>132</v>
      </c>
      <c r="C212" s="29" t="s">
        <v>49</v>
      </c>
      <c r="D212" s="29" t="s">
        <v>64</v>
      </c>
      <c r="E212" s="29" t="s">
        <v>75</v>
      </c>
      <c r="F212" s="31" t="s">
        <v>27</v>
      </c>
      <c r="G212" s="36">
        <v>2.3636363636363638</v>
      </c>
      <c r="H212" s="31" t="s">
        <v>135</v>
      </c>
    </row>
    <row r="213" spans="1:8" ht="32">
      <c r="A213" s="28">
        <v>275</v>
      </c>
      <c r="B213" s="29" t="s">
        <v>119</v>
      </c>
      <c r="C213" s="29" t="s">
        <v>49</v>
      </c>
      <c r="D213" s="29" t="s">
        <v>64</v>
      </c>
      <c r="E213" s="29" t="s">
        <v>75</v>
      </c>
      <c r="F213" s="31" t="s">
        <v>27</v>
      </c>
      <c r="G213" s="36">
        <v>2.3777777777777782</v>
      </c>
      <c r="H213" s="31" t="s">
        <v>125</v>
      </c>
    </row>
    <row r="214" spans="1:8" ht="32">
      <c r="A214" s="59">
        <v>276</v>
      </c>
      <c r="B214" s="29" t="s">
        <v>120</v>
      </c>
      <c r="C214" s="29" t="s">
        <v>49</v>
      </c>
      <c r="D214" s="29" t="s">
        <v>64</v>
      </c>
      <c r="E214" s="29" t="s">
        <v>75</v>
      </c>
      <c r="F214" s="31" t="s">
        <v>27</v>
      </c>
      <c r="G214" s="36">
        <v>2.3777777777777782</v>
      </c>
      <c r="H214" s="31" t="s">
        <v>125</v>
      </c>
    </row>
    <row r="215" spans="1:8" ht="32">
      <c r="A215" s="59">
        <v>278</v>
      </c>
      <c r="B215" s="29" t="s">
        <v>122</v>
      </c>
      <c r="C215" s="29" t="s">
        <v>49</v>
      </c>
      <c r="D215" s="29" t="s">
        <v>64</v>
      </c>
      <c r="E215" s="29" t="s">
        <v>75</v>
      </c>
      <c r="F215" s="31" t="s">
        <v>27</v>
      </c>
      <c r="G215" s="36">
        <v>2.4722222222222219</v>
      </c>
      <c r="H215" s="31" t="s">
        <v>125</v>
      </c>
    </row>
    <row r="216" spans="1:8" ht="32">
      <c r="A216" s="28">
        <v>255</v>
      </c>
      <c r="B216" s="29" t="s">
        <v>95</v>
      </c>
      <c r="C216" s="29" t="s">
        <v>49</v>
      </c>
      <c r="D216" s="29" t="s">
        <v>64</v>
      </c>
      <c r="E216" s="29" t="s">
        <v>75</v>
      </c>
      <c r="F216" s="31" t="s">
        <v>27</v>
      </c>
      <c r="G216" s="32">
        <v>2.4750000000000001</v>
      </c>
      <c r="H216" s="31" t="s">
        <v>100</v>
      </c>
    </row>
    <row r="217" spans="1:8" ht="32">
      <c r="A217" s="59">
        <v>256</v>
      </c>
      <c r="B217" s="29" t="s">
        <v>96</v>
      </c>
      <c r="C217" s="29" t="s">
        <v>49</v>
      </c>
      <c r="D217" s="29" t="s">
        <v>64</v>
      </c>
      <c r="E217" s="29" t="s">
        <v>75</v>
      </c>
      <c r="F217" s="31" t="s">
        <v>27</v>
      </c>
      <c r="G217" s="32">
        <v>2.4750000000000001</v>
      </c>
      <c r="H217" s="31" t="s">
        <v>100</v>
      </c>
    </row>
    <row r="218" spans="1:8">
      <c r="A218">
        <v>96</v>
      </c>
      <c r="B218" s="6">
        <v>117</v>
      </c>
      <c r="C218" s="6" t="s">
        <v>57</v>
      </c>
      <c r="D218" s="6" t="s">
        <v>64</v>
      </c>
      <c r="E218" s="6" t="s">
        <v>75</v>
      </c>
      <c r="F218" s="7" t="s">
        <v>27</v>
      </c>
      <c r="G218" s="4">
        <v>2.4830552380952375</v>
      </c>
      <c r="H218" s="10" t="s">
        <v>90</v>
      </c>
    </row>
    <row r="219" spans="1:8">
      <c r="A219">
        <v>146</v>
      </c>
      <c r="B219" s="6">
        <v>171</v>
      </c>
      <c r="C219" s="6" t="s">
        <v>57</v>
      </c>
      <c r="D219" s="6" t="s">
        <v>64</v>
      </c>
      <c r="E219" s="6" t="s">
        <v>75</v>
      </c>
      <c r="F219" s="7" t="s">
        <v>27</v>
      </c>
      <c r="G219" s="4">
        <v>3.3590597087760732</v>
      </c>
      <c r="H219" s="10" t="s">
        <v>90</v>
      </c>
    </row>
    <row r="220" spans="1:8">
      <c r="A220">
        <v>34</v>
      </c>
      <c r="B220" s="6">
        <v>45</v>
      </c>
      <c r="C220" s="6" t="s">
        <v>57</v>
      </c>
      <c r="D220" s="6" t="s">
        <v>67</v>
      </c>
      <c r="E220" s="6" t="s">
        <v>74</v>
      </c>
      <c r="F220" s="7" t="s">
        <v>9</v>
      </c>
      <c r="G220" s="4">
        <v>2.5404262309523813</v>
      </c>
      <c r="H220" s="10" t="s">
        <v>90</v>
      </c>
    </row>
    <row r="221" spans="1:8">
      <c r="A221">
        <v>234</v>
      </c>
      <c r="B221" s="6">
        <v>261</v>
      </c>
      <c r="C221" s="6" t="s">
        <v>57</v>
      </c>
      <c r="D221" s="6" t="s">
        <v>67</v>
      </c>
      <c r="E221" s="6" t="s">
        <v>74</v>
      </c>
      <c r="F221" s="7" t="s">
        <v>9</v>
      </c>
      <c r="G221" s="4">
        <v>2.6785653529566198</v>
      </c>
      <c r="H221" s="10" t="s">
        <v>90</v>
      </c>
    </row>
    <row r="222" spans="1:8">
      <c r="A222">
        <v>184</v>
      </c>
      <c r="B222" s="6">
        <v>211</v>
      </c>
      <c r="C222" s="6" t="s">
        <v>57</v>
      </c>
      <c r="D222" s="6" t="s">
        <v>67</v>
      </c>
      <c r="E222" s="6" t="s">
        <v>74</v>
      </c>
      <c r="F222" s="7" t="s">
        <v>9</v>
      </c>
      <c r="G222" s="4">
        <v>2.7806177188350238</v>
      </c>
      <c r="H222" s="10" t="s">
        <v>90</v>
      </c>
    </row>
    <row r="223" spans="1:8">
      <c r="A223">
        <v>185</v>
      </c>
      <c r="B223" s="6">
        <v>212</v>
      </c>
      <c r="C223" s="6" t="s">
        <v>49</v>
      </c>
      <c r="D223" s="6" t="s">
        <v>67</v>
      </c>
      <c r="E223" s="6" t="s">
        <v>74</v>
      </c>
      <c r="F223" s="7" t="s">
        <v>9</v>
      </c>
      <c r="G223" s="4">
        <v>2.9732962733866612</v>
      </c>
      <c r="H223" s="10" t="s">
        <v>90</v>
      </c>
    </row>
    <row r="224" spans="1:8">
      <c r="A224">
        <v>35</v>
      </c>
      <c r="B224" s="6">
        <v>46</v>
      </c>
      <c r="C224" s="6" t="s">
        <v>49</v>
      </c>
      <c r="D224" s="6" t="s">
        <v>67</v>
      </c>
      <c r="E224" s="6" t="s">
        <v>74</v>
      </c>
      <c r="F224" s="7" t="s">
        <v>9</v>
      </c>
      <c r="G224" s="4">
        <v>3.2804464601190468</v>
      </c>
      <c r="H224" s="10" t="s">
        <v>90</v>
      </c>
    </row>
    <row r="225" spans="1:8">
      <c r="A225">
        <v>84</v>
      </c>
      <c r="B225" s="6">
        <v>105</v>
      </c>
      <c r="C225" s="6" t="s">
        <v>57</v>
      </c>
      <c r="D225" s="6" t="s">
        <v>67</v>
      </c>
      <c r="E225" s="6" t="s">
        <v>74</v>
      </c>
      <c r="F225" s="7" t="s">
        <v>9</v>
      </c>
      <c r="G225" s="4">
        <v>3.3135721966269851</v>
      </c>
      <c r="H225" s="10" t="s">
        <v>90</v>
      </c>
    </row>
    <row r="226" spans="1:8">
      <c r="A226">
        <v>134</v>
      </c>
      <c r="B226" s="6">
        <v>159</v>
      </c>
      <c r="C226" s="6" t="s">
        <v>57</v>
      </c>
      <c r="D226" s="6" t="s">
        <v>67</v>
      </c>
      <c r="E226" s="6" t="s">
        <v>74</v>
      </c>
      <c r="F226" s="7" t="s">
        <v>9</v>
      </c>
      <c r="G226" s="4">
        <v>3.3599664854797977</v>
      </c>
      <c r="H226" s="10" t="s">
        <v>90</v>
      </c>
    </row>
    <row r="227" spans="1:8">
      <c r="A227">
        <v>235</v>
      </c>
      <c r="B227" s="6">
        <v>262</v>
      </c>
      <c r="C227" s="6" t="s">
        <v>49</v>
      </c>
      <c r="D227" s="6" t="s">
        <v>67</v>
      </c>
      <c r="E227" s="6" t="s">
        <v>74</v>
      </c>
      <c r="F227" s="7" t="s">
        <v>9</v>
      </c>
      <c r="G227" s="4">
        <v>3.579164853595953</v>
      </c>
      <c r="H227" s="10" t="s">
        <v>90</v>
      </c>
    </row>
    <row r="228" spans="1:8">
      <c r="A228">
        <v>135</v>
      </c>
      <c r="B228" s="6">
        <v>160</v>
      </c>
      <c r="C228" s="6" t="s">
        <v>49</v>
      </c>
      <c r="D228" s="6" t="s">
        <v>67</v>
      </c>
      <c r="E228" s="6" t="s">
        <v>74</v>
      </c>
      <c r="F228" s="7" t="s">
        <v>9</v>
      </c>
      <c r="G228" s="4">
        <v>3.8742106607142839</v>
      </c>
      <c r="H228" s="10" t="s">
        <v>90</v>
      </c>
    </row>
    <row r="229" spans="1:8">
      <c r="A229">
        <v>85</v>
      </c>
      <c r="B229" s="6">
        <v>106</v>
      </c>
      <c r="C229" s="6" t="s">
        <v>49</v>
      </c>
      <c r="D229" s="6" t="s">
        <v>67</v>
      </c>
      <c r="E229" s="6" t="s">
        <v>74</v>
      </c>
      <c r="F229" s="7" t="s">
        <v>9</v>
      </c>
      <c r="G229" s="4">
        <v>3.9040491787918872</v>
      </c>
      <c r="H229" s="10" t="s">
        <v>90</v>
      </c>
    </row>
    <row r="230" spans="1:8">
      <c r="A230">
        <v>140</v>
      </c>
      <c r="B230" s="6">
        <v>165</v>
      </c>
      <c r="C230" s="6" t="s">
        <v>57</v>
      </c>
      <c r="D230" s="6" t="s">
        <v>68</v>
      </c>
      <c r="E230" s="6" t="s">
        <v>75</v>
      </c>
      <c r="F230" s="7" t="s">
        <v>18</v>
      </c>
      <c r="G230" s="4">
        <v>2.4413940656565649</v>
      </c>
      <c r="H230" s="10" t="s">
        <v>90</v>
      </c>
    </row>
    <row r="231" spans="1:8">
      <c r="A231">
        <v>190</v>
      </c>
      <c r="B231" s="6">
        <v>217</v>
      </c>
      <c r="C231" s="6" t="s">
        <v>57</v>
      </c>
      <c r="D231" s="6" t="s">
        <v>68</v>
      </c>
      <c r="E231" s="6" t="s">
        <v>75</v>
      </c>
      <c r="F231" s="7" t="s">
        <v>18</v>
      </c>
      <c r="G231" s="4">
        <v>2.5708234567901291</v>
      </c>
      <c r="H231" s="10" t="s">
        <v>90</v>
      </c>
    </row>
    <row r="232" spans="1:8">
      <c r="A232">
        <v>141</v>
      </c>
      <c r="B232" s="6">
        <v>166</v>
      </c>
      <c r="C232" s="6" t="s">
        <v>49</v>
      </c>
      <c r="D232" s="6" t="s">
        <v>68</v>
      </c>
      <c r="E232" s="6" t="s">
        <v>75</v>
      </c>
      <c r="F232" s="7" t="s">
        <v>18</v>
      </c>
      <c r="G232" s="4">
        <v>2.6082388888888888</v>
      </c>
      <c r="H232" s="10" t="s">
        <v>90</v>
      </c>
    </row>
    <row r="233" spans="1:8">
      <c r="A233">
        <v>191</v>
      </c>
      <c r="B233" s="6">
        <v>218</v>
      </c>
      <c r="C233" s="6" t="s">
        <v>49</v>
      </c>
      <c r="D233" s="6" t="s">
        <v>68</v>
      </c>
      <c r="E233" s="6" t="s">
        <v>75</v>
      </c>
      <c r="F233" s="7" t="s">
        <v>18</v>
      </c>
      <c r="G233" s="4">
        <v>2.6945398148148199</v>
      </c>
      <c r="H233" s="10" t="s">
        <v>90</v>
      </c>
    </row>
    <row r="234" spans="1:8">
      <c r="A234">
        <v>240</v>
      </c>
      <c r="B234" s="6">
        <v>267</v>
      </c>
      <c r="C234" s="6" t="s">
        <v>57</v>
      </c>
      <c r="D234" s="6" t="s">
        <v>68</v>
      </c>
      <c r="E234" s="6" t="s">
        <v>75</v>
      </c>
      <c r="F234" s="7" t="s">
        <v>18</v>
      </c>
      <c r="G234" s="4">
        <v>2.7425377777777769</v>
      </c>
      <c r="H234" s="10" t="s">
        <v>90</v>
      </c>
    </row>
    <row r="235" spans="1:8">
      <c r="A235">
        <v>241</v>
      </c>
      <c r="B235" s="6">
        <v>268</v>
      </c>
      <c r="C235" s="6" t="s">
        <v>49</v>
      </c>
      <c r="D235" s="6" t="s">
        <v>68</v>
      </c>
      <c r="E235" s="6" t="s">
        <v>75</v>
      </c>
      <c r="F235" s="7" t="s">
        <v>18</v>
      </c>
      <c r="G235" s="4">
        <v>2.7939267222222219</v>
      </c>
      <c r="H235" s="10" t="s">
        <v>90</v>
      </c>
    </row>
    <row r="236" spans="1:8">
      <c r="A236">
        <v>91</v>
      </c>
      <c r="B236" s="6">
        <v>112</v>
      </c>
      <c r="C236" s="6" t="s">
        <v>49</v>
      </c>
      <c r="D236" s="6" t="s">
        <v>68</v>
      </c>
      <c r="E236" s="6" t="s">
        <v>75</v>
      </c>
      <c r="F236" s="7" t="s">
        <v>18</v>
      </c>
      <c r="G236" s="4">
        <v>2.799714814814815</v>
      </c>
      <c r="H236" s="10" t="s">
        <v>90</v>
      </c>
    </row>
    <row r="237" spans="1:8">
      <c r="A237">
        <v>90</v>
      </c>
      <c r="B237" s="6">
        <v>111</v>
      </c>
      <c r="C237" s="6" t="s">
        <v>57</v>
      </c>
      <c r="D237" s="6" t="s">
        <v>68</v>
      </c>
      <c r="E237" s="6" t="s">
        <v>75</v>
      </c>
      <c r="F237" s="7" t="s">
        <v>18</v>
      </c>
      <c r="G237" s="4">
        <v>2.8521295833333333</v>
      </c>
      <c r="H237" s="10" t="s">
        <v>90</v>
      </c>
    </row>
    <row r="238" spans="1:8">
      <c r="A238">
        <v>41</v>
      </c>
      <c r="B238" s="6">
        <v>52</v>
      </c>
      <c r="C238" s="6" t="s">
        <v>49</v>
      </c>
      <c r="D238" s="6" t="s">
        <v>68</v>
      </c>
      <c r="E238" s="6" t="s">
        <v>75</v>
      </c>
      <c r="F238" s="7" t="s">
        <v>18</v>
      </c>
      <c r="G238" s="4">
        <v>2.9241274999999982</v>
      </c>
      <c r="H238" s="10" t="s">
        <v>90</v>
      </c>
    </row>
    <row r="239" spans="1:8">
      <c r="A239">
        <v>40</v>
      </c>
      <c r="B239" s="6">
        <v>51</v>
      </c>
      <c r="C239" s="6" t="s">
        <v>57</v>
      </c>
      <c r="D239" s="6" t="s">
        <v>68</v>
      </c>
      <c r="E239" s="6" t="s">
        <v>75</v>
      </c>
      <c r="F239" s="7" t="s">
        <v>18</v>
      </c>
      <c r="G239" s="4">
        <v>2.9446462499999986</v>
      </c>
      <c r="H239" s="10" t="s">
        <v>90</v>
      </c>
    </row>
    <row r="240" spans="1:8">
      <c r="A240" s="50">
        <v>67</v>
      </c>
      <c r="B240" s="6">
        <v>84</v>
      </c>
      <c r="C240" s="6" t="s">
        <v>49</v>
      </c>
      <c r="D240" s="6" t="s">
        <v>66</v>
      </c>
      <c r="E240" s="6" t="s">
        <v>72</v>
      </c>
      <c r="F240" s="7" t="s">
        <v>5</v>
      </c>
      <c r="G240" s="4">
        <v>2.6637388279761871</v>
      </c>
      <c r="H240" s="10" t="s">
        <v>90</v>
      </c>
    </row>
    <row r="241" spans="1:8">
      <c r="A241" s="50">
        <v>167</v>
      </c>
      <c r="B241" s="6">
        <v>194</v>
      </c>
      <c r="C241" s="6" t="s">
        <v>49</v>
      </c>
      <c r="D241" s="6" t="s">
        <v>66</v>
      </c>
      <c r="E241" s="6" t="s">
        <v>72</v>
      </c>
      <c r="F241" s="7" t="s">
        <v>5</v>
      </c>
      <c r="G241" s="4">
        <v>2.6811792151675542</v>
      </c>
      <c r="H241" s="10" t="s">
        <v>90</v>
      </c>
    </row>
    <row r="242" spans="1:8">
      <c r="A242" s="50">
        <v>217</v>
      </c>
      <c r="B242" s="6">
        <v>244</v>
      </c>
      <c r="C242" s="6" t="s">
        <v>49</v>
      </c>
      <c r="D242" s="6" t="s">
        <v>66</v>
      </c>
      <c r="E242" s="6" t="s">
        <v>72</v>
      </c>
      <c r="F242" s="7" t="s">
        <v>5</v>
      </c>
      <c r="G242" s="4">
        <v>2.6889605561973289</v>
      </c>
      <c r="H242" s="10" t="s">
        <v>90</v>
      </c>
    </row>
    <row r="243" spans="1:8">
      <c r="A243" s="50">
        <v>17</v>
      </c>
      <c r="B243" s="6">
        <v>24</v>
      </c>
      <c r="C243" s="6" t="s">
        <v>49</v>
      </c>
      <c r="D243" s="6" t="s">
        <v>66</v>
      </c>
      <c r="E243" s="6" t="s">
        <v>72</v>
      </c>
      <c r="F243" s="7" t="s">
        <v>5</v>
      </c>
      <c r="G243" s="4">
        <v>2.8420669783549788</v>
      </c>
      <c r="H243" s="10" t="s">
        <v>90</v>
      </c>
    </row>
    <row r="244" spans="1:8">
      <c r="A244">
        <v>216</v>
      </c>
      <c r="B244" s="6">
        <v>243</v>
      </c>
      <c r="C244" s="6" t="s">
        <v>57</v>
      </c>
      <c r="D244" s="6" t="s">
        <v>66</v>
      </c>
      <c r="E244" s="6" t="s">
        <v>72</v>
      </c>
      <c r="F244" s="7" t="s">
        <v>5</v>
      </c>
      <c r="G244" s="4">
        <v>2.9581193968253969</v>
      </c>
      <c r="H244" s="10" t="s">
        <v>90</v>
      </c>
    </row>
    <row r="245" spans="1:8">
      <c r="A245">
        <v>116</v>
      </c>
      <c r="B245" s="6">
        <v>139</v>
      </c>
      <c r="C245" s="6" t="s">
        <v>57</v>
      </c>
      <c r="D245" s="6" t="s">
        <v>66</v>
      </c>
      <c r="E245" s="6" t="s">
        <v>72</v>
      </c>
      <c r="F245" s="7" t="s">
        <v>5</v>
      </c>
      <c r="G245" s="4">
        <v>3.0181977447089934</v>
      </c>
      <c r="H245" s="10" t="s">
        <v>90</v>
      </c>
    </row>
    <row r="246" spans="1:8">
      <c r="A246" s="50">
        <v>117</v>
      </c>
      <c r="B246" s="6">
        <v>140</v>
      </c>
      <c r="C246" s="6" t="s">
        <v>49</v>
      </c>
      <c r="D246" s="6" t="s">
        <v>66</v>
      </c>
      <c r="E246" s="6" t="s">
        <v>72</v>
      </c>
      <c r="F246" s="7" t="s">
        <v>5</v>
      </c>
      <c r="G246" s="4">
        <v>3.1441691600529089</v>
      </c>
      <c r="H246" s="10" t="s">
        <v>90</v>
      </c>
    </row>
    <row r="247" spans="1:8">
      <c r="A247">
        <v>66</v>
      </c>
      <c r="B247" s="6">
        <v>83</v>
      </c>
      <c r="C247" s="6" t="s">
        <v>57</v>
      </c>
      <c r="D247" s="6" t="s">
        <v>66</v>
      </c>
      <c r="E247" s="6" t="s">
        <v>72</v>
      </c>
      <c r="F247" s="7" t="s">
        <v>5</v>
      </c>
      <c r="G247" s="4">
        <v>3.1812873648809492</v>
      </c>
      <c r="H247" s="10" t="s">
        <v>90</v>
      </c>
    </row>
    <row r="248" spans="1:8">
      <c r="A248">
        <v>166</v>
      </c>
      <c r="B248" s="6">
        <v>193</v>
      </c>
      <c r="C248" s="6" t="s">
        <v>57</v>
      </c>
      <c r="D248" s="6" t="s">
        <v>66</v>
      </c>
      <c r="E248" s="6" t="s">
        <v>72</v>
      </c>
      <c r="F248" s="7" t="s">
        <v>5</v>
      </c>
      <c r="G248" s="4">
        <v>3.3120762216440229</v>
      </c>
      <c r="H248" s="10" t="s">
        <v>90</v>
      </c>
    </row>
    <row r="249" spans="1:8">
      <c r="A249">
        <v>16</v>
      </c>
      <c r="B249" s="6">
        <v>23</v>
      </c>
      <c r="C249" s="6" t="s">
        <v>57</v>
      </c>
      <c r="D249" s="6" t="s">
        <v>66</v>
      </c>
      <c r="E249" s="6" t="s">
        <v>72</v>
      </c>
      <c r="F249" s="7" t="s">
        <v>5</v>
      </c>
      <c r="G249" s="4">
        <v>3.379275992424243</v>
      </c>
      <c r="H249" s="10" t="s">
        <v>90</v>
      </c>
    </row>
    <row r="250" spans="1:8">
      <c r="A250">
        <v>233</v>
      </c>
      <c r="B250" s="6">
        <v>260</v>
      </c>
      <c r="C250" s="6" t="s">
        <v>49</v>
      </c>
      <c r="D250" s="6" t="s">
        <v>66</v>
      </c>
      <c r="E250" s="6" t="s">
        <v>74</v>
      </c>
      <c r="F250" s="7" t="s">
        <v>6</v>
      </c>
      <c r="G250" s="4">
        <v>1.8251248129783195</v>
      </c>
      <c r="H250" s="10" t="s">
        <v>90</v>
      </c>
    </row>
    <row r="251" spans="1:8">
      <c r="A251">
        <v>183</v>
      </c>
      <c r="B251" s="6">
        <v>210</v>
      </c>
      <c r="C251" s="6" t="s">
        <v>49</v>
      </c>
      <c r="D251" s="6" t="s">
        <v>66</v>
      </c>
      <c r="E251" s="6" t="s">
        <v>74</v>
      </c>
      <c r="F251" s="7" t="s">
        <v>6</v>
      </c>
      <c r="G251" s="4">
        <v>2.0986428571428624</v>
      </c>
      <c r="H251" s="10" t="s">
        <v>90</v>
      </c>
    </row>
    <row r="252" spans="1:8" s="19" customFormat="1">
      <c r="A252" s="60">
        <v>232</v>
      </c>
      <c r="B252" s="62">
        <v>259</v>
      </c>
      <c r="C252" s="62" t="s">
        <v>57</v>
      </c>
      <c r="D252" s="6" t="s">
        <v>66</v>
      </c>
      <c r="E252" s="6" t="s">
        <v>74</v>
      </c>
      <c r="F252" s="7" t="s">
        <v>6</v>
      </c>
      <c r="G252" s="4">
        <v>2.2946885714285719</v>
      </c>
      <c r="H252" s="64" t="s">
        <v>90</v>
      </c>
    </row>
    <row r="253" spans="1:8" s="19" customFormat="1">
      <c r="A253">
        <v>133</v>
      </c>
      <c r="B253" s="6">
        <v>158</v>
      </c>
      <c r="C253" s="62" t="s">
        <v>49</v>
      </c>
      <c r="D253" s="6" t="s">
        <v>66</v>
      </c>
      <c r="E253" s="6" t="s">
        <v>74</v>
      </c>
      <c r="F253" s="7" t="s">
        <v>6</v>
      </c>
      <c r="G253" s="4">
        <v>2.3340476190476189</v>
      </c>
      <c r="H253" s="64" t="s">
        <v>90</v>
      </c>
    </row>
    <row r="254" spans="1:8" s="19" customFormat="1">
      <c r="A254" s="60">
        <v>182</v>
      </c>
      <c r="B254" s="62">
        <v>209</v>
      </c>
      <c r="C254" s="62" t="s">
        <v>57</v>
      </c>
      <c r="D254" s="6" t="s">
        <v>66</v>
      </c>
      <c r="E254" s="6" t="s">
        <v>74</v>
      </c>
      <c r="F254" s="7" t="s">
        <v>6</v>
      </c>
      <c r="G254" s="4">
        <v>2.3759627050396035</v>
      </c>
      <c r="H254" s="64" t="s">
        <v>90</v>
      </c>
    </row>
    <row r="255" spans="1:8" s="19" customFormat="1">
      <c r="A255">
        <v>83</v>
      </c>
      <c r="B255" s="6">
        <v>104</v>
      </c>
      <c r="C255" s="62" t="s">
        <v>49</v>
      </c>
      <c r="D255" s="6" t="s">
        <v>66</v>
      </c>
      <c r="E255" s="6" t="s">
        <v>74</v>
      </c>
      <c r="F255" s="7" t="s">
        <v>6</v>
      </c>
      <c r="G255" s="4">
        <v>2.4043720428571427</v>
      </c>
      <c r="H255" s="64" t="s">
        <v>90</v>
      </c>
    </row>
    <row r="256" spans="1:8" s="19" customFormat="1">
      <c r="A256" s="60">
        <v>33</v>
      </c>
      <c r="B256" s="62">
        <v>44</v>
      </c>
      <c r="C256" s="62" t="s">
        <v>49</v>
      </c>
      <c r="D256" s="6" t="s">
        <v>66</v>
      </c>
      <c r="E256" s="6" t="s">
        <v>74</v>
      </c>
      <c r="F256" s="7" t="s">
        <v>6</v>
      </c>
      <c r="G256" s="4">
        <v>2.4050721428571435</v>
      </c>
      <c r="H256" s="64" t="s">
        <v>90</v>
      </c>
    </row>
    <row r="257" spans="1:8" s="19" customFormat="1">
      <c r="A257">
        <v>82</v>
      </c>
      <c r="B257" s="6">
        <v>103</v>
      </c>
      <c r="C257" s="62" t="s">
        <v>57</v>
      </c>
      <c r="D257" s="6" t="s">
        <v>66</v>
      </c>
      <c r="E257" s="6" t="s">
        <v>74</v>
      </c>
      <c r="F257" s="7" t="s">
        <v>6</v>
      </c>
      <c r="G257" s="4">
        <v>2.6339386904761901</v>
      </c>
      <c r="H257" s="64" t="s">
        <v>90</v>
      </c>
    </row>
    <row r="258" spans="1:8" s="19" customFormat="1">
      <c r="A258" s="60">
        <v>132</v>
      </c>
      <c r="B258" s="62">
        <v>157</v>
      </c>
      <c r="C258" s="62" t="s">
        <v>57</v>
      </c>
      <c r="D258" s="6" t="s">
        <v>66</v>
      </c>
      <c r="E258" s="6" t="s">
        <v>74</v>
      </c>
      <c r="F258" s="7" t="s">
        <v>6</v>
      </c>
      <c r="G258" s="4">
        <v>2.9039473807243206</v>
      </c>
      <c r="H258" s="64" t="s">
        <v>90</v>
      </c>
    </row>
    <row r="259" spans="1:8" s="19" customFormat="1">
      <c r="A259">
        <v>32</v>
      </c>
      <c r="B259" s="6">
        <v>43</v>
      </c>
      <c r="C259" s="62" t="s">
        <v>57</v>
      </c>
      <c r="D259" s="6" t="s">
        <v>66</v>
      </c>
      <c r="E259" s="6" t="s">
        <v>74</v>
      </c>
      <c r="F259" s="7" t="s">
        <v>6</v>
      </c>
      <c r="G259" s="4">
        <v>2.9070107142857147</v>
      </c>
      <c r="H259" s="64" t="s">
        <v>90</v>
      </c>
    </row>
    <row r="260" spans="1:8" s="19" customFormat="1">
      <c r="A260" s="60">
        <v>201</v>
      </c>
      <c r="B260" s="62">
        <v>228</v>
      </c>
      <c r="C260" s="62" t="s">
        <v>49</v>
      </c>
      <c r="D260" s="9" t="s">
        <v>59</v>
      </c>
      <c r="E260" s="9" t="s">
        <v>70</v>
      </c>
      <c r="F260" s="10" t="s">
        <v>1</v>
      </c>
      <c r="G260" s="4">
        <v>2.0388306878306874</v>
      </c>
      <c r="H260" s="64" t="s">
        <v>90</v>
      </c>
    </row>
    <row r="261" spans="1:8" s="19" customFormat="1">
      <c r="A261">
        <v>200</v>
      </c>
      <c r="B261" s="6">
        <v>227</v>
      </c>
      <c r="C261" s="62" t="s">
        <v>57</v>
      </c>
      <c r="D261" s="9" t="s">
        <v>59</v>
      </c>
      <c r="E261" s="9" t="s">
        <v>70</v>
      </c>
      <c r="F261" s="10" t="s">
        <v>1</v>
      </c>
      <c r="G261" s="4">
        <v>2.6464666887125228</v>
      </c>
      <c r="H261" s="64" t="s">
        <v>90</v>
      </c>
    </row>
    <row r="262" spans="1:8" s="19" customFormat="1">
      <c r="A262" s="60">
        <v>101</v>
      </c>
      <c r="B262" s="62">
        <v>122</v>
      </c>
      <c r="C262" s="62" t="s">
        <v>49</v>
      </c>
      <c r="D262" s="9" t="s">
        <v>59</v>
      </c>
      <c r="E262" s="9" t="s">
        <v>70</v>
      </c>
      <c r="F262" s="10" t="s">
        <v>1</v>
      </c>
      <c r="G262" s="4">
        <v>2.8014526124338621</v>
      </c>
      <c r="H262" s="64" t="s">
        <v>90</v>
      </c>
    </row>
    <row r="263" spans="1:8" s="19" customFormat="1">
      <c r="A263">
        <v>151</v>
      </c>
      <c r="B263" s="6">
        <v>176</v>
      </c>
      <c r="C263" s="62" t="s">
        <v>49</v>
      </c>
      <c r="D263" s="9" t="s">
        <v>59</v>
      </c>
      <c r="E263" s="9" t="s">
        <v>70</v>
      </c>
      <c r="F263" s="10" t="s">
        <v>1</v>
      </c>
      <c r="G263" s="4">
        <v>2.8827181771721553</v>
      </c>
      <c r="H263" s="64" t="s">
        <v>90</v>
      </c>
    </row>
    <row r="264" spans="1:8" s="19" customFormat="1">
      <c r="A264" s="60">
        <v>1</v>
      </c>
      <c r="B264" s="62">
        <v>2</v>
      </c>
      <c r="C264" s="62" t="s">
        <v>49</v>
      </c>
      <c r="D264" s="9" t="s">
        <v>59</v>
      </c>
      <c r="E264" s="9" t="s">
        <v>70</v>
      </c>
      <c r="F264" s="10" t="s">
        <v>1</v>
      </c>
      <c r="G264" s="4">
        <v>2.9314337121212115</v>
      </c>
      <c r="H264" s="64" t="s">
        <v>90</v>
      </c>
    </row>
    <row r="265" spans="1:8" s="19" customFormat="1">
      <c r="A265">
        <v>51</v>
      </c>
      <c r="B265" s="6">
        <v>62</v>
      </c>
      <c r="C265" s="62" t="s">
        <v>49</v>
      </c>
      <c r="D265" s="9" t="s">
        <v>59</v>
      </c>
      <c r="E265" s="9" t="s">
        <v>70</v>
      </c>
      <c r="F265" s="10" t="s">
        <v>1</v>
      </c>
      <c r="G265" s="4">
        <v>3.012670535714284</v>
      </c>
      <c r="H265" s="64" t="s">
        <v>90</v>
      </c>
    </row>
    <row r="266" spans="1:8" s="19" customFormat="1">
      <c r="A266" s="60">
        <v>50</v>
      </c>
      <c r="B266" s="62">
        <v>61</v>
      </c>
      <c r="C266" s="62" t="s">
        <v>57</v>
      </c>
      <c r="D266" s="9" t="s">
        <v>59</v>
      </c>
      <c r="E266" s="9" t="s">
        <v>70</v>
      </c>
      <c r="F266" s="10" t="s">
        <v>1</v>
      </c>
      <c r="G266" s="4">
        <v>3.3018833333333326</v>
      </c>
      <c r="H266" s="64" t="s">
        <v>90</v>
      </c>
    </row>
    <row r="267" spans="1:8" s="19" customFormat="1">
      <c r="A267">
        <v>150</v>
      </c>
      <c r="B267" s="6">
        <v>175</v>
      </c>
      <c r="C267" s="62" t="s">
        <v>57</v>
      </c>
      <c r="D267" s="9" t="s">
        <v>59</v>
      </c>
      <c r="E267" s="9" t="s">
        <v>70</v>
      </c>
      <c r="F267" s="10" t="s">
        <v>1</v>
      </c>
      <c r="G267" s="4">
        <v>3.3066806796318131</v>
      </c>
      <c r="H267" s="64" t="s">
        <v>90</v>
      </c>
    </row>
    <row r="268" spans="1:8" s="19" customFormat="1">
      <c r="A268" s="60">
        <v>100</v>
      </c>
      <c r="B268" s="62">
        <v>121</v>
      </c>
      <c r="C268" s="62" t="s">
        <v>57</v>
      </c>
      <c r="D268" s="9" t="s">
        <v>59</v>
      </c>
      <c r="E268" s="9" t="s">
        <v>70</v>
      </c>
      <c r="F268" s="10" t="s">
        <v>1</v>
      </c>
      <c r="G268" s="4">
        <v>3.3209964285714277</v>
      </c>
      <c r="H268" s="64" t="s">
        <v>90</v>
      </c>
    </row>
    <row r="269" spans="1:8" s="19" customFormat="1">
      <c r="A269">
        <v>0</v>
      </c>
      <c r="B269" s="6">
        <v>1</v>
      </c>
      <c r="C269" s="62" t="s">
        <v>57</v>
      </c>
      <c r="D269" s="9" t="s">
        <v>59</v>
      </c>
      <c r="E269" s="9" t="s">
        <v>70</v>
      </c>
      <c r="F269" s="10" t="s">
        <v>1</v>
      </c>
      <c r="G269" s="4">
        <v>3.5753157467532466</v>
      </c>
      <c r="H269" s="64" t="s">
        <v>90</v>
      </c>
    </row>
    <row r="270" spans="1:8" s="19" customFormat="1">
      <c r="A270" s="60">
        <v>165</v>
      </c>
      <c r="B270" s="62">
        <v>192</v>
      </c>
      <c r="C270" s="62" t="s">
        <v>49</v>
      </c>
      <c r="D270" s="6" t="s">
        <v>59</v>
      </c>
      <c r="E270" s="6" t="s">
        <v>71</v>
      </c>
      <c r="F270" s="7" t="s">
        <v>2</v>
      </c>
      <c r="G270" s="4">
        <v>2.1360109126984166</v>
      </c>
      <c r="H270" s="64" t="s">
        <v>90</v>
      </c>
    </row>
    <row r="271" spans="1:8" s="19" customFormat="1">
      <c r="A271" s="50">
        <v>215</v>
      </c>
      <c r="B271" s="6">
        <v>242</v>
      </c>
      <c r="C271" s="62" t="s">
        <v>49</v>
      </c>
      <c r="D271" s="6" t="s">
        <v>59</v>
      </c>
      <c r="E271" s="6" t="s">
        <v>71</v>
      </c>
      <c r="F271" s="7" t="s">
        <v>2</v>
      </c>
      <c r="G271" s="4">
        <v>2.1558491369047617</v>
      </c>
      <c r="H271" s="64" t="s">
        <v>90</v>
      </c>
    </row>
    <row r="272" spans="1:8" s="19" customFormat="1">
      <c r="A272" s="60">
        <v>115</v>
      </c>
      <c r="B272" s="62">
        <v>138</v>
      </c>
      <c r="C272" s="62" t="s">
        <v>49</v>
      </c>
      <c r="D272" s="6" t="s">
        <v>59</v>
      </c>
      <c r="E272" s="6" t="s">
        <v>71</v>
      </c>
      <c r="F272" s="7" t="s">
        <v>2</v>
      </c>
      <c r="G272" s="4">
        <v>2.2982391203703694</v>
      </c>
      <c r="H272" s="64" t="s">
        <v>90</v>
      </c>
    </row>
    <row r="273" spans="1:8" s="19" customFormat="1">
      <c r="A273" s="50">
        <v>65</v>
      </c>
      <c r="B273" s="6">
        <v>82</v>
      </c>
      <c r="C273" s="62" t="s">
        <v>49</v>
      </c>
      <c r="D273" s="6" t="s">
        <v>59</v>
      </c>
      <c r="E273" s="6" t="s">
        <v>71</v>
      </c>
      <c r="F273" s="7" t="s">
        <v>2</v>
      </c>
      <c r="G273" s="4">
        <v>2.3058422619047589</v>
      </c>
      <c r="H273" s="64" t="s">
        <v>90</v>
      </c>
    </row>
    <row r="274" spans="1:8" s="19" customFormat="1">
      <c r="A274" s="60">
        <v>15</v>
      </c>
      <c r="B274" s="62">
        <v>22</v>
      </c>
      <c r="C274" s="62" t="s">
        <v>49</v>
      </c>
      <c r="D274" s="6" t="s">
        <v>59</v>
      </c>
      <c r="E274" s="6" t="s">
        <v>71</v>
      </c>
      <c r="F274" s="7" t="s">
        <v>2</v>
      </c>
      <c r="G274" s="4">
        <v>2.3402334956709958</v>
      </c>
      <c r="H274" s="64" t="s">
        <v>90</v>
      </c>
    </row>
    <row r="275" spans="1:8" s="19" customFormat="1">
      <c r="A275">
        <v>14</v>
      </c>
      <c r="B275" s="6">
        <v>21</v>
      </c>
      <c r="C275" s="62" t="s">
        <v>57</v>
      </c>
      <c r="D275" s="6" t="s">
        <v>59</v>
      </c>
      <c r="E275" s="6" t="s">
        <v>71</v>
      </c>
      <c r="F275" s="7" t="s">
        <v>2</v>
      </c>
      <c r="G275" s="4">
        <v>2.5019391233766228</v>
      </c>
      <c r="H275" s="64" t="s">
        <v>90</v>
      </c>
    </row>
    <row r="276" spans="1:8">
      <c r="A276" s="60">
        <v>214</v>
      </c>
      <c r="B276" s="62">
        <v>241</v>
      </c>
      <c r="C276" s="62" t="s">
        <v>57</v>
      </c>
      <c r="D276" s="6" t="s">
        <v>59</v>
      </c>
      <c r="E276" s="6" t="s">
        <v>71</v>
      </c>
      <c r="F276" s="7" t="s">
        <v>2</v>
      </c>
      <c r="G276" s="4">
        <v>2.6076402976190471</v>
      </c>
      <c r="H276" s="64" t="s">
        <v>90</v>
      </c>
    </row>
    <row r="277" spans="1:8">
      <c r="A277">
        <v>64</v>
      </c>
      <c r="B277" s="62">
        <v>81</v>
      </c>
      <c r="C277" s="62" t="s">
        <v>57</v>
      </c>
      <c r="D277" s="6" t="s">
        <v>59</v>
      </c>
      <c r="E277" s="6" t="s">
        <v>71</v>
      </c>
      <c r="F277" s="7" t="s">
        <v>2</v>
      </c>
      <c r="G277" s="4">
        <v>2.8040946428571396</v>
      </c>
      <c r="H277" s="64" t="s">
        <v>90</v>
      </c>
    </row>
    <row r="278" spans="1:8">
      <c r="A278" s="60">
        <v>114</v>
      </c>
      <c r="B278" s="62">
        <v>137</v>
      </c>
      <c r="C278" s="62" t="s">
        <v>57</v>
      </c>
      <c r="D278" s="6" t="s">
        <v>59</v>
      </c>
      <c r="E278" s="6" t="s">
        <v>71</v>
      </c>
      <c r="F278" s="7" t="s">
        <v>2</v>
      </c>
      <c r="G278" s="4">
        <v>3.0492317129629618</v>
      </c>
      <c r="H278" s="64" t="s">
        <v>90</v>
      </c>
    </row>
    <row r="279" spans="1:8">
      <c r="A279">
        <v>164</v>
      </c>
      <c r="B279" s="62">
        <v>191</v>
      </c>
      <c r="C279" s="62" t="s">
        <v>57</v>
      </c>
      <c r="D279" s="6" t="s">
        <v>59</v>
      </c>
      <c r="E279" s="6" t="s">
        <v>71</v>
      </c>
      <c r="F279" s="7" t="s">
        <v>2</v>
      </c>
      <c r="G279" s="4">
        <v>3.6123056691919251</v>
      </c>
      <c r="H279" s="64" t="s">
        <v>90</v>
      </c>
    </row>
    <row r="280" spans="1:8">
      <c r="A280" s="60">
        <v>231</v>
      </c>
      <c r="B280" s="62">
        <v>258</v>
      </c>
      <c r="C280" s="62" t="s">
        <v>49</v>
      </c>
      <c r="D280" s="6" t="s">
        <v>59</v>
      </c>
      <c r="E280" s="6" t="s">
        <v>73</v>
      </c>
      <c r="F280" s="7" t="s">
        <v>3</v>
      </c>
      <c r="G280" s="4">
        <v>1.8135786071428568</v>
      </c>
      <c r="H280" s="64" t="s">
        <v>90</v>
      </c>
    </row>
    <row r="281" spans="1:8">
      <c r="A281">
        <v>230</v>
      </c>
      <c r="B281" s="62">
        <v>257</v>
      </c>
      <c r="C281" s="62" t="s">
        <v>57</v>
      </c>
      <c r="D281" s="6" t="s">
        <v>59</v>
      </c>
      <c r="E281" s="6" t="s">
        <v>73</v>
      </c>
      <c r="F281" s="7" t="s">
        <v>3</v>
      </c>
      <c r="G281" s="4">
        <v>2.1232209999999996</v>
      </c>
      <c r="H281" s="64" t="s">
        <v>90</v>
      </c>
    </row>
    <row r="282" spans="1:8">
      <c r="A282" s="60">
        <v>81</v>
      </c>
      <c r="B282" s="62">
        <v>102</v>
      </c>
      <c r="C282" s="62" t="s">
        <v>49</v>
      </c>
      <c r="D282" s="6" t="s">
        <v>59</v>
      </c>
      <c r="E282" s="6" t="s">
        <v>73</v>
      </c>
      <c r="F282" s="7" t="s">
        <v>3</v>
      </c>
      <c r="G282" s="4">
        <v>2.1263730357142849</v>
      </c>
      <c r="H282" s="64" t="s">
        <v>90</v>
      </c>
    </row>
    <row r="283" spans="1:8">
      <c r="A283">
        <v>180</v>
      </c>
      <c r="B283" s="62">
        <v>207</v>
      </c>
      <c r="C283" s="62" t="s">
        <v>57</v>
      </c>
      <c r="D283" s="6" t="s">
        <v>59</v>
      </c>
      <c r="E283" s="6" t="s">
        <v>73</v>
      </c>
      <c r="F283" s="7" t="s">
        <v>3</v>
      </c>
      <c r="G283" s="4">
        <v>2.1584570105820147</v>
      </c>
      <c r="H283" s="64" t="s">
        <v>90</v>
      </c>
    </row>
    <row r="284" spans="1:8">
      <c r="A284" s="60">
        <v>131</v>
      </c>
      <c r="B284" s="62">
        <v>156</v>
      </c>
      <c r="C284" s="62" t="s">
        <v>49</v>
      </c>
      <c r="D284" s="6" t="s">
        <v>59</v>
      </c>
      <c r="E284" s="6" t="s">
        <v>73</v>
      </c>
      <c r="F284" s="7" t="s">
        <v>3</v>
      </c>
      <c r="G284" s="4">
        <v>2.1838572767857132</v>
      </c>
      <c r="H284" s="64" t="s">
        <v>90</v>
      </c>
    </row>
    <row r="285" spans="1:8">
      <c r="A285">
        <v>31</v>
      </c>
      <c r="B285" s="62">
        <v>42</v>
      </c>
      <c r="C285" s="62" t="s">
        <v>49</v>
      </c>
      <c r="D285" s="6" t="s">
        <v>59</v>
      </c>
      <c r="E285" s="6" t="s">
        <v>73</v>
      </c>
      <c r="F285" s="7" t="s">
        <v>3</v>
      </c>
      <c r="G285" s="4">
        <v>2.1913733928571424</v>
      </c>
      <c r="H285" s="64" t="s">
        <v>90</v>
      </c>
    </row>
    <row r="286" spans="1:8">
      <c r="A286" s="60">
        <v>181</v>
      </c>
      <c r="B286" s="62">
        <v>208</v>
      </c>
      <c r="C286" s="62" t="s">
        <v>49</v>
      </c>
      <c r="D286" s="6" t="s">
        <v>59</v>
      </c>
      <c r="E286" s="6" t="s">
        <v>73</v>
      </c>
      <c r="F286" s="7" t="s">
        <v>3</v>
      </c>
      <c r="G286" s="4">
        <v>2.2151652777777824</v>
      </c>
      <c r="H286" s="64" t="s">
        <v>90</v>
      </c>
    </row>
    <row r="287" spans="1:8">
      <c r="A287">
        <v>80</v>
      </c>
      <c r="B287" s="62">
        <v>101</v>
      </c>
      <c r="C287" s="62" t="s">
        <v>57</v>
      </c>
      <c r="D287" s="6" t="s">
        <v>59</v>
      </c>
      <c r="E287" s="6" t="s">
        <v>73</v>
      </c>
      <c r="F287" s="7" t="s">
        <v>3</v>
      </c>
      <c r="G287" s="4">
        <v>2.3344476190476189</v>
      </c>
      <c r="H287" s="64" t="s">
        <v>90</v>
      </c>
    </row>
    <row r="288" spans="1:8">
      <c r="A288" s="60">
        <v>130</v>
      </c>
      <c r="B288" s="62">
        <v>155</v>
      </c>
      <c r="C288" s="62" t="s">
        <v>57</v>
      </c>
      <c r="D288" s="6" t="s">
        <v>59</v>
      </c>
      <c r="E288" s="6" t="s">
        <v>73</v>
      </c>
      <c r="F288" s="7" t="s">
        <v>3</v>
      </c>
      <c r="G288" s="4">
        <v>2.5620681944444428</v>
      </c>
      <c r="H288" s="64" t="s">
        <v>90</v>
      </c>
    </row>
    <row r="289" spans="1:8">
      <c r="A289">
        <v>30</v>
      </c>
      <c r="B289" s="62">
        <v>41</v>
      </c>
      <c r="C289" s="62" t="s">
        <v>57</v>
      </c>
      <c r="D289" s="62" t="s">
        <v>59</v>
      </c>
      <c r="E289" s="62" t="s">
        <v>73</v>
      </c>
      <c r="F289" s="7" t="s">
        <v>3</v>
      </c>
      <c r="G289" s="4">
        <v>2.5667833928571424</v>
      </c>
      <c r="H289" s="64" t="s">
        <v>90</v>
      </c>
    </row>
  </sheetData>
  <sortState xmlns:xlrd2="http://schemas.microsoft.com/office/spreadsheetml/2017/richdata2" ref="A2:H289">
    <sortCondition ref="F2:F289"/>
    <sortCondition ref="G2:G28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93"/>
  <sheetViews>
    <sheetView tabSelected="1" workbookViewId="0">
      <pane xSplit="1" ySplit="3" topLeftCell="B204" activePane="bottomRight" state="frozen"/>
      <selection pane="topRight" activeCell="B1" sqref="B1"/>
      <selection pane="bottomLeft" activeCell="A4" sqref="A4"/>
      <selection pane="bottomRight" activeCell="F264" sqref="F264"/>
    </sheetView>
  </sheetViews>
  <sheetFormatPr baseColWidth="10" defaultRowHeight="16"/>
  <cols>
    <col min="3" max="3" width="16.1640625" bestFit="1" customWidth="1"/>
    <col min="9" max="13" width="10.83203125" style="15"/>
  </cols>
  <sheetData>
    <row r="1" spans="1:63">
      <c r="N1" s="2"/>
      <c r="O1" s="65" t="s">
        <v>44</v>
      </c>
      <c r="P1" s="65"/>
      <c r="Q1" s="65"/>
      <c r="R1" s="65"/>
      <c r="S1" s="65"/>
      <c r="T1" s="65"/>
      <c r="U1" s="2"/>
      <c r="V1" s="2"/>
      <c r="W1" s="2"/>
      <c r="X1" s="2"/>
      <c r="Y1" s="2"/>
      <c r="Z1" s="2"/>
      <c r="AA1" s="2"/>
      <c r="AB1" s="2"/>
      <c r="AC1" s="65" t="s">
        <v>44</v>
      </c>
      <c r="AD1" s="65"/>
      <c r="AE1" s="65"/>
      <c r="AF1" s="16"/>
      <c r="AG1" s="2"/>
      <c r="AH1" s="65" t="s">
        <v>77</v>
      </c>
      <c r="AI1" s="65"/>
      <c r="AJ1" s="65"/>
      <c r="AK1" s="65"/>
      <c r="AL1" s="65"/>
      <c r="AM1" s="16"/>
      <c r="AN1" s="65" t="s">
        <v>53</v>
      </c>
      <c r="AO1" s="65"/>
      <c r="AP1" s="65"/>
      <c r="AQ1" s="65"/>
      <c r="AR1" s="65"/>
      <c r="AS1" s="65"/>
      <c r="AT1" s="2"/>
      <c r="AU1" s="2"/>
      <c r="AV1" s="2"/>
      <c r="AW1" s="2"/>
      <c r="AX1" s="2"/>
      <c r="AY1" s="2"/>
      <c r="AZ1" s="2"/>
      <c r="BA1" s="2"/>
      <c r="BB1" s="65" t="s">
        <v>53</v>
      </c>
      <c r="BC1" s="65"/>
      <c r="BD1" s="65"/>
      <c r="BE1" s="16"/>
      <c r="BG1" t="s">
        <v>208</v>
      </c>
    </row>
    <row r="2" spans="1:63">
      <c r="N2" s="2" t="s">
        <v>0</v>
      </c>
      <c r="O2" s="2" t="s">
        <v>31</v>
      </c>
      <c r="P2" s="2" t="s">
        <v>32</v>
      </c>
      <c r="Q2" s="2" t="s">
        <v>33</v>
      </c>
      <c r="R2" s="2" t="s">
        <v>34</v>
      </c>
      <c r="S2" s="2" t="s">
        <v>35</v>
      </c>
      <c r="T2" s="2" t="s">
        <v>36</v>
      </c>
      <c r="U2" s="2" t="s">
        <v>37</v>
      </c>
      <c r="V2" s="2" t="s">
        <v>38</v>
      </c>
      <c r="W2" s="2" t="s">
        <v>39</v>
      </c>
      <c r="X2" s="2" t="s">
        <v>40</v>
      </c>
      <c r="Y2" s="2" t="s">
        <v>41</v>
      </c>
      <c r="Z2" s="2" t="s">
        <v>42</v>
      </c>
      <c r="AA2" s="2" t="s">
        <v>43</v>
      </c>
      <c r="AB2" s="2"/>
      <c r="AC2" s="2" t="s">
        <v>50</v>
      </c>
      <c r="AD2" s="2" t="s">
        <v>52</v>
      </c>
      <c r="AE2" s="2" t="s">
        <v>51</v>
      </c>
      <c r="AF2" s="2" t="s">
        <v>80</v>
      </c>
      <c r="AG2" s="2"/>
      <c r="AH2" s="2" t="s">
        <v>50</v>
      </c>
      <c r="AI2" s="2" t="s">
        <v>84</v>
      </c>
      <c r="AJ2" s="2" t="s">
        <v>78</v>
      </c>
      <c r="AK2" s="2" t="s">
        <v>79</v>
      </c>
      <c r="AL2" s="2" t="s">
        <v>80</v>
      </c>
      <c r="AM2" s="2"/>
      <c r="AN2" s="2" t="s">
        <v>31</v>
      </c>
      <c r="AO2" s="2" t="s">
        <v>32</v>
      </c>
      <c r="AP2" s="2" t="s">
        <v>33</v>
      </c>
      <c r="AQ2" s="2" t="s">
        <v>81</v>
      </c>
      <c r="AR2" s="2" t="s">
        <v>83</v>
      </c>
      <c r="AS2" s="2" t="s">
        <v>82</v>
      </c>
      <c r="AT2" s="2" t="s">
        <v>37</v>
      </c>
      <c r="AU2" s="2" t="s">
        <v>38</v>
      </c>
      <c r="AV2" s="2" t="s">
        <v>39</v>
      </c>
      <c r="AW2" s="2" t="s">
        <v>40</v>
      </c>
      <c r="AX2" s="2" t="s">
        <v>41</v>
      </c>
      <c r="AY2" s="2" t="s">
        <v>42</v>
      </c>
      <c r="AZ2" s="2" t="s">
        <v>43</v>
      </c>
      <c r="BA2" s="2"/>
      <c r="BB2" s="2" t="s">
        <v>50</v>
      </c>
      <c r="BC2" s="2" t="s">
        <v>210</v>
      </c>
      <c r="BD2" s="2" t="s">
        <v>79</v>
      </c>
      <c r="BE2" s="2" t="s">
        <v>80</v>
      </c>
      <c r="BG2" s="2" t="s">
        <v>209</v>
      </c>
      <c r="BH2" s="2" t="s">
        <v>212</v>
      </c>
      <c r="BI2" s="2" t="s">
        <v>211</v>
      </c>
      <c r="BJ2" s="2" t="s">
        <v>33</v>
      </c>
      <c r="BK2" s="2" t="s">
        <v>80</v>
      </c>
    </row>
    <row r="3" spans="1:63" ht="17" thickBot="1">
      <c r="A3" t="s">
        <v>85</v>
      </c>
      <c r="B3" s="5" t="s">
        <v>55</v>
      </c>
      <c r="C3" s="5" t="s">
        <v>89</v>
      </c>
      <c r="D3" s="5" t="s">
        <v>56</v>
      </c>
      <c r="E3" s="8" t="s">
        <v>58</v>
      </c>
      <c r="F3" s="8" t="s">
        <v>69</v>
      </c>
      <c r="G3" s="8" t="s">
        <v>76</v>
      </c>
      <c r="H3" s="3" t="s">
        <v>54</v>
      </c>
      <c r="J3" t="s">
        <v>86</v>
      </c>
      <c r="K3" t="s">
        <v>87</v>
      </c>
      <c r="L3" s="15" t="s">
        <v>88</v>
      </c>
      <c r="M3" s="46" t="s">
        <v>136</v>
      </c>
      <c r="N3" t="s">
        <v>46</v>
      </c>
      <c r="O3" t="s">
        <v>45</v>
      </c>
      <c r="P3" t="s">
        <v>45</v>
      </c>
      <c r="Q3" t="s">
        <v>47</v>
      </c>
      <c r="R3" t="s">
        <v>48</v>
      </c>
      <c r="S3" t="s">
        <v>48</v>
      </c>
      <c r="T3" t="s">
        <v>49</v>
      </c>
      <c r="AN3" t="s">
        <v>45</v>
      </c>
      <c r="AO3" t="s">
        <v>45</v>
      </c>
      <c r="AP3" t="s">
        <v>47</v>
      </c>
      <c r="AQ3" t="s">
        <v>48</v>
      </c>
      <c r="AR3" t="s">
        <v>48</v>
      </c>
      <c r="AS3" t="s">
        <v>49</v>
      </c>
    </row>
    <row r="4" spans="1:63" ht="17" thickTop="1">
      <c r="A4">
        <v>0</v>
      </c>
      <c r="B4" s="6">
        <v>1</v>
      </c>
      <c r="C4" s="6" t="s">
        <v>90</v>
      </c>
      <c r="D4" s="6" t="s">
        <v>57</v>
      </c>
      <c r="E4" s="9" t="s">
        <v>59</v>
      </c>
      <c r="F4" s="9" t="s">
        <v>70</v>
      </c>
      <c r="G4" s="10" t="s">
        <v>1</v>
      </c>
      <c r="H4" s="4">
        <v>3.5753157467532466</v>
      </c>
      <c r="J4" s="15">
        <f>H4*(AI4+AJ4+AK4)*0.001</f>
        <v>5.967893533204168</v>
      </c>
      <c r="K4" s="15">
        <f>H4*0.001*AH4</f>
        <v>17.983915146963703</v>
      </c>
      <c r="L4" s="15">
        <f>H4*0.001*AL4</f>
        <v>5.9816651346151941</v>
      </c>
      <c r="M4" s="15">
        <f>SUM(J4:L4)</f>
        <v>29.933473814783067</v>
      </c>
      <c r="N4" t="s">
        <v>1</v>
      </c>
      <c r="O4">
        <f>AN4*3.58</f>
        <v>1181.4000000000001</v>
      </c>
      <c r="P4" s="1">
        <f>AO4*4</f>
        <v>20</v>
      </c>
      <c r="Q4" s="1">
        <f>AP4*4</f>
        <v>132</v>
      </c>
      <c r="R4" s="1">
        <f>AQ4*3.6</f>
        <v>76.680000000000007</v>
      </c>
      <c r="S4" s="1">
        <f>AR4*3.8</f>
        <v>190</v>
      </c>
      <c r="T4" s="1">
        <f>AS4*9</f>
        <v>399.59999999999997</v>
      </c>
      <c r="AC4">
        <f>O4+P4</f>
        <v>1201.4000000000001</v>
      </c>
      <c r="AD4">
        <f>Q4</f>
        <v>132</v>
      </c>
      <c r="AE4">
        <f>R4+S4</f>
        <v>266.68</v>
      </c>
      <c r="AF4">
        <f>T4</f>
        <v>399.59999999999997</v>
      </c>
      <c r="AH4">
        <f>AC4*4.1868</f>
        <v>5030.0215200000002</v>
      </c>
      <c r="AI4">
        <f>Q4*4.1868</f>
        <v>552.6576</v>
      </c>
      <c r="AJ4">
        <f>R4*4.1868</f>
        <v>321.04382400000003</v>
      </c>
      <c r="AK4">
        <f>S4*4.1868</f>
        <v>795.49199999999996</v>
      </c>
      <c r="AL4">
        <f>AF4*4.1868</f>
        <v>1673.0452799999998</v>
      </c>
      <c r="AN4" s="1">
        <v>330</v>
      </c>
      <c r="AO4" s="1">
        <v>5</v>
      </c>
      <c r="AP4" s="1">
        <v>33</v>
      </c>
      <c r="AQ4" s="1">
        <v>21.3</v>
      </c>
      <c r="AR4" s="1">
        <v>50</v>
      </c>
      <c r="AS4" s="1">
        <v>44.4</v>
      </c>
      <c r="BB4">
        <f>SUM(AN4:AO4)</f>
        <v>335</v>
      </c>
      <c r="BC4">
        <f>AQ4</f>
        <v>21.3</v>
      </c>
      <c r="BD4">
        <f>AR4</f>
        <v>50</v>
      </c>
      <c r="BE4">
        <f>AS4</f>
        <v>44.4</v>
      </c>
      <c r="BG4">
        <f>BB4*$H4/1000</f>
        <v>1.1977307751623376</v>
      </c>
      <c r="BH4">
        <f t="shared" ref="BH4:BH67" si="0">BC4*$H4/1000</f>
        <v>7.6154225405844156E-2</v>
      </c>
      <c r="BI4">
        <f t="shared" ref="BI4:BI67" si="1">BD4*$H4/1000</f>
        <v>0.17876578733766232</v>
      </c>
      <c r="BJ4">
        <f t="shared" ref="BJ4:BJ67" si="2">AP4*$H4/1000</f>
        <v>0.11798541964285714</v>
      </c>
      <c r="BK4">
        <f t="shared" ref="BK4:BK67" si="3">BE4*$H4/1000</f>
        <v>0.15874401915584413</v>
      </c>
    </row>
    <row r="5" spans="1:63">
      <c r="A5">
        <v>1</v>
      </c>
      <c r="B5" s="6">
        <v>2</v>
      </c>
      <c r="C5" s="6" t="s">
        <v>90</v>
      </c>
      <c r="D5" s="6" t="s">
        <v>49</v>
      </c>
      <c r="E5" s="9" t="s">
        <v>59</v>
      </c>
      <c r="F5" s="9" t="s">
        <v>70</v>
      </c>
      <c r="G5" s="10" t="s">
        <v>1</v>
      </c>
      <c r="H5" s="4">
        <v>2.9314337121212115</v>
      </c>
      <c r="J5" s="15">
        <f>H5*(AI5+AJ5+AK5)*0.001</f>
        <v>4.8931298751646359</v>
      </c>
      <c r="K5" s="15">
        <f>H5*0.001*AH5</f>
        <v>14.745174656423179</v>
      </c>
      <c r="L5" s="15">
        <f>H5*0.001*AL5</f>
        <v>4.904421335697271</v>
      </c>
      <c r="M5" s="15">
        <f>SUM(J5:L5)</f>
        <v>24.542725867285085</v>
      </c>
      <c r="N5" t="s">
        <v>1</v>
      </c>
      <c r="O5">
        <f>AN5*3.58</f>
        <v>1181.4000000000001</v>
      </c>
      <c r="P5" s="1">
        <f>AO5*4</f>
        <v>20</v>
      </c>
      <c r="Q5" s="1">
        <f>AP5*4</f>
        <v>132</v>
      </c>
      <c r="R5" s="1">
        <f>AQ5*3.6</f>
        <v>76.680000000000007</v>
      </c>
      <c r="S5" s="1">
        <f>AR5*3.8</f>
        <v>190</v>
      </c>
      <c r="T5" s="1">
        <f>AS5*9</f>
        <v>399.59999999999997</v>
      </c>
      <c r="AC5">
        <f>O5+P5</f>
        <v>1201.4000000000001</v>
      </c>
      <c r="AD5">
        <f>Q5</f>
        <v>132</v>
      </c>
      <c r="AE5">
        <f>R5+S5</f>
        <v>266.68</v>
      </c>
      <c r="AF5">
        <f>T5</f>
        <v>399.59999999999997</v>
      </c>
      <c r="AH5">
        <f>AC5*4.1868</f>
        <v>5030.0215200000002</v>
      </c>
      <c r="AI5">
        <f>Q5*4.1868</f>
        <v>552.6576</v>
      </c>
      <c r="AJ5">
        <f>R5*4.1868</f>
        <v>321.04382400000003</v>
      </c>
      <c r="AK5">
        <f>S5*4.1868</f>
        <v>795.49199999999996</v>
      </c>
      <c r="AL5">
        <f>AF5*4.1868</f>
        <v>1673.0452799999998</v>
      </c>
      <c r="AN5" s="1">
        <v>330</v>
      </c>
      <c r="AO5" s="1">
        <v>5</v>
      </c>
      <c r="AP5" s="1">
        <v>33</v>
      </c>
      <c r="AQ5" s="1">
        <v>21.3</v>
      </c>
      <c r="AR5" s="1">
        <v>50</v>
      </c>
      <c r="AS5" s="1">
        <v>44.4</v>
      </c>
      <c r="BB5">
        <f>SUM(AN5:AO5)</f>
        <v>335</v>
      </c>
      <c r="BC5">
        <f>AQ5</f>
        <v>21.3</v>
      </c>
      <c r="BD5">
        <f>AR5</f>
        <v>50</v>
      </c>
      <c r="BE5">
        <f>AS5</f>
        <v>44.4</v>
      </c>
      <c r="BG5">
        <f>BB5*$H5/1000</f>
        <v>0.98203029356060589</v>
      </c>
      <c r="BH5">
        <f t="shared" si="0"/>
        <v>6.2439538068181803E-2</v>
      </c>
      <c r="BI5">
        <f t="shared" si="1"/>
        <v>0.14657168560606057</v>
      </c>
      <c r="BJ5">
        <f t="shared" si="2"/>
        <v>9.6737312499999978E-2</v>
      </c>
      <c r="BK5">
        <f t="shared" si="3"/>
        <v>0.13015565681818181</v>
      </c>
    </row>
    <row r="6" spans="1:63">
      <c r="A6">
        <v>2</v>
      </c>
      <c r="B6" s="6">
        <v>7</v>
      </c>
      <c r="C6" s="6" t="s">
        <v>90</v>
      </c>
      <c r="D6" s="6" t="s">
        <v>57</v>
      </c>
      <c r="E6" s="6" t="s">
        <v>60</v>
      </c>
      <c r="F6" s="6" t="s">
        <v>70</v>
      </c>
      <c r="G6" s="7" t="s">
        <v>10</v>
      </c>
      <c r="H6" s="4">
        <v>3.7045090638528131</v>
      </c>
      <c r="J6" s="15">
        <f>H6*(AI6+AJ6+AK6)*0.001</f>
        <v>14.86606174800362</v>
      </c>
      <c r="K6" s="15">
        <f>H6*0.001*AH6</f>
        <v>10.217703195006493</v>
      </c>
      <c r="L6" s="15">
        <f>H6*0.001*AL6</f>
        <v>6.1978114039961669</v>
      </c>
      <c r="M6" s="15">
        <f>SUM(J6:L6)</f>
        <v>31.281576347006279</v>
      </c>
      <c r="N6" s="13" t="s">
        <v>10</v>
      </c>
      <c r="O6" s="13">
        <f>AN6*3.58</f>
        <v>647.98</v>
      </c>
      <c r="P6" s="14">
        <f>AO6*4</f>
        <v>10.8</v>
      </c>
      <c r="Q6" s="14">
        <f>AP6*4</f>
        <v>132</v>
      </c>
      <c r="R6" s="14">
        <f>AQ6*3.6</f>
        <v>636.48</v>
      </c>
      <c r="S6" s="14">
        <f>AR6*3.8</f>
        <v>190</v>
      </c>
      <c r="T6" s="14">
        <f>AS6*9</f>
        <v>399.59999999999997</v>
      </c>
      <c r="U6" s="13"/>
      <c r="V6" s="13"/>
      <c r="W6" s="13"/>
      <c r="X6" s="13"/>
      <c r="Y6" s="13"/>
      <c r="Z6" s="13"/>
      <c r="AA6" s="13"/>
      <c r="AB6" s="13"/>
      <c r="AC6" s="13">
        <f>O6+P6</f>
        <v>658.78</v>
      </c>
      <c r="AD6" s="13">
        <f>Q6</f>
        <v>132</v>
      </c>
      <c r="AE6" s="13">
        <f>R6+S6</f>
        <v>826.48</v>
      </c>
      <c r="AF6" s="13">
        <f>T6</f>
        <v>399.59999999999997</v>
      </c>
      <c r="AG6" s="13"/>
      <c r="AH6" s="13">
        <f>AC6*4.1868</f>
        <v>2758.1801039999996</v>
      </c>
      <c r="AI6" s="13">
        <f>Q6*4.1868</f>
        <v>552.6576</v>
      </c>
      <c r="AJ6" s="13">
        <f>R6*4.1868</f>
        <v>2664.814464</v>
      </c>
      <c r="AK6" s="13">
        <f>S6*4.1868</f>
        <v>795.49199999999996</v>
      </c>
      <c r="AL6" s="13">
        <f>AF6*4.1868</f>
        <v>1673.0452799999998</v>
      </c>
      <c r="AM6" s="13"/>
      <c r="AN6" s="14">
        <v>181</v>
      </c>
      <c r="AO6" s="14">
        <v>2.7</v>
      </c>
      <c r="AP6" s="14">
        <v>33</v>
      </c>
      <c r="AQ6" s="14">
        <v>176.8</v>
      </c>
      <c r="AR6" s="14">
        <v>50</v>
      </c>
      <c r="AS6" s="14">
        <v>44.4</v>
      </c>
      <c r="AT6" s="13"/>
      <c r="AU6" s="13"/>
      <c r="AV6" s="13"/>
      <c r="AW6" s="13"/>
      <c r="AX6" s="13"/>
      <c r="AY6" s="13"/>
      <c r="AZ6" s="13"/>
      <c r="BA6" s="13"/>
      <c r="BB6" s="13">
        <f>SUM(AN6:AO6)</f>
        <v>183.7</v>
      </c>
      <c r="BC6" s="13">
        <f>AQ6</f>
        <v>176.8</v>
      </c>
      <c r="BD6" s="13">
        <f>AR6</f>
        <v>50</v>
      </c>
      <c r="BE6" s="13">
        <f>AS6</f>
        <v>44.4</v>
      </c>
      <c r="BF6" s="13"/>
      <c r="BG6">
        <f>BB6*$H6/1000</f>
        <v>0.68051831502976179</v>
      </c>
      <c r="BH6">
        <f t="shared" si="0"/>
        <v>0.65495720248917733</v>
      </c>
      <c r="BI6">
        <f t="shared" si="1"/>
        <v>0.18522545319264067</v>
      </c>
      <c r="BJ6">
        <f t="shared" si="2"/>
        <v>0.12224879910714283</v>
      </c>
      <c r="BK6">
        <f t="shared" si="3"/>
        <v>0.16448020243506489</v>
      </c>
    </row>
    <row r="7" spans="1:63">
      <c r="A7">
        <v>3</v>
      </c>
      <c r="B7" s="6">
        <v>8</v>
      </c>
      <c r="C7" s="6" t="s">
        <v>90</v>
      </c>
      <c r="D7" s="6" t="s">
        <v>49</v>
      </c>
      <c r="E7" s="6" t="s">
        <v>60</v>
      </c>
      <c r="F7" s="6" t="s">
        <v>70</v>
      </c>
      <c r="G7" s="7" t="s">
        <v>10</v>
      </c>
      <c r="H7" s="4">
        <v>3.4440533008658005</v>
      </c>
      <c r="J7" s="15">
        <f>H7*(AI7+AJ7+AK7)*0.001</f>
        <v>13.820862130875037</v>
      </c>
      <c r="K7" s="15">
        <f>H7*0.001*AH7</f>
        <v>9.4993192915635749</v>
      </c>
      <c r="L7" s="15">
        <f>H7*0.001*AL7</f>
        <v>5.7620571190819465</v>
      </c>
      <c r="M7" s="15">
        <f>SUM(J7:L7)</f>
        <v>29.08223854152056</v>
      </c>
      <c r="N7" s="13" t="s">
        <v>10</v>
      </c>
      <c r="O7" s="13">
        <f>AN7*3.58</f>
        <v>647.98</v>
      </c>
      <c r="P7" s="14">
        <f>AO7*4</f>
        <v>10.8</v>
      </c>
      <c r="Q7" s="14">
        <f>AP7*4</f>
        <v>132</v>
      </c>
      <c r="R7" s="14">
        <f>AQ7*3.6</f>
        <v>636.48</v>
      </c>
      <c r="S7" s="14">
        <f>AR7*3.8</f>
        <v>190</v>
      </c>
      <c r="T7" s="14">
        <f>AS7*9</f>
        <v>399.59999999999997</v>
      </c>
      <c r="U7" s="13"/>
      <c r="V7" s="13"/>
      <c r="W7" s="13"/>
      <c r="X7" s="13"/>
      <c r="Y7" s="13"/>
      <c r="Z7" s="13"/>
      <c r="AA7" s="13"/>
      <c r="AB7" s="13"/>
      <c r="AC7" s="13">
        <f>O7+P7</f>
        <v>658.78</v>
      </c>
      <c r="AD7" s="13">
        <f>Q7</f>
        <v>132</v>
      </c>
      <c r="AE7" s="13">
        <f>R7+S7</f>
        <v>826.48</v>
      </c>
      <c r="AF7" s="13">
        <f>T7</f>
        <v>399.59999999999997</v>
      </c>
      <c r="AG7" s="13"/>
      <c r="AH7" s="13">
        <f>AC7*4.1868</f>
        <v>2758.1801039999996</v>
      </c>
      <c r="AI7" s="13">
        <f>Q7*4.1868</f>
        <v>552.6576</v>
      </c>
      <c r="AJ7" s="13">
        <f>R7*4.1868</f>
        <v>2664.814464</v>
      </c>
      <c r="AK7" s="13">
        <f>S7*4.1868</f>
        <v>795.49199999999996</v>
      </c>
      <c r="AL7" s="13">
        <f>AF7*4.1868</f>
        <v>1673.0452799999998</v>
      </c>
      <c r="AM7" s="13"/>
      <c r="AN7" s="14">
        <v>181</v>
      </c>
      <c r="AO7" s="14">
        <v>2.7</v>
      </c>
      <c r="AP7" s="14">
        <v>33</v>
      </c>
      <c r="AQ7" s="14">
        <v>176.8</v>
      </c>
      <c r="AR7" s="14">
        <v>50</v>
      </c>
      <c r="AS7" s="14">
        <v>44.4</v>
      </c>
      <c r="AT7" s="13"/>
      <c r="AU7" s="13"/>
      <c r="AV7" s="13"/>
      <c r="AW7" s="13"/>
      <c r="AX7" s="13"/>
      <c r="AY7" s="13"/>
      <c r="AZ7" s="13"/>
      <c r="BA7" s="13"/>
      <c r="BB7" s="13">
        <f>SUM(AN7:AO7)</f>
        <v>183.7</v>
      </c>
      <c r="BC7" s="13">
        <f>AQ7</f>
        <v>176.8</v>
      </c>
      <c r="BD7" s="13">
        <f>AR7</f>
        <v>50</v>
      </c>
      <c r="BE7" s="13">
        <f>AS7</f>
        <v>44.4</v>
      </c>
      <c r="BF7" s="13"/>
      <c r="BG7">
        <f>BB7*$H7/1000</f>
        <v>0.63267259136904752</v>
      </c>
      <c r="BH7">
        <f t="shared" si="0"/>
        <v>0.60890862359307352</v>
      </c>
      <c r="BI7">
        <f t="shared" si="1"/>
        <v>0.17220266504329004</v>
      </c>
      <c r="BJ7">
        <f t="shared" si="2"/>
        <v>0.11365375892857142</v>
      </c>
      <c r="BK7">
        <f t="shared" si="3"/>
        <v>0.15291596655844153</v>
      </c>
    </row>
    <row r="8" spans="1:63">
      <c r="A8">
        <v>4</v>
      </c>
      <c r="B8" s="6">
        <v>9</v>
      </c>
      <c r="C8" s="6" t="s">
        <v>90</v>
      </c>
      <c r="D8" s="6" t="s">
        <v>57</v>
      </c>
      <c r="E8" s="6" t="s">
        <v>61</v>
      </c>
      <c r="F8" s="6" t="s">
        <v>70</v>
      </c>
      <c r="G8" s="7" t="s">
        <v>13</v>
      </c>
      <c r="H8" s="4">
        <v>4.4489584415584398</v>
      </c>
      <c r="J8" s="15">
        <f>H8*(AI8+AJ8+AK8)*0.001</f>
        <v>7.425501605927324</v>
      </c>
      <c r="K8" s="15">
        <f>H8*0.001*AH8</f>
        <v>12.271028657029335</v>
      </c>
      <c r="L8" s="15">
        <f>H8*0.001*AL8</f>
        <v>17.937703932601551</v>
      </c>
      <c r="M8" s="15">
        <f>SUM(J8:L8)</f>
        <v>37.634234195558207</v>
      </c>
      <c r="N8" t="s">
        <v>13</v>
      </c>
      <c r="O8">
        <f>AN8*3.58</f>
        <v>647.98</v>
      </c>
      <c r="P8" s="1">
        <f>AO8*4</f>
        <v>10.8</v>
      </c>
      <c r="Q8" s="1">
        <f>AP8*4</f>
        <v>132</v>
      </c>
      <c r="R8" s="1">
        <f>AQ8*3.6</f>
        <v>76.644000000000005</v>
      </c>
      <c r="S8" s="1">
        <f>AR8*3.8</f>
        <v>190</v>
      </c>
      <c r="T8" s="1">
        <f>AS8*9</f>
        <v>963</v>
      </c>
      <c r="AC8">
        <f>O8+P8</f>
        <v>658.78</v>
      </c>
      <c r="AD8">
        <f>Q8</f>
        <v>132</v>
      </c>
      <c r="AE8">
        <f>R8+S8</f>
        <v>266.64400000000001</v>
      </c>
      <c r="AF8">
        <f>T8</f>
        <v>963</v>
      </c>
      <c r="AH8">
        <f>AC8*4.1868</f>
        <v>2758.1801039999996</v>
      </c>
      <c r="AI8">
        <f>Q8*4.1868</f>
        <v>552.6576</v>
      </c>
      <c r="AJ8">
        <f>R8*4.1868</f>
        <v>320.89309919999999</v>
      </c>
      <c r="AK8">
        <f>S8*4.1868</f>
        <v>795.49199999999996</v>
      </c>
      <c r="AL8">
        <f>AF8*4.1868</f>
        <v>4031.8883999999998</v>
      </c>
      <c r="AN8" s="1">
        <v>181</v>
      </c>
      <c r="AO8" s="1">
        <v>2.7</v>
      </c>
      <c r="AP8" s="1">
        <v>33</v>
      </c>
      <c r="AQ8" s="1">
        <v>21.29</v>
      </c>
      <c r="AR8" s="1">
        <v>50</v>
      </c>
      <c r="AS8" s="1">
        <v>107</v>
      </c>
      <c r="BB8">
        <f>SUM(AN8:AO8)</f>
        <v>183.7</v>
      </c>
      <c r="BC8">
        <f>AQ8</f>
        <v>21.29</v>
      </c>
      <c r="BD8">
        <f>AR8</f>
        <v>50</v>
      </c>
      <c r="BE8">
        <f>AS8</f>
        <v>107</v>
      </c>
      <c r="BG8">
        <f>BB8*$H8/1000</f>
        <v>0.81727366571428539</v>
      </c>
      <c r="BH8">
        <f t="shared" si="0"/>
        <v>9.4718325220779179E-2</v>
      </c>
      <c r="BI8">
        <f t="shared" si="1"/>
        <v>0.22244792207792199</v>
      </c>
      <c r="BJ8">
        <f t="shared" si="2"/>
        <v>0.14681562857142849</v>
      </c>
      <c r="BK8">
        <f t="shared" si="3"/>
        <v>0.47603855324675304</v>
      </c>
    </row>
    <row r="9" spans="1:63">
      <c r="A9">
        <v>5</v>
      </c>
      <c r="B9" s="6">
        <v>10</v>
      </c>
      <c r="C9" s="6" t="s">
        <v>90</v>
      </c>
      <c r="D9" s="6" t="s">
        <v>49</v>
      </c>
      <c r="E9" s="6" t="s">
        <v>61</v>
      </c>
      <c r="F9" s="6" t="s">
        <v>70</v>
      </c>
      <c r="G9" s="7" t="s">
        <v>13</v>
      </c>
      <c r="H9" s="4">
        <v>3.9879532467532468</v>
      </c>
      <c r="J9" s="15">
        <f>H9*(AI9+AJ9+AK9)*0.001</f>
        <v>6.6560642512444428</v>
      </c>
      <c r="K9" s="15">
        <f>H9*0.001*AH9</f>
        <v>10.999493300877006</v>
      </c>
      <c r="L9" s="15">
        <f>H9*0.001*AL9</f>
        <v>16.078982435326754</v>
      </c>
      <c r="M9" s="15">
        <f>SUM(J9:L9)</f>
        <v>33.734539987448201</v>
      </c>
      <c r="N9" t="s">
        <v>13</v>
      </c>
      <c r="O9">
        <f>AN9*3.58</f>
        <v>647.98</v>
      </c>
      <c r="P9" s="1">
        <f>AO9*4</f>
        <v>10.8</v>
      </c>
      <c r="Q9" s="1">
        <f>AP9*4</f>
        <v>132</v>
      </c>
      <c r="R9" s="1">
        <f>AQ9*3.6</f>
        <v>76.644000000000005</v>
      </c>
      <c r="S9" s="1">
        <f>AR9*3.8</f>
        <v>190</v>
      </c>
      <c r="T9" s="1">
        <f>AS9*9</f>
        <v>963</v>
      </c>
      <c r="AC9">
        <f>O9+P9</f>
        <v>658.78</v>
      </c>
      <c r="AD9">
        <f>Q9</f>
        <v>132</v>
      </c>
      <c r="AE9">
        <f>R9+S9</f>
        <v>266.64400000000001</v>
      </c>
      <c r="AF9">
        <f>T9</f>
        <v>963</v>
      </c>
      <c r="AH9">
        <f>AC9*4.1868</f>
        <v>2758.1801039999996</v>
      </c>
      <c r="AI9">
        <f>Q9*4.1868</f>
        <v>552.6576</v>
      </c>
      <c r="AJ9">
        <f>R9*4.1868</f>
        <v>320.89309919999999</v>
      </c>
      <c r="AK9">
        <f>S9*4.1868</f>
        <v>795.49199999999996</v>
      </c>
      <c r="AL9">
        <f>AF9*4.1868</f>
        <v>4031.8883999999998</v>
      </c>
      <c r="AN9" s="1">
        <v>181</v>
      </c>
      <c r="AO9" s="1">
        <v>2.7</v>
      </c>
      <c r="AP9" s="1">
        <v>33</v>
      </c>
      <c r="AQ9" s="1">
        <v>21.29</v>
      </c>
      <c r="AR9" s="1">
        <v>50</v>
      </c>
      <c r="AS9" s="1">
        <v>107</v>
      </c>
      <c r="BB9">
        <f>SUM(AN9:AO9)</f>
        <v>183.7</v>
      </c>
      <c r="BC9">
        <f>AQ9</f>
        <v>21.29</v>
      </c>
      <c r="BD9">
        <f>AR9</f>
        <v>50</v>
      </c>
      <c r="BE9">
        <f>AS9</f>
        <v>107</v>
      </c>
      <c r="BG9">
        <f>BB9*$H9/1000</f>
        <v>0.73258701142857141</v>
      </c>
      <c r="BH9">
        <f t="shared" si="0"/>
        <v>8.4903524623376622E-2</v>
      </c>
      <c r="BI9">
        <f t="shared" si="1"/>
        <v>0.19939766233766235</v>
      </c>
      <c r="BJ9">
        <f t="shared" si="2"/>
        <v>0.13160245714285712</v>
      </c>
      <c r="BK9">
        <f t="shared" si="3"/>
        <v>0.42671099740259738</v>
      </c>
    </row>
    <row r="10" spans="1:63">
      <c r="A10">
        <v>6</v>
      </c>
      <c r="B10" s="6">
        <v>13</v>
      </c>
      <c r="C10" s="6" t="s">
        <v>90</v>
      </c>
      <c r="D10" s="6" t="s">
        <v>57</v>
      </c>
      <c r="E10" s="6" t="s">
        <v>62</v>
      </c>
      <c r="F10" s="6" t="s">
        <v>70</v>
      </c>
      <c r="G10" s="7" t="s">
        <v>19</v>
      </c>
      <c r="H10" s="4">
        <v>4.0246916666666666</v>
      </c>
      <c r="J10" s="15">
        <f>H10*(AI10+AJ10+AK10)*0.001</f>
        <v>9.7510930962275992</v>
      </c>
      <c r="K10" s="15">
        <f>H10*0.001*AH10</f>
        <v>4.725913405972201</v>
      </c>
      <c r="L10" s="15">
        <f>H10*0.001*AL10</f>
        <v>19.260211877009997</v>
      </c>
      <c r="M10" s="15">
        <f>SUM(J10:L10)</f>
        <v>33.737218379209793</v>
      </c>
      <c r="N10" t="s">
        <v>19</v>
      </c>
      <c r="O10">
        <f>AN10*3.58</f>
        <v>275.66000000000003</v>
      </c>
      <c r="P10" s="1">
        <f>AO10*4</f>
        <v>4.8</v>
      </c>
      <c r="Q10" s="1">
        <f>AP10*4</f>
        <v>132</v>
      </c>
      <c r="R10" s="1">
        <f>AQ10*3.6</f>
        <v>256.68</v>
      </c>
      <c r="S10" s="1">
        <f>AR10*3.8</f>
        <v>190</v>
      </c>
      <c r="T10" s="1">
        <f>AS10*9</f>
        <v>1143</v>
      </c>
      <c r="AC10">
        <f>O10+P10</f>
        <v>280.46000000000004</v>
      </c>
      <c r="AD10">
        <f>Q10</f>
        <v>132</v>
      </c>
      <c r="AE10">
        <f>R10+S10</f>
        <v>446.68</v>
      </c>
      <c r="AF10">
        <f>T10</f>
        <v>1143</v>
      </c>
      <c r="AH10">
        <f>AC10*4.1868</f>
        <v>1174.2299280000002</v>
      </c>
      <c r="AI10">
        <f>Q10*4.1868</f>
        <v>552.6576</v>
      </c>
      <c r="AJ10">
        <f>R10*4.1868</f>
        <v>1074.6678239999999</v>
      </c>
      <c r="AK10">
        <f>S10*4.1868</f>
        <v>795.49199999999996</v>
      </c>
      <c r="AL10">
        <f>AF10*4.1868</f>
        <v>4785.5123999999996</v>
      </c>
      <c r="AN10" s="1">
        <v>77</v>
      </c>
      <c r="AO10" s="1">
        <v>1.2</v>
      </c>
      <c r="AP10" s="1">
        <v>33</v>
      </c>
      <c r="AQ10" s="1">
        <v>71.3</v>
      </c>
      <c r="AR10" s="1">
        <v>50</v>
      </c>
      <c r="AS10" s="1">
        <v>127</v>
      </c>
      <c r="BB10">
        <f>SUM(AN10:AO10)</f>
        <v>78.2</v>
      </c>
      <c r="BC10">
        <f>AQ10</f>
        <v>71.3</v>
      </c>
      <c r="BD10">
        <f>AR10</f>
        <v>50</v>
      </c>
      <c r="BE10">
        <f>AS10</f>
        <v>127</v>
      </c>
      <c r="BG10">
        <f>BB10*$H10/1000</f>
        <v>0.31473088833333335</v>
      </c>
      <c r="BH10">
        <f t="shared" si="0"/>
        <v>0.28696051583333332</v>
      </c>
      <c r="BI10">
        <f t="shared" si="1"/>
        <v>0.20123458333333333</v>
      </c>
      <c r="BJ10">
        <f t="shared" si="2"/>
        <v>0.132814825</v>
      </c>
      <c r="BK10">
        <f t="shared" si="3"/>
        <v>0.51113584166666659</v>
      </c>
    </row>
    <row r="11" spans="1:63">
      <c r="A11">
        <v>7</v>
      </c>
      <c r="B11" s="6">
        <v>14</v>
      </c>
      <c r="C11" s="6" t="s">
        <v>90</v>
      </c>
      <c r="D11" s="6" t="s">
        <v>49</v>
      </c>
      <c r="E11" s="6" t="s">
        <v>62</v>
      </c>
      <c r="F11" s="6" t="s">
        <v>70</v>
      </c>
      <c r="G11" s="7" t="s">
        <v>19</v>
      </c>
      <c r="H11" s="4">
        <v>3.7333872294372292</v>
      </c>
      <c r="J11" s="15">
        <f>H11*(AI11+AJ11+AK11)*0.001</f>
        <v>9.0453156300196049</v>
      </c>
      <c r="K11" s="15">
        <f>H11*0.001*AH11</f>
        <v>4.3838550176181981</v>
      </c>
      <c r="L11" s="15">
        <f>H11*0.001*AL11</f>
        <v>17.866170880473504</v>
      </c>
      <c r="M11" s="15">
        <f>SUM(J11:L11)</f>
        <v>31.295341528111308</v>
      </c>
      <c r="N11" t="s">
        <v>19</v>
      </c>
      <c r="O11">
        <f>AN11*3.58</f>
        <v>275.66000000000003</v>
      </c>
      <c r="P11" s="1">
        <f>AO11*4</f>
        <v>4.8</v>
      </c>
      <c r="Q11" s="1">
        <f>AP11*4</f>
        <v>132</v>
      </c>
      <c r="R11" s="1">
        <f>AQ11*3.6</f>
        <v>256.68</v>
      </c>
      <c r="S11" s="1">
        <f>AR11*3.8</f>
        <v>190</v>
      </c>
      <c r="T11" s="1">
        <f>AS11*9</f>
        <v>1143</v>
      </c>
      <c r="AC11">
        <f>O11+P11</f>
        <v>280.46000000000004</v>
      </c>
      <c r="AD11">
        <f>Q11</f>
        <v>132</v>
      </c>
      <c r="AE11">
        <f>R11+S11</f>
        <v>446.68</v>
      </c>
      <c r="AF11">
        <f>T11</f>
        <v>1143</v>
      </c>
      <c r="AH11">
        <f>AC11*4.1868</f>
        <v>1174.2299280000002</v>
      </c>
      <c r="AI11">
        <f>Q11*4.1868</f>
        <v>552.6576</v>
      </c>
      <c r="AJ11">
        <f>R11*4.1868</f>
        <v>1074.6678239999999</v>
      </c>
      <c r="AK11">
        <f>S11*4.1868</f>
        <v>795.49199999999996</v>
      </c>
      <c r="AL11">
        <f>AF11*4.1868</f>
        <v>4785.5123999999996</v>
      </c>
      <c r="AN11" s="1">
        <v>77</v>
      </c>
      <c r="AO11" s="1">
        <v>1.2</v>
      </c>
      <c r="AP11" s="1">
        <v>33</v>
      </c>
      <c r="AQ11" s="1">
        <v>71.3</v>
      </c>
      <c r="AR11" s="1">
        <v>50</v>
      </c>
      <c r="AS11" s="1">
        <v>127</v>
      </c>
      <c r="BB11">
        <f>SUM(AN11:AO11)</f>
        <v>78.2</v>
      </c>
      <c r="BC11">
        <f>AQ11</f>
        <v>71.3</v>
      </c>
      <c r="BD11">
        <f>AR11</f>
        <v>50</v>
      </c>
      <c r="BE11">
        <f>AS11</f>
        <v>127</v>
      </c>
      <c r="BG11">
        <f>BB11*$H11/1000</f>
        <v>0.29195088134199138</v>
      </c>
      <c r="BH11">
        <f t="shared" si="0"/>
        <v>0.26619050945887446</v>
      </c>
      <c r="BI11">
        <f t="shared" si="1"/>
        <v>0.18666936147186147</v>
      </c>
      <c r="BJ11">
        <f t="shared" si="2"/>
        <v>0.12320177857142857</v>
      </c>
      <c r="BK11">
        <f t="shared" si="3"/>
        <v>0.4741401781385281</v>
      </c>
    </row>
    <row r="12" spans="1:63">
      <c r="A12">
        <v>8</v>
      </c>
      <c r="B12" s="6">
        <v>15</v>
      </c>
      <c r="C12" s="6" t="s">
        <v>90</v>
      </c>
      <c r="D12" s="6" t="s">
        <v>57</v>
      </c>
      <c r="E12" s="6" t="s">
        <v>63</v>
      </c>
      <c r="F12" s="6" t="s">
        <v>70</v>
      </c>
      <c r="G12" s="7" t="s">
        <v>22</v>
      </c>
      <c r="H12" s="4">
        <v>3.9898406385281384</v>
      </c>
      <c r="J12" s="15">
        <f>H12*(AI12+AJ12+AK12)*0.001</f>
        <v>19.023940444193105</v>
      </c>
      <c r="K12" s="15">
        <f>H12*0.001*AH12</f>
        <v>4.6849902857103718</v>
      </c>
      <c r="L12" s="15">
        <f>H12*0.001*AL12</f>
        <v>9.6820237096118191</v>
      </c>
      <c r="M12" s="15">
        <f>SUM(J12:L12)</f>
        <v>33.390954439515298</v>
      </c>
      <c r="N12" s="13" t="s">
        <v>22</v>
      </c>
      <c r="O12" s="13">
        <f>AN12*3.58</f>
        <v>275.66000000000003</v>
      </c>
      <c r="P12" s="14">
        <f>AO12*4</f>
        <v>4.8</v>
      </c>
      <c r="Q12" s="14">
        <f>AP12*4</f>
        <v>132</v>
      </c>
      <c r="R12" s="14">
        <f>AQ12*3.6</f>
        <v>816.84</v>
      </c>
      <c r="S12" s="14">
        <f>AR12*3.8</f>
        <v>190</v>
      </c>
      <c r="T12" s="14">
        <f>AS12*9</f>
        <v>579.6</v>
      </c>
      <c r="U12" s="13"/>
      <c r="V12" s="13"/>
      <c r="W12" s="13"/>
      <c r="X12" s="13"/>
      <c r="Y12" s="13"/>
      <c r="Z12" s="13"/>
      <c r="AA12" s="13"/>
      <c r="AB12" s="13"/>
      <c r="AC12" s="13">
        <f>O12+P12</f>
        <v>280.46000000000004</v>
      </c>
      <c r="AD12" s="13">
        <f>Q12</f>
        <v>132</v>
      </c>
      <c r="AE12" s="13">
        <f>R12+S12</f>
        <v>1006.84</v>
      </c>
      <c r="AF12" s="13">
        <f>T12</f>
        <v>579.6</v>
      </c>
      <c r="AG12" s="13"/>
      <c r="AH12" s="13">
        <f>AC12*4.1868</f>
        <v>1174.2299280000002</v>
      </c>
      <c r="AI12" s="13">
        <f>Q12*4.1868</f>
        <v>552.6576</v>
      </c>
      <c r="AJ12" s="13">
        <f>R12*4.1868</f>
        <v>3419.9457120000002</v>
      </c>
      <c r="AK12" s="13">
        <f>S12*4.1868</f>
        <v>795.49199999999996</v>
      </c>
      <c r="AL12" s="13">
        <f>AF12*4.1868</f>
        <v>2426.6692800000001</v>
      </c>
      <c r="AM12" s="13"/>
      <c r="AN12" s="14">
        <v>77</v>
      </c>
      <c r="AO12" s="14">
        <v>1.2</v>
      </c>
      <c r="AP12" s="14">
        <v>33</v>
      </c>
      <c r="AQ12" s="14">
        <v>226.9</v>
      </c>
      <c r="AR12" s="14">
        <v>50</v>
      </c>
      <c r="AS12" s="14">
        <v>64.400000000000006</v>
      </c>
      <c r="AT12" s="13"/>
      <c r="AU12" s="13"/>
      <c r="AV12" s="13"/>
      <c r="AW12" s="13"/>
      <c r="AX12" s="13"/>
      <c r="AY12" s="13"/>
      <c r="AZ12" s="13"/>
      <c r="BA12" s="13"/>
      <c r="BB12" s="13">
        <f>SUM(AN12:AO12)</f>
        <v>78.2</v>
      </c>
      <c r="BC12" s="13">
        <f>AQ12</f>
        <v>226.9</v>
      </c>
      <c r="BD12" s="13">
        <f>AR12</f>
        <v>50</v>
      </c>
      <c r="BE12" s="13">
        <f>AS12</f>
        <v>64.400000000000006</v>
      </c>
      <c r="BF12" s="13"/>
      <c r="BG12">
        <f>BB12*$H12/1000</f>
        <v>0.31200553793290042</v>
      </c>
      <c r="BH12">
        <f t="shared" si="0"/>
        <v>0.9052948408820346</v>
      </c>
      <c r="BI12">
        <f t="shared" si="1"/>
        <v>0.19949203192640691</v>
      </c>
      <c r="BJ12">
        <f t="shared" si="2"/>
        <v>0.13166474107142859</v>
      </c>
      <c r="BK12">
        <f t="shared" si="3"/>
        <v>0.2569457371212121</v>
      </c>
    </row>
    <row r="13" spans="1:63">
      <c r="A13">
        <v>9</v>
      </c>
      <c r="B13" s="6">
        <v>16</v>
      </c>
      <c r="C13" s="6" t="s">
        <v>90</v>
      </c>
      <c r="D13" s="6" t="s">
        <v>49</v>
      </c>
      <c r="E13" s="6" t="s">
        <v>63</v>
      </c>
      <c r="F13" s="6" t="s">
        <v>70</v>
      </c>
      <c r="G13" s="7" t="s">
        <v>22</v>
      </c>
      <c r="H13" s="4">
        <v>3.3984656385281373</v>
      </c>
      <c r="J13" s="15">
        <f>H13*(AI13+AJ13+AK13)*0.001</f>
        <v>16.2042080790591</v>
      </c>
      <c r="K13" s="15">
        <f>H13*0.001*AH13</f>
        <v>3.9905800620393692</v>
      </c>
      <c r="L13" s="15">
        <f>H13*0.001*AL13</f>
        <v>8.246952164151816</v>
      </c>
      <c r="M13" s="15">
        <f>SUM(J13:L13)</f>
        <v>28.441740305250285</v>
      </c>
      <c r="N13" s="13" t="s">
        <v>22</v>
      </c>
      <c r="O13" s="13">
        <f>AN13*3.58</f>
        <v>275.66000000000003</v>
      </c>
      <c r="P13" s="14">
        <f>AO13*4</f>
        <v>4.8</v>
      </c>
      <c r="Q13" s="14">
        <f>AP13*4</f>
        <v>132</v>
      </c>
      <c r="R13" s="14">
        <f>AQ13*3.6</f>
        <v>816.84</v>
      </c>
      <c r="S13" s="14">
        <f>AR13*3.8</f>
        <v>190</v>
      </c>
      <c r="T13" s="14">
        <f>AS13*9</f>
        <v>579.6</v>
      </c>
      <c r="U13" s="13"/>
      <c r="V13" s="13"/>
      <c r="W13" s="13"/>
      <c r="X13" s="13"/>
      <c r="Y13" s="13"/>
      <c r="Z13" s="13"/>
      <c r="AA13" s="13"/>
      <c r="AB13" s="13"/>
      <c r="AC13" s="13">
        <f>O13+P13</f>
        <v>280.46000000000004</v>
      </c>
      <c r="AD13" s="13">
        <f>Q13</f>
        <v>132</v>
      </c>
      <c r="AE13" s="13">
        <f>R13+S13</f>
        <v>1006.84</v>
      </c>
      <c r="AF13" s="13">
        <f>T13</f>
        <v>579.6</v>
      </c>
      <c r="AG13" s="13"/>
      <c r="AH13" s="13">
        <f>AC13*4.1868</f>
        <v>1174.2299280000002</v>
      </c>
      <c r="AI13" s="13">
        <f>Q13*4.1868</f>
        <v>552.6576</v>
      </c>
      <c r="AJ13" s="13">
        <f>R13*4.1868</f>
        <v>3419.9457120000002</v>
      </c>
      <c r="AK13" s="13">
        <f>S13*4.1868</f>
        <v>795.49199999999996</v>
      </c>
      <c r="AL13" s="13">
        <f>AF13*4.1868</f>
        <v>2426.6692800000001</v>
      </c>
      <c r="AM13" s="13"/>
      <c r="AN13" s="14">
        <v>77</v>
      </c>
      <c r="AO13" s="14">
        <v>1.2</v>
      </c>
      <c r="AP13" s="14">
        <v>33</v>
      </c>
      <c r="AQ13" s="14">
        <v>226.9</v>
      </c>
      <c r="AR13" s="14">
        <v>50</v>
      </c>
      <c r="AS13" s="14">
        <v>64.400000000000006</v>
      </c>
      <c r="AT13" s="13"/>
      <c r="AU13" s="13"/>
      <c r="AV13" s="13"/>
      <c r="AW13" s="13"/>
      <c r="AX13" s="13"/>
      <c r="AY13" s="13"/>
      <c r="AZ13" s="13"/>
      <c r="BA13" s="13"/>
      <c r="BB13" s="13">
        <f>SUM(AN13:AO13)</f>
        <v>78.2</v>
      </c>
      <c r="BC13" s="13">
        <f>AQ13</f>
        <v>226.9</v>
      </c>
      <c r="BD13" s="13">
        <f>AR13</f>
        <v>50</v>
      </c>
      <c r="BE13" s="13">
        <f>AS13</f>
        <v>64.400000000000006</v>
      </c>
      <c r="BF13" s="13"/>
      <c r="BG13">
        <f>BB13*$H13/1000</f>
        <v>0.26576001293290036</v>
      </c>
      <c r="BH13">
        <f t="shared" si="0"/>
        <v>0.77111185338203436</v>
      </c>
      <c r="BI13">
        <f t="shared" si="1"/>
        <v>0.16992328192640688</v>
      </c>
      <c r="BJ13">
        <f t="shared" si="2"/>
        <v>0.11214936607142853</v>
      </c>
      <c r="BK13">
        <f t="shared" si="3"/>
        <v>0.21886118712121205</v>
      </c>
    </row>
    <row r="14" spans="1:63">
      <c r="A14">
        <v>10</v>
      </c>
      <c r="B14" s="6">
        <v>17</v>
      </c>
      <c r="C14" s="6" t="s">
        <v>90</v>
      </c>
      <c r="D14" s="6" t="s">
        <v>57</v>
      </c>
      <c r="E14" s="6" t="s">
        <v>64</v>
      </c>
      <c r="F14" s="6" t="s">
        <v>70</v>
      </c>
      <c r="G14" s="7" t="s">
        <v>25</v>
      </c>
      <c r="H14" s="4">
        <v>3.7520836038961032</v>
      </c>
      <c r="J14" s="15">
        <f>H14*(AI14+AJ14+AK14)*0.001</f>
        <v>9.090613531824193</v>
      </c>
      <c r="K14" s="15">
        <f>H14*0.001*AH14</f>
        <v>13.211142890705588</v>
      </c>
      <c r="L14" s="15">
        <f>H14*0.001*AL14</f>
        <v>9.1050660175663616</v>
      </c>
      <c r="M14" s="15">
        <f>SUM(J14:L14)</f>
        <v>31.406822440096143</v>
      </c>
      <c r="N14" t="s">
        <v>25</v>
      </c>
      <c r="O14">
        <f>AN14*3.58</f>
        <v>826.98</v>
      </c>
      <c r="P14" s="1">
        <f>AO14*4</f>
        <v>14</v>
      </c>
      <c r="Q14" s="1">
        <f>AP14*4</f>
        <v>132</v>
      </c>
      <c r="R14" s="1">
        <f>AQ14*3.6</f>
        <v>256.68</v>
      </c>
      <c r="S14" s="1">
        <f>AR14*3.8</f>
        <v>190</v>
      </c>
      <c r="T14" s="1">
        <f>AS14*9</f>
        <v>579.6</v>
      </c>
      <c r="AC14">
        <f>O14+P14</f>
        <v>840.98</v>
      </c>
      <c r="AD14">
        <f>Q14</f>
        <v>132</v>
      </c>
      <c r="AE14">
        <f>R14+S14</f>
        <v>446.68</v>
      </c>
      <c r="AF14">
        <f>T14</f>
        <v>579.6</v>
      </c>
      <c r="AH14">
        <f>AC14*4.1868</f>
        <v>3521.0150640000002</v>
      </c>
      <c r="AI14">
        <f>Q14*4.1868</f>
        <v>552.6576</v>
      </c>
      <c r="AJ14">
        <f>R14*4.1868</f>
        <v>1074.6678239999999</v>
      </c>
      <c r="AK14">
        <f>S14*4.1868</f>
        <v>795.49199999999996</v>
      </c>
      <c r="AL14">
        <f>AF14*4.1868</f>
        <v>2426.6692800000001</v>
      </c>
      <c r="AN14" s="1">
        <v>231</v>
      </c>
      <c r="AO14" s="1">
        <v>3.5</v>
      </c>
      <c r="AP14" s="1">
        <v>33</v>
      </c>
      <c r="AQ14" s="1">
        <v>71.3</v>
      </c>
      <c r="AR14" s="1">
        <v>50</v>
      </c>
      <c r="AS14" s="1">
        <v>64.400000000000006</v>
      </c>
      <c r="BB14">
        <f>SUM(AN14:AO14)</f>
        <v>234.5</v>
      </c>
      <c r="BC14">
        <f>AQ14</f>
        <v>71.3</v>
      </c>
      <c r="BD14">
        <f>AR14</f>
        <v>50</v>
      </c>
      <c r="BE14">
        <f>AS14</f>
        <v>64.400000000000006</v>
      </c>
      <c r="BG14">
        <f>BB14*$H14/1000</f>
        <v>0.87986360511363615</v>
      </c>
      <c r="BH14">
        <f t="shared" si="0"/>
        <v>0.26752356095779212</v>
      </c>
      <c r="BI14">
        <f t="shared" si="1"/>
        <v>0.18760418019480515</v>
      </c>
      <c r="BJ14">
        <f t="shared" si="2"/>
        <v>0.1238187589285714</v>
      </c>
      <c r="BK14">
        <f t="shared" si="3"/>
        <v>0.24163418409090906</v>
      </c>
    </row>
    <row r="15" spans="1:63">
      <c r="A15">
        <v>11</v>
      </c>
      <c r="B15" s="6">
        <v>18</v>
      </c>
      <c r="C15" s="6" t="s">
        <v>90</v>
      </c>
      <c r="D15" s="6" t="s">
        <v>49</v>
      </c>
      <c r="E15" s="6" t="s">
        <v>64</v>
      </c>
      <c r="F15" s="6" t="s">
        <v>70</v>
      </c>
      <c r="G15" s="7" t="s">
        <v>25</v>
      </c>
      <c r="H15" s="4">
        <v>3.3535668290043286</v>
      </c>
      <c r="J15" s="15">
        <f>H15*(AI15+AJ15+AK15)*0.001</f>
        <v>8.1250801458601156</v>
      </c>
      <c r="K15" s="15">
        <f>H15*0.001*AH15</f>
        <v>11.807959323054954</v>
      </c>
      <c r="L15" s="15">
        <f>H15*0.001*AL15</f>
        <v>8.1379976023718186</v>
      </c>
      <c r="M15" s="15">
        <f>SUM(J15:L15)</f>
        <v>28.071037071286888</v>
      </c>
      <c r="N15" t="s">
        <v>25</v>
      </c>
      <c r="O15">
        <f>AN15*3.58</f>
        <v>826.98</v>
      </c>
      <c r="P15" s="1">
        <f>AO15*4</f>
        <v>14</v>
      </c>
      <c r="Q15" s="1">
        <f>AP15*4</f>
        <v>132</v>
      </c>
      <c r="R15" s="1">
        <f>AQ15*3.6</f>
        <v>256.68</v>
      </c>
      <c r="S15" s="1">
        <f>AR15*3.8</f>
        <v>190</v>
      </c>
      <c r="T15" s="1">
        <f>AS15*9</f>
        <v>579.6</v>
      </c>
      <c r="AC15">
        <f>O15+P15</f>
        <v>840.98</v>
      </c>
      <c r="AD15">
        <f>Q15</f>
        <v>132</v>
      </c>
      <c r="AE15">
        <f>R15+S15</f>
        <v>446.68</v>
      </c>
      <c r="AF15">
        <f>T15</f>
        <v>579.6</v>
      </c>
      <c r="AH15">
        <f>AC15*4.1868</f>
        <v>3521.0150640000002</v>
      </c>
      <c r="AI15">
        <f>Q15*4.1868</f>
        <v>552.6576</v>
      </c>
      <c r="AJ15">
        <f>R15*4.1868</f>
        <v>1074.6678239999999</v>
      </c>
      <c r="AK15">
        <f>S15*4.1868</f>
        <v>795.49199999999996</v>
      </c>
      <c r="AL15">
        <f>AF15*4.1868</f>
        <v>2426.6692800000001</v>
      </c>
      <c r="AN15" s="1">
        <v>231</v>
      </c>
      <c r="AO15" s="1">
        <v>3.5</v>
      </c>
      <c r="AP15" s="1">
        <v>33</v>
      </c>
      <c r="AQ15" s="1">
        <v>71.3</v>
      </c>
      <c r="AR15" s="1">
        <v>50</v>
      </c>
      <c r="AS15" s="1">
        <v>64.400000000000006</v>
      </c>
      <c r="BB15">
        <f>SUM(AN15:AO15)</f>
        <v>234.5</v>
      </c>
      <c r="BC15">
        <f>AQ15</f>
        <v>71.3</v>
      </c>
      <c r="BD15">
        <f>AR15</f>
        <v>50</v>
      </c>
      <c r="BE15">
        <f>AS15</f>
        <v>64.400000000000006</v>
      </c>
      <c r="BG15">
        <f>BB15*$H15/1000</f>
        <v>0.7864114214015151</v>
      </c>
      <c r="BH15">
        <f t="shared" si="0"/>
        <v>0.23910931490800863</v>
      </c>
      <c r="BI15">
        <f t="shared" si="1"/>
        <v>0.16767834145021643</v>
      </c>
      <c r="BJ15">
        <f t="shared" si="2"/>
        <v>0.11066770535714283</v>
      </c>
      <c r="BK15">
        <f t="shared" si="3"/>
        <v>0.21596970378787878</v>
      </c>
    </row>
    <row r="16" spans="1:63">
      <c r="A16">
        <v>12</v>
      </c>
      <c r="B16" s="6">
        <v>19</v>
      </c>
      <c r="C16" s="6" t="s">
        <v>90</v>
      </c>
      <c r="D16" s="6" t="s">
        <v>57</v>
      </c>
      <c r="E16" s="6" t="s">
        <v>65</v>
      </c>
      <c r="F16" s="6" t="s">
        <v>70</v>
      </c>
      <c r="G16" s="7" t="s">
        <v>28</v>
      </c>
      <c r="H16" s="4">
        <v>4.3137311958874447</v>
      </c>
      <c r="J16" s="15">
        <f>H16*(AI16+AJ16+AK16)*0.001</f>
        <v>13.702314462617936</v>
      </c>
      <c r="K16" s="15">
        <f>H16*0.001*AH16</f>
        <v>8.3487529439154429</v>
      </c>
      <c r="L16" s="15">
        <f>H16*0.001*AL16</f>
        <v>13.718930334007203</v>
      </c>
      <c r="M16" s="15">
        <f>SUM(J16:L16)</f>
        <v>35.769997740540582</v>
      </c>
      <c r="N16" s="13" t="s">
        <v>28</v>
      </c>
      <c r="O16" s="13">
        <f>AN16*3.58</f>
        <v>454.66</v>
      </c>
      <c r="P16" s="14">
        <f>AO16*4</f>
        <v>7.6</v>
      </c>
      <c r="Q16" s="14">
        <f>AP16*4</f>
        <v>132</v>
      </c>
      <c r="R16" s="14">
        <f>AQ16*3.6</f>
        <v>436.68</v>
      </c>
      <c r="S16" s="14">
        <f>AR16*3.8</f>
        <v>190</v>
      </c>
      <c r="T16" s="14">
        <f>AS16*9</f>
        <v>759.6</v>
      </c>
      <c r="U16" s="13"/>
      <c r="V16" s="13"/>
      <c r="W16" s="13"/>
      <c r="X16" s="13"/>
      <c r="Y16" s="13"/>
      <c r="Z16" s="13"/>
      <c r="AA16" s="13"/>
      <c r="AB16" s="13"/>
      <c r="AC16" s="13">
        <f>O16+P16</f>
        <v>462.26000000000005</v>
      </c>
      <c r="AD16" s="13">
        <f>Q16</f>
        <v>132</v>
      </c>
      <c r="AE16" s="13">
        <f>R16+S16</f>
        <v>626.68000000000006</v>
      </c>
      <c r="AF16" s="13">
        <f>T16</f>
        <v>759.6</v>
      </c>
      <c r="AG16" s="13"/>
      <c r="AH16" s="13">
        <f>AC16*4.1868</f>
        <v>1935.3901680000001</v>
      </c>
      <c r="AI16" s="13">
        <f>Q16*4.1868</f>
        <v>552.6576</v>
      </c>
      <c r="AJ16" s="13">
        <f>R16*4.1868</f>
        <v>1828.2918239999999</v>
      </c>
      <c r="AK16" s="13">
        <f>S16*4.1868</f>
        <v>795.49199999999996</v>
      </c>
      <c r="AL16" s="13">
        <f>AF16*4.1868</f>
        <v>3180.2932799999999</v>
      </c>
      <c r="AM16" s="13"/>
      <c r="AN16" s="14">
        <v>127</v>
      </c>
      <c r="AO16" s="14">
        <v>1.9</v>
      </c>
      <c r="AP16" s="14">
        <v>33</v>
      </c>
      <c r="AQ16" s="14">
        <v>121.3</v>
      </c>
      <c r="AR16" s="14">
        <v>50</v>
      </c>
      <c r="AS16" s="14">
        <v>84.4</v>
      </c>
      <c r="AT16" s="13"/>
      <c r="AU16" s="13"/>
      <c r="AV16" s="13"/>
      <c r="AW16" s="13"/>
      <c r="AX16" s="13"/>
      <c r="AY16" s="13"/>
      <c r="AZ16" s="13"/>
      <c r="BA16" s="13"/>
      <c r="BB16" s="13">
        <f>SUM(AN16:AO16)</f>
        <v>128.9</v>
      </c>
      <c r="BC16" s="13">
        <f>AQ16</f>
        <v>121.3</v>
      </c>
      <c r="BD16" s="13">
        <f>AR16</f>
        <v>50</v>
      </c>
      <c r="BE16" s="13">
        <f>AS16</f>
        <v>84.4</v>
      </c>
      <c r="BF16" s="13"/>
      <c r="BG16">
        <f>BB16*$H16/1000</f>
        <v>0.55603995114989169</v>
      </c>
      <c r="BH16">
        <f t="shared" si="0"/>
        <v>0.52325559406114697</v>
      </c>
      <c r="BI16">
        <f t="shared" si="1"/>
        <v>0.21568655979437223</v>
      </c>
      <c r="BJ16">
        <f t="shared" si="2"/>
        <v>0.14235312946428566</v>
      </c>
      <c r="BK16">
        <f t="shared" si="3"/>
        <v>0.3640789129329004</v>
      </c>
    </row>
    <row r="17" spans="1:63">
      <c r="A17">
        <v>13</v>
      </c>
      <c r="B17" s="6">
        <v>20</v>
      </c>
      <c r="C17" s="6" t="s">
        <v>90</v>
      </c>
      <c r="D17" s="6" t="s">
        <v>49</v>
      </c>
      <c r="E17" s="6" t="s">
        <v>65</v>
      </c>
      <c r="F17" s="6" t="s">
        <v>70</v>
      </c>
      <c r="G17" s="7" t="s">
        <v>28</v>
      </c>
      <c r="H17" s="4">
        <v>3.685559090909091</v>
      </c>
      <c r="J17" s="15">
        <f>H17*(AI17+AJ17+AK17)*0.001</f>
        <v>11.706962566963417</v>
      </c>
      <c r="K17" s="15">
        <f>H17*0.001*AH17</f>
        <v>7.1329948281284734</v>
      </c>
      <c r="L17" s="15">
        <f>H17*0.001*AL17</f>
        <v>11.721158809861091</v>
      </c>
      <c r="M17" s="15">
        <f>SUM(J17:L17)</f>
        <v>30.561116204952981</v>
      </c>
      <c r="N17" s="13" t="s">
        <v>28</v>
      </c>
      <c r="O17" s="13">
        <f>AN17*3.58</f>
        <v>454.66</v>
      </c>
      <c r="P17" s="14">
        <f>AO17*4</f>
        <v>7.6</v>
      </c>
      <c r="Q17" s="14">
        <f>AP17*4</f>
        <v>132</v>
      </c>
      <c r="R17" s="14">
        <f>AQ17*3.6</f>
        <v>436.68</v>
      </c>
      <c r="S17" s="14">
        <f>AR17*3.8</f>
        <v>190</v>
      </c>
      <c r="T17" s="14">
        <f>AS17*9</f>
        <v>759.6</v>
      </c>
      <c r="U17" s="13"/>
      <c r="V17" s="13"/>
      <c r="W17" s="13"/>
      <c r="X17" s="13"/>
      <c r="Y17" s="13"/>
      <c r="Z17" s="13"/>
      <c r="AA17" s="13"/>
      <c r="AB17" s="13"/>
      <c r="AC17" s="13">
        <f>O17+P17</f>
        <v>462.26000000000005</v>
      </c>
      <c r="AD17" s="13">
        <f>Q17</f>
        <v>132</v>
      </c>
      <c r="AE17" s="13">
        <f>R17+S17</f>
        <v>626.68000000000006</v>
      </c>
      <c r="AF17" s="13">
        <f>T17</f>
        <v>759.6</v>
      </c>
      <c r="AG17" s="13"/>
      <c r="AH17" s="13">
        <f>AC17*4.1868</f>
        <v>1935.3901680000001</v>
      </c>
      <c r="AI17" s="13">
        <f>Q17*4.1868</f>
        <v>552.6576</v>
      </c>
      <c r="AJ17" s="13">
        <f>R17*4.1868</f>
        <v>1828.2918239999999</v>
      </c>
      <c r="AK17" s="13">
        <f>S17*4.1868</f>
        <v>795.49199999999996</v>
      </c>
      <c r="AL17" s="13">
        <f>AF17*4.1868</f>
        <v>3180.2932799999999</v>
      </c>
      <c r="AM17" s="13"/>
      <c r="AN17" s="14">
        <v>127</v>
      </c>
      <c r="AO17" s="14">
        <v>1.9</v>
      </c>
      <c r="AP17" s="14">
        <v>33</v>
      </c>
      <c r="AQ17" s="14">
        <v>121.3</v>
      </c>
      <c r="AR17" s="14">
        <v>50</v>
      </c>
      <c r="AS17" s="14">
        <v>84.4</v>
      </c>
      <c r="AT17" s="13"/>
      <c r="AU17" s="13"/>
      <c r="AV17" s="13"/>
      <c r="AW17" s="13"/>
      <c r="AX17" s="13"/>
      <c r="AY17" s="13"/>
      <c r="AZ17" s="13"/>
      <c r="BA17" s="13"/>
      <c r="BB17" s="13">
        <f>SUM(AN17:AO17)</f>
        <v>128.9</v>
      </c>
      <c r="BC17" s="13">
        <f>AQ17</f>
        <v>121.3</v>
      </c>
      <c r="BD17" s="13">
        <f>AR17</f>
        <v>50</v>
      </c>
      <c r="BE17" s="13">
        <f>AS17</f>
        <v>84.4</v>
      </c>
      <c r="BF17" s="13"/>
      <c r="BG17">
        <f>BB17*$H17/1000</f>
        <v>0.47506856681818188</v>
      </c>
      <c r="BH17">
        <f t="shared" si="0"/>
        <v>0.44705831772727272</v>
      </c>
      <c r="BI17">
        <f t="shared" si="1"/>
        <v>0.18427795454545454</v>
      </c>
      <c r="BJ17">
        <f t="shared" si="2"/>
        <v>0.12162345000000001</v>
      </c>
      <c r="BK17">
        <f t="shared" si="3"/>
        <v>0.3110611872727273</v>
      </c>
    </row>
    <row r="18" spans="1:63">
      <c r="A18">
        <v>14</v>
      </c>
      <c r="B18" s="6">
        <v>21</v>
      </c>
      <c r="C18" s="6" t="s">
        <v>90</v>
      </c>
      <c r="D18" s="6" t="s">
        <v>57</v>
      </c>
      <c r="E18" s="6" t="s">
        <v>59</v>
      </c>
      <c r="F18" s="6" t="s">
        <v>71</v>
      </c>
      <c r="G18" s="7" t="s">
        <v>2</v>
      </c>
      <c r="H18" s="4">
        <v>2.5019391233766228</v>
      </c>
      <c r="J18" s="15">
        <f>H18*(AI18+AJ18+AK18)*0.001</f>
        <v>6.2833952140564664</v>
      </c>
      <c r="K18" s="15">
        <f>H18*0.001*AH18</f>
        <v>18.835520475958944</v>
      </c>
      <c r="L18" s="15">
        <f>H18*0.001*AL18</f>
        <v>6.3164965892172065</v>
      </c>
      <c r="M18" s="15">
        <f>SUM(J18:L18)</f>
        <v>31.435412279232615</v>
      </c>
      <c r="N18" t="s">
        <v>2</v>
      </c>
      <c r="O18">
        <f>AN18*3.58</f>
        <v>1768.52</v>
      </c>
      <c r="P18" s="1">
        <f>AO18*4</f>
        <v>29.6</v>
      </c>
      <c r="Q18" s="1">
        <f>AP18*4</f>
        <v>200</v>
      </c>
      <c r="R18" s="1">
        <f>AQ18*3.6</f>
        <v>114.84</v>
      </c>
      <c r="S18" s="1">
        <f>AR18*3.8</f>
        <v>285</v>
      </c>
      <c r="T18" s="1">
        <f>AS18*9</f>
        <v>603</v>
      </c>
      <c r="AC18">
        <f>O18+P18</f>
        <v>1798.12</v>
      </c>
      <c r="AD18">
        <f>Q18</f>
        <v>200</v>
      </c>
      <c r="AE18">
        <f>R18+S18</f>
        <v>399.84000000000003</v>
      </c>
      <c r="AF18">
        <f>T18</f>
        <v>603</v>
      </c>
      <c r="AH18">
        <f>AC18*4.1868</f>
        <v>7528.3688159999992</v>
      </c>
      <c r="AI18">
        <f>Q18*4.1868</f>
        <v>837.36</v>
      </c>
      <c r="AJ18">
        <f>R18*4.1868</f>
        <v>480.81211200000001</v>
      </c>
      <c r="AK18">
        <f>S18*4.1868</f>
        <v>1193.2380000000001</v>
      </c>
      <c r="AL18">
        <f>AF18*4.1868</f>
        <v>2524.6403999999998</v>
      </c>
      <c r="AN18" s="1">
        <v>494</v>
      </c>
      <c r="AO18" s="1">
        <v>7.4</v>
      </c>
      <c r="AP18" s="1">
        <v>50</v>
      </c>
      <c r="AQ18" s="1">
        <v>31.9</v>
      </c>
      <c r="AR18" s="1">
        <v>75</v>
      </c>
      <c r="AS18" s="1">
        <v>67</v>
      </c>
      <c r="BB18">
        <f>SUM(AN18:AO18)</f>
        <v>501.4</v>
      </c>
      <c r="BC18">
        <f>AQ18</f>
        <v>31.9</v>
      </c>
      <c r="BD18">
        <f>AR18</f>
        <v>75</v>
      </c>
      <c r="BE18">
        <f>AS18</f>
        <v>67</v>
      </c>
      <c r="BG18">
        <f>BB18*$H18/1000</f>
        <v>1.2544722764610385</v>
      </c>
      <c r="BH18">
        <f t="shared" si="0"/>
        <v>7.9811858035714264E-2</v>
      </c>
      <c r="BI18">
        <f t="shared" si="1"/>
        <v>0.18764543425324673</v>
      </c>
      <c r="BJ18">
        <f t="shared" si="2"/>
        <v>0.12509695616883115</v>
      </c>
      <c r="BK18">
        <f t="shared" si="3"/>
        <v>0.16762992126623374</v>
      </c>
    </row>
    <row r="19" spans="1:63">
      <c r="A19" s="50">
        <v>15</v>
      </c>
      <c r="B19" s="6">
        <v>22</v>
      </c>
      <c r="C19" s="6" t="s">
        <v>90</v>
      </c>
      <c r="D19" s="6" t="s">
        <v>49</v>
      </c>
      <c r="E19" s="6" t="s">
        <v>59</v>
      </c>
      <c r="F19" s="6" t="s">
        <v>71</v>
      </c>
      <c r="G19" s="7" t="s">
        <v>2</v>
      </c>
      <c r="H19" s="4">
        <v>2.3402334956709958</v>
      </c>
      <c r="J19" s="15">
        <f>H19*(AI19+AJ19+AK19)*0.001</f>
        <v>5.8772860654692467</v>
      </c>
      <c r="K19" s="15">
        <f>H19*0.001*AH19</f>
        <v>17.618140870968194</v>
      </c>
      <c r="L19" s="15">
        <f>H19*0.001*AL19</f>
        <v>5.9082480286042207</v>
      </c>
      <c r="M19" s="15">
        <f>SUM(J19:L19)</f>
        <v>29.40367496504166</v>
      </c>
      <c r="N19" t="s">
        <v>2</v>
      </c>
      <c r="O19">
        <f>AN19*3.58</f>
        <v>1768.52</v>
      </c>
      <c r="P19" s="1">
        <f>AO19*4</f>
        <v>29.6</v>
      </c>
      <c r="Q19" s="1">
        <f>AP19*4</f>
        <v>200</v>
      </c>
      <c r="R19" s="1">
        <f>AQ19*3.6</f>
        <v>114.84</v>
      </c>
      <c r="S19" s="1">
        <f>AR19*3.8</f>
        <v>285</v>
      </c>
      <c r="T19" s="1">
        <f>AS19*9</f>
        <v>603</v>
      </c>
      <c r="AC19">
        <f>O19+P19</f>
        <v>1798.12</v>
      </c>
      <c r="AD19">
        <f>Q19</f>
        <v>200</v>
      </c>
      <c r="AE19">
        <f>R19+S19</f>
        <v>399.84000000000003</v>
      </c>
      <c r="AF19">
        <f>T19</f>
        <v>603</v>
      </c>
      <c r="AH19">
        <f>AC19*4.1868</f>
        <v>7528.3688159999992</v>
      </c>
      <c r="AI19">
        <f>Q19*4.1868</f>
        <v>837.36</v>
      </c>
      <c r="AJ19">
        <f>R19*4.1868</f>
        <v>480.81211200000001</v>
      </c>
      <c r="AK19">
        <f>S19*4.1868</f>
        <v>1193.2380000000001</v>
      </c>
      <c r="AL19">
        <f>AF19*4.1868</f>
        <v>2524.6403999999998</v>
      </c>
      <c r="AN19" s="1">
        <v>494</v>
      </c>
      <c r="AO19" s="1">
        <v>7.4</v>
      </c>
      <c r="AP19" s="1">
        <v>50</v>
      </c>
      <c r="AQ19" s="1">
        <v>31.9</v>
      </c>
      <c r="AR19" s="1">
        <v>75</v>
      </c>
      <c r="AS19" s="1">
        <v>67</v>
      </c>
      <c r="BB19">
        <f>SUM(AN19:AO19)</f>
        <v>501.4</v>
      </c>
      <c r="BC19">
        <f>AQ19</f>
        <v>31.9</v>
      </c>
      <c r="BD19">
        <f>AR19</f>
        <v>75</v>
      </c>
      <c r="BE19">
        <f>AS19</f>
        <v>67</v>
      </c>
      <c r="BG19">
        <f>BB19*$H19/1000</f>
        <v>1.1733930747294374</v>
      </c>
      <c r="BH19">
        <f t="shared" si="0"/>
        <v>7.4653448511904766E-2</v>
      </c>
      <c r="BI19">
        <f t="shared" si="1"/>
        <v>0.17551751217532469</v>
      </c>
      <c r="BJ19">
        <f t="shared" si="2"/>
        <v>0.11701167478354979</v>
      </c>
      <c r="BK19">
        <f t="shared" si="3"/>
        <v>0.15679564420995673</v>
      </c>
    </row>
    <row r="20" spans="1:63">
      <c r="A20">
        <v>16</v>
      </c>
      <c r="B20" s="6">
        <v>23</v>
      </c>
      <c r="C20" s="6" t="s">
        <v>90</v>
      </c>
      <c r="D20" s="6" t="s">
        <v>57</v>
      </c>
      <c r="E20" s="6" t="s">
        <v>66</v>
      </c>
      <c r="F20" s="6" t="s">
        <v>72</v>
      </c>
      <c r="G20" s="7" t="s">
        <v>5</v>
      </c>
      <c r="H20" s="4">
        <v>3.379275992424243</v>
      </c>
      <c r="J20" s="15">
        <f>H20*(AI20+AJ20+AK20)*0.001</f>
        <v>31.834925499652101</v>
      </c>
      <c r="K20" s="15">
        <f>H20*0.001*AH20</f>
        <v>2.1264125244634471</v>
      </c>
      <c r="L20" s="15">
        <f>H20*0.001*AL20</f>
        <v>8.531456693224337</v>
      </c>
      <c r="M20" s="15">
        <f>SUM(J20:L20)</f>
        <v>42.492794717339883</v>
      </c>
      <c r="N20" s="13" t="s">
        <v>5</v>
      </c>
      <c r="O20" s="13">
        <f>AN20*3.58</f>
        <v>147.85399999999998</v>
      </c>
      <c r="P20" s="14">
        <f>AO20*4</f>
        <v>2.44</v>
      </c>
      <c r="Q20" s="14">
        <f>AP20*4</f>
        <v>200</v>
      </c>
      <c r="R20" s="14">
        <f>AQ20*3.6</f>
        <v>1765.0800000000002</v>
      </c>
      <c r="S20" s="14">
        <f>AR20*3.8</f>
        <v>285</v>
      </c>
      <c r="T20" s="14">
        <f>AS20*9</f>
        <v>603</v>
      </c>
      <c r="U20" s="13"/>
      <c r="V20" s="13"/>
      <c r="W20" s="13"/>
      <c r="X20" s="13"/>
      <c r="Y20" s="13"/>
      <c r="Z20" s="13"/>
      <c r="AA20" s="13"/>
      <c r="AB20" s="13"/>
      <c r="AC20" s="13">
        <f>O20+P20</f>
        <v>150.29399999999998</v>
      </c>
      <c r="AD20" s="13">
        <f>Q20</f>
        <v>200</v>
      </c>
      <c r="AE20" s="13">
        <f>R20+S20</f>
        <v>2050.08</v>
      </c>
      <c r="AF20" s="13">
        <f>T20</f>
        <v>603</v>
      </c>
      <c r="AG20" s="13"/>
      <c r="AH20" s="13">
        <f>AC20*4.1868</f>
        <v>629.25091919999988</v>
      </c>
      <c r="AI20" s="13">
        <f>Q20*4.1868</f>
        <v>837.36</v>
      </c>
      <c r="AJ20" s="13">
        <f>R20*4.1868</f>
        <v>7390.0369440000004</v>
      </c>
      <c r="AK20" s="13">
        <f>S20*4.1868</f>
        <v>1193.2380000000001</v>
      </c>
      <c r="AL20" s="13">
        <f>AF20*4.1868</f>
        <v>2524.6403999999998</v>
      </c>
      <c r="AM20" s="13"/>
      <c r="AN20" s="14">
        <v>41.3</v>
      </c>
      <c r="AO20" s="14">
        <v>0.61</v>
      </c>
      <c r="AP20" s="14">
        <v>50</v>
      </c>
      <c r="AQ20" s="14">
        <v>490.3</v>
      </c>
      <c r="AR20" s="14">
        <v>75</v>
      </c>
      <c r="AS20" s="14">
        <v>67</v>
      </c>
      <c r="AT20" s="13"/>
      <c r="AU20" s="13"/>
      <c r="AV20" s="13"/>
      <c r="AW20" s="13"/>
      <c r="AX20" s="13"/>
      <c r="AY20" s="13"/>
      <c r="AZ20" s="13"/>
      <c r="BA20" s="13"/>
      <c r="BB20" s="13">
        <f>SUM(AN20:AO20)</f>
        <v>41.91</v>
      </c>
      <c r="BC20" s="13">
        <f>AQ20</f>
        <v>490.3</v>
      </c>
      <c r="BD20" s="13">
        <f>AR20</f>
        <v>75</v>
      </c>
      <c r="BE20" s="13">
        <f>AS20</f>
        <v>67</v>
      </c>
      <c r="BF20" s="13"/>
      <c r="BG20">
        <f>BB20*$H20/1000</f>
        <v>0.1416254568425</v>
      </c>
      <c r="BH20">
        <f t="shared" si="0"/>
        <v>1.6568590190856065</v>
      </c>
      <c r="BI20">
        <f t="shared" si="1"/>
        <v>0.25344569943181822</v>
      </c>
      <c r="BJ20">
        <f t="shared" si="2"/>
        <v>0.16896379962121216</v>
      </c>
      <c r="BK20">
        <f t="shared" si="3"/>
        <v>0.22641149149242429</v>
      </c>
    </row>
    <row r="21" spans="1:63">
      <c r="A21" s="50">
        <v>17</v>
      </c>
      <c r="B21" s="6">
        <v>24</v>
      </c>
      <c r="C21" s="6" t="s">
        <v>90</v>
      </c>
      <c r="D21" s="6" t="s">
        <v>49</v>
      </c>
      <c r="E21" s="6" t="s">
        <v>66</v>
      </c>
      <c r="F21" s="6" t="s">
        <v>72</v>
      </c>
      <c r="G21" s="7" t="s">
        <v>5</v>
      </c>
      <c r="H21" s="4">
        <v>2.8420669783549788</v>
      </c>
      <c r="J21" s="15">
        <f>H21*(AI21+AJ21+AK21)*0.001</f>
        <v>26.774075489479404</v>
      </c>
      <c r="K21" s="15">
        <f>H21*0.001*AH21</f>
        <v>1.7883732585578367</v>
      </c>
      <c r="L21" s="15">
        <f>H21*0.001*AL21</f>
        <v>7.1751971130609045</v>
      </c>
      <c r="M21" s="15">
        <f>SUM(J21:L21)</f>
        <v>35.737645861098144</v>
      </c>
      <c r="N21" s="13" t="s">
        <v>5</v>
      </c>
      <c r="O21" s="13">
        <f>AN21*3.58</f>
        <v>147.85399999999998</v>
      </c>
      <c r="P21" s="14">
        <f>AO21*4</f>
        <v>2.44</v>
      </c>
      <c r="Q21" s="14">
        <f>AP21*4</f>
        <v>200</v>
      </c>
      <c r="R21" s="14">
        <f>AQ21*3.6</f>
        <v>1765.0800000000002</v>
      </c>
      <c r="S21" s="14">
        <f>AR21*3.8</f>
        <v>285</v>
      </c>
      <c r="T21" s="14">
        <f>AS21*9</f>
        <v>603</v>
      </c>
      <c r="U21" s="13"/>
      <c r="V21" s="13"/>
      <c r="W21" s="13"/>
      <c r="X21" s="13"/>
      <c r="Y21" s="13"/>
      <c r="Z21" s="13"/>
      <c r="AA21" s="13"/>
      <c r="AB21" s="13"/>
      <c r="AC21" s="13">
        <f>O21+P21</f>
        <v>150.29399999999998</v>
      </c>
      <c r="AD21" s="13">
        <f>Q21</f>
        <v>200</v>
      </c>
      <c r="AE21" s="13">
        <f>R21+S21</f>
        <v>2050.08</v>
      </c>
      <c r="AF21" s="13">
        <f>T21</f>
        <v>603</v>
      </c>
      <c r="AG21" s="13"/>
      <c r="AH21" s="13">
        <f>AC21*4.1868</f>
        <v>629.25091919999988</v>
      </c>
      <c r="AI21" s="13">
        <f>Q21*4.1868</f>
        <v>837.36</v>
      </c>
      <c r="AJ21" s="13">
        <f>R21*4.1868</f>
        <v>7390.0369440000004</v>
      </c>
      <c r="AK21" s="13">
        <f>S21*4.1868</f>
        <v>1193.2380000000001</v>
      </c>
      <c r="AL21" s="13">
        <f>AF21*4.1868</f>
        <v>2524.6403999999998</v>
      </c>
      <c r="AM21" s="13"/>
      <c r="AN21" s="14">
        <v>41.3</v>
      </c>
      <c r="AO21" s="14">
        <v>0.61</v>
      </c>
      <c r="AP21" s="14">
        <v>50</v>
      </c>
      <c r="AQ21" s="14">
        <v>490.3</v>
      </c>
      <c r="AR21" s="14">
        <v>75</v>
      </c>
      <c r="AS21" s="14">
        <v>67</v>
      </c>
      <c r="AT21" s="13"/>
      <c r="AU21" s="13"/>
      <c r="AV21" s="13"/>
      <c r="AW21" s="13"/>
      <c r="AX21" s="13"/>
      <c r="AY21" s="13"/>
      <c r="AZ21" s="13"/>
      <c r="BA21" s="13"/>
      <c r="BB21" s="13">
        <f>SUM(AN21:AO21)</f>
        <v>41.91</v>
      </c>
      <c r="BC21" s="13">
        <f>AQ21</f>
        <v>490.3</v>
      </c>
      <c r="BD21" s="13">
        <f>AR21</f>
        <v>75</v>
      </c>
      <c r="BE21" s="13">
        <f>AS21</f>
        <v>67</v>
      </c>
      <c r="BF21" s="13"/>
      <c r="BG21">
        <f>BB21*$H21/1000</f>
        <v>0.11911102706285714</v>
      </c>
      <c r="BH21">
        <f t="shared" si="0"/>
        <v>1.3934654394874459</v>
      </c>
      <c r="BI21">
        <f t="shared" si="1"/>
        <v>0.2131550233766234</v>
      </c>
      <c r="BJ21">
        <f t="shared" si="2"/>
        <v>0.14210334891774895</v>
      </c>
      <c r="BK21">
        <f t="shared" si="3"/>
        <v>0.19041848754978358</v>
      </c>
    </row>
    <row r="22" spans="1:63">
      <c r="A22">
        <v>18</v>
      </c>
      <c r="B22" s="6">
        <v>27</v>
      </c>
      <c r="C22" s="6" t="s">
        <v>90</v>
      </c>
      <c r="D22" s="6" t="s">
        <v>57</v>
      </c>
      <c r="E22" s="6" t="s">
        <v>60</v>
      </c>
      <c r="F22" s="6" t="s">
        <v>71</v>
      </c>
      <c r="G22" s="7" t="s">
        <v>11</v>
      </c>
      <c r="H22" s="4">
        <v>3.2073912337662343</v>
      </c>
      <c r="J22" s="15">
        <f>H22*(AI22+AJ22+AK22)*0.001</f>
        <v>19.333576051673848</v>
      </c>
      <c r="K22" s="15">
        <f>H22*0.001*AH22</f>
        <v>13.29656715425595</v>
      </c>
      <c r="L22" s="15">
        <f>H22*0.001*AL22</f>
        <v>8.0975094873720774</v>
      </c>
      <c r="M22" s="15">
        <f>SUM(J22:L22)</f>
        <v>40.727652693301877</v>
      </c>
      <c r="N22" s="13" t="s">
        <v>11</v>
      </c>
      <c r="O22" s="13">
        <f>AN22*3.58</f>
        <v>973.76</v>
      </c>
      <c r="P22" s="14">
        <f>AO22*4</f>
        <v>16.399999999999999</v>
      </c>
      <c r="Q22" s="14">
        <f>AP22*4</f>
        <v>200</v>
      </c>
      <c r="R22" s="14">
        <f>AQ22*3.6</f>
        <v>954.72</v>
      </c>
      <c r="S22" s="14">
        <f>AR22*3.8</f>
        <v>285</v>
      </c>
      <c r="T22" s="14">
        <f>AS22*9</f>
        <v>603</v>
      </c>
      <c r="U22" s="13"/>
      <c r="V22" s="13"/>
      <c r="W22" s="13"/>
      <c r="X22" s="13"/>
      <c r="Y22" s="13"/>
      <c r="Z22" s="13"/>
      <c r="AA22" s="13"/>
      <c r="AB22" s="13"/>
      <c r="AC22" s="13">
        <f>O22+P22</f>
        <v>990.16</v>
      </c>
      <c r="AD22" s="13">
        <f>Q22</f>
        <v>200</v>
      </c>
      <c r="AE22" s="13">
        <f>R22+S22</f>
        <v>1239.72</v>
      </c>
      <c r="AF22" s="13">
        <f>T22</f>
        <v>603</v>
      </c>
      <c r="AG22" s="13"/>
      <c r="AH22" s="13">
        <f>AC22*4.1868</f>
        <v>4145.6018880000001</v>
      </c>
      <c r="AI22" s="13">
        <f>Q22*4.1868</f>
        <v>837.36</v>
      </c>
      <c r="AJ22" s="13">
        <f>R22*4.1868</f>
        <v>3997.2216960000001</v>
      </c>
      <c r="AK22" s="13">
        <f>S22*4.1868</f>
        <v>1193.2380000000001</v>
      </c>
      <c r="AL22" s="13">
        <f>AF22*4.1868</f>
        <v>2524.6403999999998</v>
      </c>
      <c r="AM22" s="13"/>
      <c r="AN22" s="14">
        <v>272</v>
      </c>
      <c r="AO22" s="14">
        <v>4.0999999999999996</v>
      </c>
      <c r="AP22" s="14">
        <v>50</v>
      </c>
      <c r="AQ22" s="14">
        <v>265.2</v>
      </c>
      <c r="AR22" s="14">
        <v>75</v>
      </c>
      <c r="AS22" s="14">
        <v>67</v>
      </c>
      <c r="AT22" s="13"/>
      <c r="AU22" s="13"/>
      <c r="AV22" s="13"/>
      <c r="AW22" s="13"/>
      <c r="AX22" s="13"/>
      <c r="AY22" s="13"/>
      <c r="AZ22" s="13"/>
      <c r="BA22" s="13"/>
      <c r="BB22" s="13">
        <f>SUM(AN22:AO22)</f>
        <v>276.10000000000002</v>
      </c>
      <c r="BC22" s="13">
        <f>AQ22</f>
        <v>265.2</v>
      </c>
      <c r="BD22" s="13">
        <f>AR22</f>
        <v>75</v>
      </c>
      <c r="BE22" s="13">
        <f>AS22</f>
        <v>67</v>
      </c>
      <c r="BF22" s="13"/>
      <c r="BG22">
        <f>BB22*$H22/1000</f>
        <v>0.88556071964285732</v>
      </c>
      <c r="BH22">
        <f t="shared" si="0"/>
        <v>0.85060015519480536</v>
      </c>
      <c r="BI22">
        <f t="shared" si="1"/>
        <v>0.24055434253246755</v>
      </c>
      <c r="BJ22">
        <f t="shared" si="2"/>
        <v>0.16036956168831171</v>
      </c>
      <c r="BK22">
        <f t="shared" si="3"/>
        <v>0.21489521266233769</v>
      </c>
    </row>
    <row r="23" spans="1:63">
      <c r="A23">
        <v>19</v>
      </c>
      <c r="B23" s="6">
        <v>28</v>
      </c>
      <c r="C23" s="6" t="s">
        <v>90</v>
      </c>
      <c r="D23" s="6" t="s">
        <v>49</v>
      </c>
      <c r="E23" s="6" t="s">
        <v>60</v>
      </c>
      <c r="F23" s="6" t="s">
        <v>71</v>
      </c>
      <c r="G23" s="7" t="s">
        <v>11</v>
      </c>
      <c r="H23" s="4">
        <v>2.6878214285714277</v>
      </c>
      <c r="J23" s="15">
        <f>H23*(AI23+AJ23+AK23)*0.001</f>
        <v>16.201702946473709</v>
      </c>
      <c r="K23" s="15">
        <f>H23*0.001*AH23</f>
        <v>11.142637588892569</v>
      </c>
      <c r="L23" s="15">
        <f>H23*0.001*AL23</f>
        <v>6.7857825665571401</v>
      </c>
      <c r="M23" s="15">
        <f>SUM(J23:L23)</f>
        <v>34.130123101923417</v>
      </c>
      <c r="N23" s="13" t="s">
        <v>11</v>
      </c>
      <c r="O23" s="13">
        <f>AN23*3.58</f>
        <v>973.76</v>
      </c>
      <c r="P23" s="14">
        <f>AO23*4</f>
        <v>16.399999999999999</v>
      </c>
      <c r="Q23" s="14">
        <f>AP23*4</f>
        <v>200</v>
      </c>
      <c r="R23" s="14">
        <f>AQ23*3.6</f>
        <v>954.72</v>
      </c>
      <c r="S23" s="14">
        <f>AR23*3.8</f>
        <v>285</v>
      </c>
      <c r="T23" s="14">
        <f>AS23*9</f>
        <v>603</v>
      </c>
      <c r="U23" s="13"/>
      <c r="V23" s="13"/>
      <c r="W23" s="13"/>
      <c r="X23" s="13"/>
      <c r="Y23" s="13"/>
      <c r="Z23" s="13"/>
      <c r="AA23" s="13"/>
      <c r="AB23" s="13"/>
      <c r="AC23" s="13">
        <f>O23+P23</f>
        <v>990.16</v>
      </c>
      <c r="AD23" s="13">
        <f>Q23</f>
        <v>200</v>
      </c>
      <c r="AE23" s="13">
        <f>R23+S23</f>
        <v>1239.72</v>
      </c>
      <c r="AF23" s="13">
        <f>T23</f>
        <v>603</v>
      </c>
      <c r="AG23" s="13"/>
      <c r="AH23" s="13">
        <f>AC23*4.1868</f>
        <v>4145.6018880000001</v>
      </c>
      <c r="AI23" s="13">
        <f>Q23*4.1868</f>
        <v>837.36</v>
      </c>
      <c r="AJ23" s="13">
        <f>R23*4.1868</f>
        <v>3997.2216960000001</v>
      </c>
      <c r="AK23" s="13">
        <f>S23*4.1868</f>
        <v>1193.2380000000001</v>
      </c>
      <c r="AL23" s="13">
        <f>AF23*4.1868</f>
        <v>2524.6403999999998</v>
      </c>
      <c r="AM23" s="13"/>
      <c r="AN23" s="14">
        <v>272</v>
      </c>
      <c r="AO23" s="14">
        <v>4.0999999999999996</v>
      </c>
      <c r="AP23" s="14">
        <v>50</v>
      </c>
      <c r="AQ23" s="14">
        <v>265.2</v>
      </c>
      <c r="AR23" s="14">
        <v>75</v>
      </c>
      <c r="AS23" s="14">
        <v>67</v>
      </c>
      <c r="AT23" s="13"/>
      <c r="AU23" s="13"/>
      <c r="AV23" s="13"/>
      <c r="AW23" s="13"/>
      <c r="AX23" s="13"/>
      <c r="AY23" s="13"/>
      <c r="AZ23" s="13"/>
      <c r="BA23" s="13"/>
      <c r="BB23" s="13">
        <f>SUM(AN23:AO23)</f>
        <v>276.10000000000002</v>
      </c>
      <c r="BC23" s="13">
        <f>AQ23</f>
        <v>265.2</v>
      </c>
      <c r="BD23" s="13">
        <f>AR23</f>
        <v>75</v>
      </c>
      <c r="BE23" s="13">
        <f>AS23</f>
        <v>67</v>
      </c>
      <c r="BF23" s="13"/>
      <c r="BG23">
        <f>BB23*$H23/1000</f>
        <v>0.74210749642857121</v>
      </c>
      <c r="BH23">
        <f t="shared" si="0"/>
        <v>0.71281024285714256</v>
      </c>
      <c r="BI23">
        <f t="shared" si="1"/>
        <v>0.20158660714285709</v>
      </c>
      <c r="BJ23">
        <f t="shared" si="2"/>
        <v>0.1343910714285714</v>
      </c>
      <c r="BK23">
        <f t="shared" si="3"/>
        <v>0.18008403571428563</v>
      </c>
    </row>
    <row r="24" spans="1:63">
      <c r="A24">
        <v>20</v>
      </c>
      <c r="B24" s="6">
        <v>29</v>
      </c>
      <c r="C24" s="6" t="s">
        <v>90</v>
      </c>
      <c r="D24" s="6" t="s">
        <v>57</v>
      </c>
      <c r="E24" s="6" t="s">
        <v>61</v>
      </c>
      <c r="F24" s="6" t="s">
        <v>71</v>
      </c>
      <c r="G24" s="7" t="s">
        <v>14</v>
      </c>
      <c r="H24" s="4">
        <v>3.0621026147186146</v>
      </c>
      <c r="J24" s="15">
        <f>H24*(AI24+AJ24+AK24)*0.001</f>
        <v>7.6920416098027014</v>
      </c>
      <c r="K24" s="15">
        <f>H24*0.001*AH24</f>
        <v>12.694258380827225</v>
      </c>
      <c r="L24" s="15">
        <f>H24*0.001*AL24</f>
        <v>18.461392167317612</v>
      </c>
      <c r="M24" s="15">
        <f>SUM(J24:L24)</f>
        <v>38.847692157947534</v>
      </c>
      <c r="N24" t="s">
        <v>14</v>
      </c>
      <c r="O24">
        <f>AN24*3.58</f>
        <v>973.76</v>
      </c>
      <c r="P24" s="1">
        <f>AO24*4</f>
        <v>16.399999999999999</v>
      </c>
      <c r="Q24" s="1">
        <f>AP24*4</f>
        <v>200</v>
      </c>
      <c r="R24" s="1">
        <f>AQ24*3.6</f>
        <v>114.98400000000001</v>
      </c>
      <c r="S24" s="1">
        <f>AR24*3.8</f>
        <v>285</v>
      </c>
      <c r="T24" s="1">
        <f>AS24*9</f>
        <v>1440</v>
      </c>
      <c r="AC24">
        <f>O24+P24</f>
        <v>990.16</v>
      </c>
      <c r="AD24">
        <f>Q24</f>
        <v>200</v>
      </c>
      <c r="AE24">
        <f>R24+S24</f>
        <v>399.98400000000004</v>
      </c>
      <c r="AF24">
        <f>T24</f>
        <v>1440</v>
      </c>
      <c r="AH24">
        <f>AC24*4.1868</f>
        <v>4145.6018880000001</v>
      </c>
      <c r="AI24">
        <f>Q24*4.1868</f>
        <v>837.36</v>
      </c>
      <c r="AJ24">
        <f>R24*4.1868</f>
        <v>481.41501120000004</v>
      </c>
      <c r="AK24">
        <f>S24*4.1868</f>
        <v>1193.2380000000001</v>
      </c>
      <c r="AL24">
        <f>AF24*4.1868</f>
        <v>6028.9920000000002</v>
      </c>
      <c r="AN24" s="1">
        <v>272</v>
      </c>
      <c r="AO24" s="1">
        <v>4.0999999999999996</v>
      </c>
      <c r="AP24" s="1">
        <v>50</v>
      </c>
      <c r="AQ24" s="1">
        <v>31.94</v>
      </c>
      <c r="AR24" s="1">
        <v>75</v>
      </c>
      <c r="AS24" s="1">
        <v>160</v>
      </c>
      <c r="BB24">
        <f>SUM(AN24:AO24)</f>
        <v>276.10000000000002</v>
      </c>
      <c r="BC24">
        <f>AQ24</f>
        <v>31.94</v>
      </c>
      <c r="BD24">
        <f>AR24</f>
        <v>75</v>
      </c>
      <c r="BE24">
        <f>AS24</f>
        <v>160</v>
      </c>
      <c r="BG24">
        <f>BB24*$H24/1000</f>
        <v>0.84544653192380947</v>
      </c>
      <c r="BH24">
        <f t="shared" si="0"/>
        <v>9.7803557514112557E-2</v>
      </c>
      <c r="BI24">
        <f t="shared" si="1"/>
        <v>0.22965769610389608</v>
      </c>
      <c r="BJ24">
        <f t="shared" si="2"/>
        <v>0.15310513073593071</v>
      </c>
      <c r="BK24">
        <f t="shared" si="3"/>
        <v>0.48993641835497836</v>
      </c>
    </row>
    <row r="25" spans="1:63">
      <c r="A25">
        <v>21</v>
      </c>
      <c r="B25" s="6">
        <v>30</v>
      </c>
      <c r="C25" s="6" t="s">
        <v>90</v>
      </c>
      <c r="D25" s="6" t="s">
        <v>49</v>
      </c>
      <c r="E25" s="6" t="s">
        <v>61</v>
      </c>
      <c r="F25" s="6" t="s">
        <v>71</v>
      </c>
      <c r="G25" s="7" t="s">
        <v>14</v>
      </c>
      <c r="H25" s="4">
        <v>2.8715720519480508</v>
      </c>
      <c r="J25" s="15">
        <f>H25*(AI25+AJ25+AK25)*0.001</f>
        <v>7.2134263570917865</v>
      </c>
      <c r="K25" s="15">
        <f>H25*0.001*AH25</f>
        <v>11.904394520083873</v>
      </c>
      <c r="L25" s="15">
        <f>H25*0.001*AL25</f>
        <v>17.312684928618381</v>
      </c>
      <c r="M25" s="15">
        <f>SUM(J25:L25)</f>
        <v>36.430505805794041</v>
      </c>
      <c r="N25" t="s">
        <v>14</v>
      </c>
      <c r="O25">
        <f>AN25*3.58</f>
        <v>973.76</v>
      </c>
      <c r="P25" s="1">
        <f>AO25*4</f>
        <v>16.399999999999999</v>
      </c>
      <c r="Q25" s="1">
        <f>AP25*4</f>
        <v>200</v>
      </c>
      <c r="R25" s="1">
        <f>AQ25*3.6</f>
        <v>114.98400000000001</v>
      </c>
      <c r="S25" s="1">
        <f>AR25*3.8</f>
        <v>285</v>
      </c>
      <c r="T25" s="1">
        <f>AS25*9</f>
        <v>1440</v>
      </c>
      <c r="AC25">
        <f>O25+P25</f>
        <v>990.16</v>
      </c>
      <c r="AD25">
        <f>Q25</f>
        <v>200</v>
      </c>
      <c r="AE25">
        <f>R25+S25</f>
        <v>399.98400000000004</v>
      </c>
      <c r="AF25">
        <f>T25</f>
        <v>1440</v>
      </c>
      <c r="AH25">
        <f>AC25*4.1868</f>
        <v>4145.6018880000001</v>
      </c>
      <c r="AI25">
        <f>Q25*4.1868</f>
        <v>837.36</v>
      </c>
      <c r="AJ25">
        <f>R25*4.1868</f>
        <v>481.41501120000004</v>
      </c>
      <c r="AK25">
        <f>S25*4.1868</f>
        <v>1193.2380000000001</v>
      </c>
      <c r="AL25">
        <f>AF25*4.1868</f>
        <v>6028.9920000000002</v>
      </c>
      <c r="AN25" s="1">
        <v>272</v>
      </c>
      <c r="AO25" s="1">
        <v>4.0999999999999996</v>
      </c>
      <c r="AP25" s="1">
        <v>50</v>
      </c>
      <c r="AQ25" s="1">
        <v>31.94</v>
      </c>
      <c r="AR25" s="1">
        <v>75</v>
      </c>
      <c r="AS25" s="1">
        <v>160</v>
      </c>
      <c r="BB25">
        <f>SUM(AN25:AO25)</f>
        <v>276.10000000000002</v>
      </c>
      <c r="BC25">
        <f>AQ25</f>
        <v>31.94</v>
      </c>
      <c r="BD25">
        <f>AR25</f>
        <v>75</v>
      </c>
      <c r="BE25">
        <f>AS25</f>
        <v>160</v>
      </c>
      <c r="BG25">
        <f>BB25*$H25/1000</f>
        <v>0.79284104354285689</v>
      </c>
      <c r="BH25">
        <f t="shared" si="0"/>
        <v>9.1718011339220751E-2</v>
      </c>
      <c r="BI25">
        <f t="shared" si="1"/>
        <v>0.2153679038961038</v>
      </c>
      <c r="BJ25">
        <f t="shared" si="2"/>
        <v>0.14357860259740254</v>
      </c>
      <c r="BK25">
        <f t="shared" si="3"/>
        <v>0.45945152831168812</v>
      </c>
    </row>
    <row r="26" spans="1:63">
      <c r="A26">
        <v>22</v>
      </c>
      <c r="B26" s="6">
        <v>33</v>
      </c>
      <c r="C26" s="6" t="s">
        <v>90</v>
      </c>
      <c r="D26" s="6" t="s">
        <v>57</v>
      </c>
      <c r="E26" s="6" t="s">
        <v>62</v>
      </c>
      <c r="F26" s="6" t="s">
        <v>71</v>
      </c>
      <c r="G26" s="7" t="s">
        <v>20</v>
      </c>
      <c r="H26" s="4">
        <v>3.6831499404761905</v>
      </c>
      <c r="J26" s="15">
        <f>H26*(AI26+AJ26+AK26)*0.001</f>
        <v>13.413465290636246</v>
      </c>
      <c r="K26" s="15">
        <f>H26*0.001*AH26</f>
        <v>6.5087319850452348</v>
      </c>
      <c r="L26" s="15">
        <f>H26*0.001*AL26</f>
        <v>26.369246812043571</v>
      </c>
      <c r="M26" s="15">
        <f>SUM(J26:L26)</f>
        <v>46.291444087725054</v>
      </c>
      <c r="N26" t="s">
        <v>20</v>
      </c>
      <c r="O26">
        <f>AN26*3.58</f>
        <v>415.28000000000003</v>
      </c>
      <c r="P26" s="1">
        <f>AO26*4</f>
        <v>6.8</v>
      </c>
      <c r="Q26" s="1">
        <f>AP26*4</f>
        <v>200</v>
      </c>
      <c r="R26" s="1">
        <f>AQ26*3.6</f>
        <v>384.84000000000003</v>
      </c>
      <c r="S26" s="1">
        <f>AR26*3.8</f>
        <v>285</v>
      </c>
      <c r="T26" s="1">
        <f>AS26*9</f>
        <v>1710</v>
      </c>
      <c r="AC26">
        <f>O26+P26</f>
        <v>422.08000000000004</v>
      </c>
      <c r="AD26">
        <f>Q26</f>
        <v>200</v>
      </c>
      <c r="AE26">
        <f>R26+S26</f>
        <v>669.84</v>
      </c>
      <c r="AF26">
        <f>T26</f>
        <v>1710</v>
      </c>
      <c r="AH26">
        <f>AC26*4.1868</f>
        <v>1767.1645440000002</v>
      </c>
      <c r="AI26">
        <f>Q26*4.1868</f>
        <v>837.36</v>
      </c>
      <c r="AJ26">
        <f>R26*4.1868</f>
        <v>1611.248112</v>
      </c>
      <c r="AK26">
        <f>S26*4.1868</f>
        <v>1193.2380000000001</v>
      </c>
      <c r="AL26">
        <f>AF26*4.1868</f>
        <v>7159.4279999999999</v>
      </c>
      <c r="AN26" s="1">
        <v>116</v>
      </c>
      <c r="AO26" s="1">
        <v>1.7</v>
      </c>
      <c r="AP26" s="1">
        <v>50</v>
      </c>
      <c r="AQ26" s="1">
        <v>106.9</v>
      </c>
      <c r="AR26" s="1">
        <v>75</v>
      </c>
      <c r="AS26" s="1">
        <v>190</v>
      </c>
      <c r="BB26">
        <f>SUM(AN26:AO26)</f>
        <v>117.7</v>
      </c>
      <c r="BC26">
        <f>AQ26</f>
        <v>106.9</v>
      </c>
      <c r="BD26">
        <f>AR26</f>
        <v>75</v>
      </c>
      <c r="BE26">
        <f>AS26</f>
        <v>190</v>
      </c>
      <c r="BG26">
        <f>BB26*$H26/1000</f>
        <v>0.43350674799404765</v>
      </c>
      <c r="BH26">
        <f t="shared" si="0"/>
        <v>0.39372872863690478</v>
      </c>
      <c r="BI26">
        <f t="shared" si="1"/>
        <v>0.27623624553571424</v>
      </c>
      <c r="BJ26">
        <f t="shared" si="2"/>
        <v>0.18415749702380951</v>
      </c>
      <c r="BK26">
        <f t="shared" si="3"/>
        <v>0.69979848869047623</v>
      </c>
    </row>
    <row r="27" spans="1:63">
      <c r="A27">
        <v>23</v>
      </c>
      <c r="B27" s="6">
        <v>34</v>
      </c>
      <c r="C27" s="6" t="s">
        <v>90</v>
      </c>
      <c r="D27" s="6" t="s">
        <v>49</v>
      </c>
      <c r="E27" s="6" t="s">
        <v>62</v>
      </c>
      <c r="F27" s="6" t="s">
        <v>71</v>
      </c>
      <c r="G27" s="7" t="s">
        <v>20</v>
      </c>
      <c r="H27" s="4">
        <v>2.9557236607142854</v>
      </c>
      <c r="J27" s="15">
        <f>H27*(AI27+AJ27+AK27)*0.001</f>
        <v>10.764290721918728</v>
      </c>
      <c r="K27" s="15">
        <f>H27*0.001*AH27</f>
        <v>5.2232500550761713</v>
      </c>
      <c r="L27" s="15">
        <f>H27*0.001*AL27</f>
        <v>21.161290736780355</v>
      </c>
      <c r="M27" s="15">
        <f>SUM(J27:L27)</f>
        <v>37.148831513775256</v>
      </c>
      <c r="N27" t="s">
        <v>20</v>
      </c>
      <c r="O27">
        <f>AN27*3.58</f>
        <v>415.28000000000003</v>
      </c>
      <c r="P27" s="1">
        <f>AO27*4</f>
        <v>6.8</v>
      </c>
      <c r="Q27" s="1">
        <f>AP27*4</f>
        <v>200</v>
      </c>
      <c r="R27" s="1">
        <f>AQ27*3.6</f>
        <v>384.84000000000003</v>
      </c>
      <c r="S27" s="1">
        <f>AR27*3.8</f>
        <v>285</v>
      </c>
      <c r="T27" s="1">
        <f>AS27*9</f>
        <v>1710</v>
      </c>
      <c r="AC27">
        <f>O27+P27</f>
        <v>422.08000000000004</v>
      </c>
      <c r="AD27">
        <f>Q27</f>
        <v>200</v>
      </c>
      <c r="AE27">
        <f>R27+S27</f>
        <v>669.84</v>
      </c>
      <c r="AF27">
        <f>T27</f>
        <v>1710</v>
      </c>
      <c r="AH27">
        <f>AC27*4.1868</f>
        <v>1767.1645440000002</v>
      </c>
      <c r="AI27">
        <f>Q27*4.1868</f>
        <v>837.36</v>
      </c>
      <c r="AJ27">
        <f>R27*4.1868</f>
        <v>1611.248112</v>
      </c>
      <c r="AK27">
        <f>S27*4.1868</f>
        <v>1193.2380000000001</v>
      </c>
      <c r="AL27">
        <f>AF27*4.1868</f>
        <v>7159.4279999999999</v>
      </c>
      <c r="AN27" s="1">
        <v>116</v>
      </c>
      <c r="AO27" s="1">
        <v>1.7</v>
      </c>
      <c r="AP27" s="1">
        <v>50</v>
      </c>
      <c r="AQ27" s="1">
        <v>106.9</v>
      </c>
      <c r="AR27" s="1">
        <v>75</v>
      </c>
      <c r="AS27" s="1">
        <v>190</v>
      </c>
      <c r="BB27">
        <f>SUM(AN27:AO27)</f>
        <v>117.7</v>
      </c>
      <c r="BC27">
        <f>AQ27</f>
        <v>106.9</v>
      </c>
      <c r="BD27">
        <f>AR27</f>
        <v>75</v>
      </c>
      <c r="BE27">
        <f>AS27</f>
        <v>190</v>
      </c>
      <c r="BG27">
        <f>BB27*$H27/1000</f>
        <v>0.34788867486607145</v>
      </c>
      <c r="BH27">
        <f t="shared" si="0"/>
        <v>0.31596685933035712</v>
      </c>
      <c r="BI27">
        <f t="shared" si="1"/>
        <v>0.22167927455357142</v>
      </c>
      <c r="BJ27">
        <f t="shared" si="2"/>
        <v>0.14778618303571425</v>
      </c>
      <c r="BK27">
        <f t="shared" si="3"/>
        <v>0.56158749553571419</v>
      </c>
    </row>
    <row r="28" spans="1:63">
      <c r="A28">
        <v>24</v>
      </c>
      <c r="B28" s="6">
        <v>35</v>
      </c>
      <c r="C28" s="6" t="s">
        <v>90</v>
      </c>
      <c r="D28" s="6" t="s">
        <v>57</v>
      </c>
      <c r="E28" s="6" t="s">
        <v>63</v>
      </c>
      <c r="F28" s="6" t="s">
        <v>71</v>
      </c>
      <c r="G28" s="7" t="s">
        <v>23</v>
      </c>
      <c r="H28" s="4">
        <v>3.0816914285714283</v>
      </c>
      <c r="J28" s="15">
        <f>H28*(AI28+AJ28+AK28)*0.001</f>
        <v>22.064180095128137</v>
      </c>
      <c r="K28" s="15">
        <f>H28*0.001*AH28</f>
        <v>5.4458558281201377</v>
      </c>
      <c r="L28" s="15">
        <f>H28*0.001*AL28</f>
        <v>11.263817612653714</v>
      </c>
      <c r="M28" s="15">
        <f>SUM(J28:L28)</f>
        <v>38.773853535901992</v>
      </c>
      <c r="N28" s="13" t="s">
        <v>23</v>
      </c>
      <c r="O28" s="13">
        <f>AN28*3.58</f>
        <v>415.28000000000003</v>
      </c>
      <c r="P28" s="14">
        <f>AO28*4</f>
        <v>6.8</v>
      </c>
      <c r="Q28" s="14">
        <f>AP28*4</f>
        <v>200</v>
      </c>
      <c r="R28" s="14">
        <f>AQ28*3.6</f>
        <v>1225.0800000000002</v>
      </c>
      <c r="S28" s="14">
        <f>AR28*3.8</f>
        <v>285</v>
      </c>
      <c r="T28" s="14">
        <f>AS28*9</f>
        <v>873</v>
      </c>
      <c r="U28" s="13"/>
      <c r="V28" s="13"/>
      <c r="W28" s="13"/>
      <c r="X28" s="13"/>
      <c r="Y28" s="13"/>
      <c r="Z28" s="13"/>
      <c r="AA28" s="13"/>
      <c r="AB28" s="13"/>
      <c r="AC28" s="13">
        <f>O28+P28</f>
        <v>422.08000000000004</v>
      </c>
      <c r="AD28" s="13">
        <f>Q28</f>
        <v>200</v>
      </c>
      <c r="AE28" s="13">
        <f>R28+S28</f>
        <v>1510.0800000000002</v>
      </c>
      <c r="AF28" s="13">
        <f>T28</f>
        <v>873</v>
      </c>
      <c r="AG28" s="13"/>
      <c r="AH28" s="13">
        <f>AC28*4.1868</f>
        <v>1767.1645440000002</v>
      </c>
      <c r="AI28" s="13">
        <f>Q28*4.1868</f>
        <v>837.36</v>
      </c>
      <c r="AJ28" s="13">
        <f>R28*4.1868</f>
        <v>5129.1649440000001</v>
      </c>
      <c r="AK28" s="13">
        <f>S28*4.1868</f>
        <v>1193.2380000000001</v>
      </c>
      <c r="AL28" s="13">
        <f>AF28*4.1868</f>
        <v>3655.0763999999999</v>
      </c>
      <c r="AM28" s="13"/>
      <c r="AN28" s="14">
        <v>116</v>
      </c>
      <c r="AO28" s="14">
        <v>1.7</v>
      </c>
      <c r="AP28" s="14">
        <v>50</v>
      </c>
      <c r="AQ28" s="14">
        <v>340.3</v>
      </c>
      <c r="AR28" s="14">
        <v>75</v>
      </c>
      <c r="AS28" s="14">
        <v>97</v>
      </c>
      <c r="AT28" s="13"/>
      <c r="AU28" s="13"/>
      <c r="AV28" s="13"/>
      <c r="AW28" s="13"/>
      <c r="AX28" s="13"/>
      <c r="AY28" s="13"/>
      <c r="AZ28" s="13"/>
      <c r="BA28" s="13"/>
      <c r="BB28" s="13">
        <f>SUM(AN28:AO28)</f>
        <v>117.7</v>
      </c>
      <c r="BC28" s="13">
        <f>AQ28</f>
        <v>340.3</v>
      </c>
      <c r="BD28" s="13">
        <f>AR28</f>
        <v>75</v>
      </c>
      <c r="BE28" s="13">
        <f>AS28</f>
        <v>97</v>
      </c>
      <c r="BF28" s="13"/>
      <c r="BG28">
        <f>BB28*$H28/1000</f>
        <v>0.36271508114285711</v>
      </c>
      <c r="BH28">
        <f t="shared" si="0"/>
        <v>1.0486995931428571</v>
      </c>
      <c r="BI28">
        <f t="shared" si="1"/>
        <v>0.23112685714285711</v>
      </c>
      <c r="BJ28">
        <f t="shared" si="2"/>
        <v>0.15408457142857143</v>
      </c>
      <c r="BK28">
        <f t="shared" si="3"/>
        <v>0.29892406857142856</v>
      </c>
    </row>
    <row r="29" spans="1:63">
      <c r="A29">
        <v>25</v>
      </c>
      <c r="B29" s="6">
        <v>36</v>
      </c>
      <c r="C29" s="6" t="s">
        <v>90</v>
      </c>
      <c r="D29" s="6" t="s">
        <v>49</v>
      </c>
      <c r="E29" s="6" t="s">
        <v>63</v>
      </c>
      <c r="F29" s="6" t="s">
        <v>71</v>
      </c>
      <c r="G29" s="7" t="s">
        <v>23</v>
      </c>
      <c r="H29" s="4">
        <v>2.6730171428571432</v>
      </c>
      <c r="J29" s="15">
        <f>H29*(AI29+AJ29+AK29)*0.001</f>
        <v>19.138169088105329</v>
      </c>
      <c r="K29" s="15">
        <f>H29*0.001*AH29</f>
        <v>4.723661120361327</v>
      </c>
      <c r="L29" s="15">
        <f>H29*0.001*AL29</f>
        <v>9.7700818756525738</v>
      </c>
      <c r="M29" s="15">
        <f>SUM(J29:L29)</f>
        <v>33.631912084119229</v>
      </c>
      <c r="N29" s="13" t="s">
        <v>23</v>
      </c>
      <c r="O29" s="13">
        <f>AN29*3.58</f>
        <v>415.28000000000003</v>
      </c>
      <c r="P29" s="14">
        <f>AO29*4</f>
        <v>6.8</v>
      </c>
      <c r="Q29" s="14">
        <f>AP29*4</f>
        <v>200</v>
      </c>
      <c r="R29" s="14">
        <f>AQ29*3.6</f>
        <v>1225.0800000000002</v>
      </c>
      <c r="S29" s="14">
        <f>AR29*3.8</f>
        <v>285</v>
      </c>
      <c r="T29" s="14">
        <f>AS29*9</f>
        <v>873</v>
      </c>
      <c r="U29" s="13"/>
      <c r="V29" s="13"/>
      <c r="W29" s="13"/>
      <c r="X29" s="13"/>
      <c r="Y29" s="13"/>
      <c r="Z29" s="13"/>
      <c r="AA29" s="13"/>
      <c r="AB29" s="13"/>
      <c r="AC29" s="13">
        <f>O29+P29</f>
        <v>422.08000000000004</v>
      </c>
      <c r="AD29" s="13">
        <f>Q29</f>
        <v>200</v>
      </c>
      <c r="AE29" s="13">
        <f>R29+S29</f>
        <v>1510.0800000000002</v>
      </c>
      <c r="AF29" s="13">
        <f>T29</f>
        <v>873</v>
      </c>
      <c r="AG29" s="13"/>
      <c r="AH29" s="13">
        <f>AC29*4.1868</f>
        <v>1767.1645440000002</v>
      </c>
      <c r="AI29" s="13">
        <f>Q29*4.1868</f>
        <v>837.36</v>
      </c>
      <c r="AJ29" s="13">
        <f>R29*4.1868</f>
        <v>5129.1649440000001</v>
      </c>
      <c r="AK29" s="13">
        <f>S29*4.1868</f>
        <v>1193.2380000000001</v>
      </c>
      <c r="AL29" s="13">
        <f>AF29*4.1868</f>
        <v>3655.0763999999999</v>
      </c>
      <c r="AM29" s="13"/>
      <c r="AN29" s="14">
        <v>116</v>
      </c>
      <c r="AO29" s="14">
        <v>1.7</v>
      </c>
      <c r="AP29" s="14">
        <v>50</v>
      </c>
      <c r="AQ29" s="14">
        <v>340.3</v>
      </c>
      <c r="AR29" s="14">
        <v>75</v>
      </c>
      <c r="AS29" s="14">
        <v>97</v>
      </c>
      <c r="AT29" s="13"/>
      <c r="AU29" s="13"/>
      <c r="AV29" s="13"/>
      <c r="AW29" s="13"/>
      <c r="AX29" s="13"/>
      <c r="AY29" s="13"/>
      <c r="AZ29" s="13"/>
      <c r="BA29" s="13"/>
      <c r="BB29" s="13">
        <f>SUM(AN29:AO29)</f>
        <v>117.7</v>
      </c>
      <c r="BC29" s="13">
        <f>AQ29</f>
        <v>340.3</v>
      </c>
      <c r="BD29" s="13">
        <f>AR29</f>
        <v>75</v>
      </c>
      <c r="BE29" s="13">
        <f>AS29</f>
        <v>97</v>
      </c>
      <c r="BF29" s="13"/>
      <c r="BG29">
        <f>BB29*$H29/1000</f>
        <v>0.31461411771428577</v>
      </c>
      <c r="BH29">
        <f t="shared" si="0"/>
        <v>0.90962773371428596</v>
      </c>
      <c r="BI29">
        <f t="shared" si="1"/>
        <v>0.20047628571428575</v>
      </c>
      <c r="BJ29">
        <f t="shared" si="2"/>
        <v>0.13365085714285715</v>
      </c>
      <c r="BK29">
        <f t="shared" si="3"/>
        <v>0.25928266285714291</v>
      </c>
    </row>
    <row r="30" spans="1:63">
      <c r="A30">
        <v>26</v>
      </c>
      <c r="B30" s="6">
        <v>37</v>
      </c>
      <c r="C30" s="6" t="s">
        <v>90</v>
      </c>
      <c r="D30" s="6" t="s">
        <v>57</v>
      </c>
      <c r="E30" s="6" t="s">
        <v>64</v>
      </c>
      <c r="F30" s="6" t="s">
        <v>71</v>
      </c>
      <c r="G30" s="7" t="s">
        <v>26</v>
      </c>
      <c r="H30" s="4">
        <v>2.9250985119047614</v>
      </c>
      <c r="J30" s="15">
        <f>H30*(AI30+AJ30+AK30)*0.001</f>
        <v>10.652758642797343</v>
      </c>
      <c r="K30" s="15">
        <f>H30*0.001*AH30</f>
        <v>15.477215012599846</v>
      </c>
      <c r="L30" s="15">
        <f>H30*0.001*AL30</f>
        <v>10.691458538538212</v>
      </c>
      <c r="M30" s="15">
        <f>SUM(J30:L30)</f>
        <v>36.821432193935401</v>
      </c>
      <c r="N30" t="s">
        <v>26</v>
      </c>
      <c r="O30">
        <f>AN30*3.58</f>
        <v>1242.9759999999999</v>
      </c>
      <c r="P30" s="1">
        <f>AO30*4</f>
        <v>20.8</v>
      </c>
      <c r="Q30" s="1">
        <f>AP30*4</f>
        <v>200</v>
      </c>
      <c r="R30" s="1">
        <f>AQ30*3.6</f>
        <v>384.84000000000003</v>
      </c>
      <c r="S30" s="1">
        <f>AR30*3.8</f>
        <v>285</v>
      </c>
      <c r="T30" s="1">
        <f>AS30*9</f>
        <v>873</v>
      </c>
      <c r="AC30">
        <f>O30+P30</f>
        <v>1263.7759999999998</v>
      </c>
      <c r="AD30">
        <f>Q30</f>
        <v>200</v>
      </c>
      <c r="AE30">
        <f>R30+S30</f>
        <v>669.84</v>
      </c>
      <c r="AF30">
        <f>T30</f>
        <v>873</v>
      </c>
      <c r="AH30">
        <f>AC30*4.1868</f>
        <v>5291.177356799999</v>
      </c>
      <c r="AI30">
        <f>Q30*4.1868</f>
        <v>837.36</v>
      </c>
      <c r="AJ30">
        <f>R30*4.1868</f>
        <v>1611.248112</v>
      </c>
      <c r="AK30">
        <f>S30*4.1868</f>
        <v>1193.2380000000001</v>
      </c>
      <c r="AL30">
        <f>AF30*4.1868</f>
        <v>3655.0763999999999</v>
      </c>
      <c r="AN30" s="1">
        <v>347.2</v>
      </c>
      <c r="AO30" s="1">
        <v>5.2</v>
      </c>
      <c r="AP30" s="1">
        <v>50</v>
      </c>
      <c r="AQ30" s="1">
        <v>106.9</v>
      </c>
      <c r="AR30" s="1">
        <v>75</v>
      </c>
      <c r="AS30" s="1">
        <v>97</v>
      </c>
      <c r="BB30">
        <f>SUM(AN30:AO30)</f>
        <v>352.4</v>
      </c>
      <c r="BC30">
        <f>AQ30</f>
        <v>106.9</v>
      </c>
      <c r="BD30">
        <f>AR30</f>
        <v>75</v>
      </c>
      <c r="BE30">
        <f>AS30</f>
        <v>97</v>
      </c>
      <c r="BG30">
        <f>BB30*$H30/1000</f>
        <v>1.0308047155952378</v>
      </c>
      <c r="BH30">
        <f t="shared" si="0"/>
        <v>0.31269303092261902</v>
      </c>
      <c r="BI30">
        <f t="shared" si="1"/>
        <v>0.21938238839285712</v>
      </c>
      <c r="BJ30">
        <f t="shared" si="2"/>
        <v>0.14625492559523806</v>
      </c>
      <c r="BK30">
        <f t="shared" si="3"/>
        <v>0.28373455565476186</v>
      </c>
    </row>
    <row r="31" spans="1:63">
      <c r="A31" s="50">
        <v>27</v>
      </c>
      <c r="B31" s="6">
        <v>38</v>
      </c>
      <c r="C31" s="6" t="s">
        <v>90</v>
      </c>
      <c r="D31" s="6" t="s">
        <v>49</v>
      </c>
      <c r="E31" s="6" t="s">
        <v>64</v>
      </c>
      <c r="F31" s="6" t="s">
        <v>71</v>
      </c>
      <c r="G31" s="7" t="s">
        <v>26</v>
      </c>
      <c r="H31" s="4">
        <v>2.6767438690476193</v>
      </c>
      <c r="J31" s="15">
        <f>H31*(AI31+AJ31+AK31)*0.001</f>
        <v>9.7482892523109097</v>
      </c>
      <c r="K31" s="15">
        <f>H31*0.001*AH31</f>
        <v>14.163126549857987</v>
      </c>
      <c r="L31" s="15">
        <f>H31*0.001*AL31</f>
        <v>9.7837033446006441</v>
      </c>
      <c r="M31" s="15">
        <f>SUM(J31:L31)</f>
        <v>33.695119146769542</v>
      </c>
      <c r="N31" t="s">
        <v>26</v>
      </c>
      <c r="O31">
        <f>AN31*3.58</f>
        <v>1242.9759999999999</v>
      </c>
      <c r="P31" s="1">
        <f>AO31*4</f>
        <v>20.8</v>
      </c>
      <c r="Q31" s="1">
        <f>AP31*4</f>
        <v>200</v>
      </c>
      <c r="R31" s="1">
        <f>AQ31*3.6</f>
        <v>384.84000000000003</v>
      </c>
      <c r="S31" s="1">
        <f>AR31*3.8</f>
        <v>285</v>
      </c>
      <c r="T31" s="1">
        <f>AS31*9</f>
        <v>873</v>
      </c>
      <c r="AC31">
        <f>O31+P31</f>
        <v>1263.7759999999998</v>
      </c>
      <c r="AD31">
        <f>Q31</f>
        <v>200</v>
      </c>
      <c r="AE31">
        <f>R31+S31</f>
        <v>669.84</v>
      </c>
      <c r="AF31">
        <f>T31</f>
        <v>873</v>
      </c>
      <c r="AH31">
        <f>AC31*4.1868</f>
        <v>5291.177356799999</v>
      </c>
      <c r="AI31">
        <f>Q31*4.1868</f>
        <v>837.36</v>
      </c>
      <c r="AJ31">
        <f>R31*4.1868</f>
        <v>1611.248112</v>
      </c>
      <c r="AK31">
        <f>S31*4.1868</f>
        <v>1193.2380000000001</v>
      </c>
      <c r="AL31">
        <f>AF31*4.1868</f>
        <v>3655.0763999999999</v>
      </c>
      <c r="AN31" s="1">
        <v>347.2</v>
      </c>
      <c r="AO31" s="1">
        <v>5.2</v>
      </c>
      <c r="AP31" s="1">
        <v>50</v>
      </c>
      <c r="AQ31" s="1">
        <v>106.9</v>
      </c>
      <c r="AR31" s="1">
        <v>75</v>
      </c>
      <c r="AS31" s="1">
        <v>97</v>
      </c>
      <c r="BB31">
        <f>SUM(AN31:AO31)</f>
        <v>352.4</v>
      </c>
      <c r="BC31">
        <f>AQ31</f>
        <v>106.9</v>
      </c>
      <c r="BD31">
        <f>AR31</f>
        <v>75</v>
      </c>
      <c r="BE31">
        <f>AS31</f>
        <v>97</v>
      </c>
      <c r="BG31">
        <f>BB31*$H31/1000</f>
        <v>0.943284539452381</v>
      </c>
      <c r="BH31">
        <f t="shared" si="0"/>
        <v>0.28614391960119051</v>
      </c>
      <c r="BI31">
        <f t="shared" si="1"/>
        <v>0.20075579017857145</v>
      </c>
      <c r="BJ31">
        <f t="shared" si="2"/>
        <v>0.13383719345238096</v>
      </c>
      <c r="BK31">
        <f t="shared" si="3"/>
        <v>0.25964415529761908</v>
      </c>
    </row>
    <row r="32" spans="1:63">
      <c r="A32">
        <v>28</v>
      </c>
      <c r="B32" s="6">
        <v>39</v>
      </c>
      <c r="C32" s="6" t="s">
        <v>90</v>
      </c>
      <c r="D32" s="6" t="s">
        <v>57</v>
      </c>
      <c r="E32" s="6" t="s">
        <v>65</v>
      </c>
      <c r="F32" s="6" t="s">
        <v>71</v>
      </c>
      <c r="G32" s="7" t="s">
        <v>29</v>
      </c>
      <c r="H32" s="4">
        <v>3.6756201339285717</v>
      </c>
      <c r="J32" s="15">
        <f>H32*(AI32+AJ32+AK32)*0.001</f>
        <v>17.541096215654363</v>
      </c>
      <c r="K32" s="15">
        <f>H32*0.001*AH32</f>
        <v>10.640014320872606</v>
      </c>
      <c r="L32" s="15">
        <f>H32*0.001*AL32</f>
        <v>17.58972572860484</v>
      </c>
      <c r="M32" s="15">
        <f>SUM(J32:L32)</f>
        <v>45.770836265131805</v>
      </c>
      <c r="N32" s="13" t="s">
        <v>29</v>
      </c>
      <c r="O32" s="13">
        <f>AN32*3.58</f>
        <v>680.2</v>
      </c>
      <c r="P32" s="14">
        <f>AO32*4</f>
        <v>11.2</v>
      </c>
      <c r="Q32" s="14">
        <f>AP32*4</f>
        <v>200</v>
      </c>
      <c r="R32" s="14">
        <f>AQ32*3.6</f>
        <v>654.84</v>
      </c>
      <c r="S32" s="14">
        <f>AR32*3.8</f>
        <v>285</v>
      </c>
      <c r="T32" s="14">
        <f>AS32*9</f>
        <v>1143</v>
      </c>
      <c r="U32" s="13"/>
      <c r="V32" s="13"/>
      <c r="W32" s="13"/>
      <c r="X32" s="13"/>
      <c r="Y32" s="13"/>
      <c r="Z32" s="13"/>
      <c r="AA32" s="13"/>
      <c r="AB32" s="13"/>
      <c r="AC32" s="13">
        <f>O32+P32</f>
        <v>691.40000000000009</v>
      </c>
      <c r="AD32" s="13">
        <f>Q32</f>
        <v>200</v>
      </c>
      <c r="AE32" s="13">
        <f>R32+S32</f>
        <v>939.84</v>
      </c>
      <c r="AF32" s="13">
        <f>T32</f>
        <v>1143</v>
      </c>
      <c r="AG32" s="13"/>
      <c r="AH32" s="13">
        <f>AC32*4.1868</f>
        <v>2894.7535200000002</v>
      </c>
      <c r="AI32" s="13">
        <f>Q32*4.1868</f>
        <v>837.36</v>
      </c>
      <c r="AJ32" s="13">
        <f>R32*4.1868</f>
        <v>2741.6841119999999</v>
      </c>
      <c r="AK32" s="13">
        <f>S32*4.1868</f>
        <v>1193.2380000000001</v>
      </c>
      <c r="AL32" s="13">
        <f>AF32*4.1868</f>
        <v>4785.5123999999996</v>
      </c>
      <c r="AM32" s="13"/>
      <c r="AN32" s="14">
        <v>190</v>
      </c>
      <c r="AO32" s="14">
        <v>2.8</v>
      </c>
      <c r="AP32" s="14">
        <v>50</v>
      </c>
      <c r="AQ32" s="14">
        <v>181.9</v>
      </c>
      <c r="AR32" s="14">
        <v>75</v>
      </c>
      <c r="AS32" s="14">
        <v>127</v>
      </c>
      <c r="AT32" s="13"/>
      <c r="AU32" s="13"/>
      <c r="AV32" s="13"/>
      <c r="AW32" s="13"/>
      <c r="AX32" s="13"/>
      <c r="AY32" s="13"/>
      <c r="AZ32" s="13"/>
      <c r="BA32" s="13"/>
      <c r="BB32" s="13">
        <f>SUM(AN32:AO32)</f>
        <v>192.8</v>
      </c>
      <c r="BC32" s="13">
        <f>AQ32</f>
        <v>181.9</v>
      </c>
      <c r="BD32" s="13">
        <f>AR32</f>
        <v>75</v>
      </c>
      <c r="BE32" s="13">
        <f>AS32</f>
        <v>127</v>
      </c>
      <c r="BF32" s="13"/>
      <c r="BG32">
        <f>BB32*$H32/1000</f>
        <v>0.70865956182142864</v>
      </c>
      <c r="BH32">
        <f t="shared" si="0"/>
        <v>0.66859530236160725</v>
      </c>
      <c r="BI32">
        <f t="shared" si="1"/>
        <v>0.27567151004464291</v>
      </c>
      <c r="BJ32">
        <f t="shared" si="2"/>
        <v>0.18378100669642858</v>
      </c>
      <c r="BK32">
        <f t="shared" si="3"/>
        <v>0.46680375700892857</v>
      </c>
    </row>
    <row r="33" spans="1:63">
      <c r="A33">
        <v>29</v>
      </c>
      <c r="B33" s="6">
        <v>40</v>
      </c>
      <c r="C33" s="6" t="s">
        <v>90</v>
      </c>
      <c r="D33" s="6" t="s">
        <v>49</v>
      </c>
      <c r="E33" s="6" t="s">
        <v>65</v>
      </c>
      <c r="F33" s="6" t="s">
        <v>71</v>
      </c>
      <c r="G33" s="7" t="s">
        <v>29</v>
      </c>
      <c r="H33" s="4">
        <v>2.4597641071428571</v>
      </c>
      <c r="J33" s="15">
        <f>H33*(AI33+AJ33+AK33)*0.001</f>
        <v>11.738688248257509</v>
      </c>
      <c r="K33" s="15">
        <f>H33*0.001*AH33</f>
        <v>7.1204108075214432</v>
      </c>
      <c r="L33" s="15">
        <f>H33*0.001*AL33</f>
        <v>11.771231635807071</v>
      </c>
      <c r="M33" s="15">
        <f>SUM(J33:L33)</f>
        <v>30.630330691586025</v>
      </c>
      <c r="N33" s="13" t="s">
        <v>29</v>
      </c>
      <c r="O33" s="13">
        <f>AN33*3.58</f>
        <v>680.2</v>
      </c>
      <c r="P33" s="14">
        <f>AO33*4</f>
        <v>11.2</v>
      </c>
      <c r="Q33" s="14">
        <f>AP33*4</f>
        <v>200</v>
      </c>
      <c r="R33" s="14">
        <f>AQ33*3.6</f>
        <v>654.84</v>
      </c>
      <c r="S33" s="14">
        <f>AR33*3.8</f>
        <v>285</v>
      </c>
      <c r="T33" s="14">
        <f>AS33*9</f>
        <v>1143</v>
      </c>
      <c r="U33" s="13"/>
      <c r="V33" s="13"/>
      <c r="W33" s="13"/>
      <c r="X33" s="13"/>
      <c r="Y33" s="13"/>
      <c r="Z33" s="13"/>
      <c r="AA33" s="13"/>
      <c r="AB33" s="13"/>
      <c r="AC33" s="13">
        <f>O33+P33</f>
        <v>691.40000000000009</v>
      </c>
      <c r="AD33" s="13">
        <f>Q33</f>
        <v>200</v>
      </c>
      <c r="AE33" s="13">
        <f>R33+S33</f>
        <v>939.84</v>
      </c>
      <c r="AF33" s="13">
        <f>T33</f>
        <v>1143</v>
      </c>
      <c r="AG33" s="13"/>
      <c r="AH33" s="13">
        <f>AC33*4.1868</f>
        <v>2894.7535200000002</v>
      </c>
      <c r="AI33" s="13">
        <f>Q33*4.1868</f>
        <v>837.36</v>
      </c>
      <c r="AJ33" s="13">
        <f>R33*4.1868</f>
        <v>2741.6841119999999</v>
      </c>
      <c r="AK33" s="13">
        <f>S33*4.1868</f>
        <v>1193.2380000000001</v>
      </c>
      <c r="AL33" s="13">
        <f>AF33*4.1868</f>
        <v>4785.5123999999996</v>
      </c>
      <c r="AM33" s="13"/>
      <c r="AN33" s="14">
        <v>190</v>
      </c>
      <c r="AO33" s="14">
        <v>2.8</v>
      </c>
      <c r="AP33" s="14">
        <v>50</v>
      </c>
      <c r="AQ33" s="14">
        <v>181.9</v>
      </c>
      <c r="AR33" s="14">
        <v>75</v>
      </c>
      <c r="AS33" s="14">
        <v>127</v>
      </c>
      <c r="AT33" s="13"/>
      <c r="AU33" s="13"/>
      <c r="AV33" s="13"/>
      <c r="AW33" s="13"/>
      <c r="AX33" s="13"/>
      <c r="AY33" s="13"/>
      <c r="AZ33" s="13"/>
      <c r="BA33" s="13"/>
      <c r="BB33" s="13">
        <f>SUM(AN33:AO33)</f>
        <v>192.8</v>
      </c>
      <c r="BC33" s="13">
        <f>AQ33</f>
        <v>181.9</v>
      </c>
      <c r="BD33" s="13">
        <f>AR33</f>
        <v>75</v>
      </c>
      <c r="BE33" s="13">
        <f>AS33</f>
        <v>127</v>
      </c>
      <c r="BF33" s="13"/>
      <c r="BG33">
        <f>BB33*$H33/1000</f>
        <v>0.47424251985714289</v>
      </c>
      <c r="BH33">
        <f t="shared" si="0"/>
        <v>0.44743109108928569</v>
      </c>
      <c r="BI33">
        <f t="shared" si="1"/>
        <v>0.18448230803571428</v>
      </c>
      <c r="BJ33">
        <f t="shared" si="2"/>
        <v>0.12298820535714286</v>
      </c>
      <c r="BK33">
        <f t="shared" si="3"/>
        <v>0.31239004160714284</v>
      </c>
    </row>
    <row r="34" spans="1:63">
      <c r="A34">
        <v>30</v>
      </c>
      <c r="B34" s="6">
        <v>41</v>
      </c>
      <c r="C34" s="6" t="s">
        <v>90</v>
      </c>
      <c r="D34" s="6" t="s">
        <v>57</v>
      </c>
      <c r="E34" s="6" t="s">
        <v>59</v>
      </c>
      <c r="F34" s="6" t="s">
        <v>73</v>
      </c>
      <c r="G34" s="7" t="s">
        <v>3</v>
      </c>
      <c r="H34" s="4">
        <v>2.5667833928571424</v>
      </c>
      <c r="J34" s="15">
        <f>H34*(AI34+AJ34+AK34)*0.001</f>
        <v>8.516880841009085</v>
      </c>
      <c r="K34" s="15">
        <f>H34*0.001*AH34</f>
        <v>25.593289365028902</v>
      </c>
      <c r="L34" s="15">
        <f>H34*0.001*AL34</f>
        <v>8.5171172664006889</v>
      </c>
      <c r="M34" s="15">
        <f>SUM(J34:L34)</f>
        <v>42.627287472438674</v>
      </c>
      <c r="N34" t="s">
        <v>3</v>
      </c>
      <c r="O34">
        <f>AN34*3.58</f>
        <v>2342.3224</v>
      </c>
      <c r="P34" s="1">
        <f>AO34*4</f>
        <v>39.200000000000003</v>
      </c>
      <c r="Q34" s="1">
        <f>AP34*4</f>
        <v>264.27999999999997</v>
      </c>
      <c r="R34" s="1">
        <f>AQ34*3.6</f>
        <v>151.84800000000001</v>
      </c>
      <c r="S34" s="1">
        <f>AR34*3.8</f>
        <v>376.39</v>
      </c>
      <c r="T34" s="1">
        <f>AS34*9</f>
        <v>792.54</v>
      </c>
      <c r="AC34">
        <f>O34+P34</f>
        <v>2381.5223999999998</v>
      </c>
      <c r="AD34">
        <f>Q34</f>
        <v>264.27999999999997</v>
      </c>
      <c r="AE34">
        <f>R34+S34</f>
        <v>528.23800000000006</v>
      </c>
      <c r="AF34">
        <f>T34</f>
        <v>792.54</v>
      </c>
      <c r="AH34">
        <f>AC34*4.1868</f>
        <v>9970.957984319999</v>
      </c>
      <c r="AI34">
        <f>Q34*4.1868</f>
        <v>1106.4875039999999</v>
      </c>
      <c r="AJ34">
        <f>R34*4.1868</f>
        <v>635.75720640000009</v>
      </c>
      <c r="AK34">
        <f>S34*4.1868</f>
        <v>1575.8696519999999</v>
      </c>
      <c r="AL34">
        <f>AF34*4.1868</f>
        <v>3318.2064719999998</v>
      </c>
      <c r="AN34" s="1">
        <v>654.28</v>
      </c>
      <c r="AO34" s="1">
        <v>9.8000000000000007</v>
      </c>
      <c r="AP34" s="1">
        <v>66.069999999999993</v>
      </c>
      <c r="AQ34" s="1">
        <v>42.18</v>
      </c>
      <c r="AR34" s="1">
        <v>99.05</v>
      </c>
      <c r="AS34" s="1">
        <v>88.06</v>
      </c>
      <c r="BB34">
        <f>SUM(AN34:AO34)</f>
        <v>664.07999999999993</v>
      </c>
      <c r="BC34">
        <f>AQ34</f>
        <v>42.18</v>
      </c>
      <c r="BD34">
        <f>AR34</f>
        <v>99.05</v>
      </c>
      <c r="BE34">
        <f>AS34</f>
        <v>88.06</v>
      </c>
      <c r="BG34">
        <f>BB34*$H34/1000</f>
        <v>1.704549515528571</v>
      </c>
      <c r="BH34">
        <f t="shared" si="0"/>
        <v>0.10826692351071426</v>
      </c>
      <c r="BI34">
        <f t="shared" si="1"/>
        <v>0.25423989506249994</v>
      </c>
      <c r="BJ34">
        <f t="shared" si="2"/>
        <v>0.16958737876607136</v>
      </c>
      <c r="BK34">
        <f t="shared" si="3"/>
        <v>0.22603094557499998</v>
      </c>
    </row>
    <row r="35" spans="1:63">
      <c r="A35">
        <v>31</v>
      </c>
      <c r="B35" s="6">
        <v>42</v>
      </c>
      <c r="C35" s="6" t="s">
        <v>90</v>
      </c>
      <c r="D35" s="6" t="s">
        <v>49</v>
      </c>
      <c r="E35" s="6" t="s">
        <v>59</v>
      </c>
      <c r="F35" s="6" t="s">
        <v>73</v>
      </c>
      <c r="G35" s="7" t="s">
        <v>3</v>
      </c>
      <c r="H35" s="4">
        <v>2.1913733928571424</v>
      </c>
      <c r="J35" s="15">
        <f>H35*(AI35+AJ35+AK35)*0.001</f>
        <v>7.2712275282205008</v>
      </c>
      <c r="K35" s="15">
        <f>H35*0.001*AH35</f>
        <v>21.850092028135332</v>
      </c>
      <c r="L35" s="15">
        <f>H35*0.001*AL35</f>
        <v>7.2714293747471688</v>
      </c>
      <c r="M35" s="15">
        <f>SUM(J35:L35)</f>
        <v>36.392748931103</v>
      </c>
      <c r="N35" t="s">
        <v>3</v>
      </c>
      <c r="O35">
        <f>AN35*3.58</f>
        <v>2342.3224</v>
      </c>
      <c r="P35" s="1">
        <f>AO35*4</f>
        <v>39.200000000000003</v>
      </c>
      <c r="Q35" s="1">
        <f>AP35*4</f>
        <v>264.27999999999997</v>
      </c>
      <c r="R35" s="1">
        <f>AQ35*3.6</f>
        <v>151.84800000000001</v>
      </c>
      <c r="S35" s="1">
        <f>AR35*3.8</f>
        <v>376.39</v>
      </c>
      <c r="T35" s="1">
        <f>AS35*9</f>
        <v>792.54</v>
      </c>
      <c r="AC35">
        <f>O35+P35</f>
        <v>2381.5223999999998</v>
      </c>
      <c r="AD35">
        <f>Q35</f>
        <v>264.27999999999997</v>
      </c>
      <c r="AE35">
        <f>R35+S35</f>
        <v>528.23800000000006</v>
      </c>
      <c r="AF35">
        <f>T35</f>
        <v>792.54</v>
      </c>
      <c r="AH35">
        <f>AC35*4.1868</f>
        <v>9970.957984319999</v>
      </c>
      <c r="AI35">
        <f>Q35*4.1868</f>
        <v>1106.4875039999999</v>
      </c>
      <c r="AJ35">
        <f>R35*4.1868</f>
        <v>635.75720640000009</v>
      </c>
      <c r="AK35">
        <f>S35*4.1868</f>
        <v>1575.8696519999999</v>
      </c>
      <c r="AL35">
        <f>AF35*4.1868</f>
        <v>3318.2064719999998</v>
      </c>
      <c r="AN35" s="1">
        <v>654.28</v>
      </c>
      <c r="AO35" s="1">
        <v>9.8000000000000007</v>
      </c>
      <c r="AP35" s="1">
        <v>66.069999999999993</v>
      </c>
      <c r="AQ35" s="1">
        <v>42.18</v>
      </c>
      <c r="AR35" s="1">
        <v>99.05</v>
      </c>
      <c r="AS35" s="1">
        <v>88.06</v>
      </c>
      <c r="BB35">
        <f>SUM(AN35:AO35)</f>
        <v>664.07999999999993</v>
      </c>
      <c r="BC35">
        <f>AQ35</f>
        <v>42.18</v>
      </c>
      <c r="BD35">
        <f>AR35</f>
        <v>99.05</v>
      </c>
      <c r="BE35">
        <f>AS35</f>
        <v>88.06</v>
      </c>
      <c r="BG35">
        <f>BB35*$H35/1000</f>
        <v>1.455247242728571</v>
      </c>
      <c r="BH35">
        <f t="shared" si="0"/>
        <v>9.2432129710714267E-2</v>
      </c>
      <c r="BI35">
        <f t="shared" si="1"/>
        <v>0.21705553456249996</v>
      </c>
      <c r="BJ35">
        <f t="shared" si="2"/>
        <v>0.14478404006607137</v>
      </c>
      <c r="BK35">
        <f t="shared" si="3"/>
        <v>0.19297234097499996</v>
      </c>
    </row>
    <row r="36" spans="1:63">
      <c r="A36">
        <v>32</v>
      </c>
      <c r="B36" s="6">
        <v>43</v>
      </c>
      <c r="C36" s="6" t="s">
        <v>90</v>
      </c>
      <c r="D36" s="6" t="s">
        <v>57</v>
      </c>
      <c r="E36" s="6" t="s">
        <v>66</v>
      </c>
      <c r="F36" s="6" t="s">
        <v>74</v>
      </c>
      <c r="G36" s="7" t="s">
        <v>6</v>
      </c>
      <c r="H36" s="4">
        <v>2.9070107142857147</v>
      </c>
      <c r="J36" s="15">
        <f>H36*(AI36+AJ36+AK36)*0.001</f>
        <v>36.300077554819794</v>
      </c>
      <c r="K36" s="15">
        <f>H36*0.001*AH36</f>
        <v>2.4214884183516037</v>
      </c>
      <c r="L36" s="15">
        <f>H36*0.001*AL36</f>
        <v>9.6800190584756152</v>
      </c>
      <c r="M36" s="15">
        <f>SUM(J36:L36)</f>
        <v>48.401585031647009</v>
      </c>
      <c r="N36" s="13" t="s">
        <v>6</v>
      </c>
      <c r="O36" s="13">
        <f>AN36*3.58</f>
        <v>195.7544</v>
      </c>
      <c r="P36" s="14">
        <f>AO36*4</f>
        <v>3.2</v>
      </c>
      <c r="Q36" s="14">
        <f>AP36*4</f>
        <v>265.08</v>
      </c>
      <c r="R36" s="14">
        <f>AQ36*3.6</f>
        <v>2339.46</v>
      </c>
      <c r="S36" s="14">
        <f>AR36*3.8</f>
        <v>377.94799999999998</v>
      </c>
      <c r="T36" s="14">
        <f>AS36*9</f>
        <v>795.33</v>
      </c>
      <c r="U36" s="13"/>
      <c r="V36" s="13"/>
      <c r="W36" s="13"/>
      <c r="X36" s="13"/>
      <c r="Y36" s="13"/>
      <c r="Z36" s="13"/>
      <c r="AA36" s="13"/>
      <c r="AB36" s="13"/>
      <c r="AC36" s="13">
        <f>O36+P36</f>
        <v>198.95439999999999</v>
      </c>
      <c r="AD36" s="13">
        <f>Q36</f>
        <v>265.08</v>
      </c>
      <c r="AE36" s="13">
        <f>R36+S36</f>
        <v>2717.4079999999999</v>
      </c>
      <c r="AF36" s="13">
        <f>T36</f>
        <v>795.33</v>
      </c>
      <c r="AG36" s="13"/>
      <c r="AH36" s="13">
        <f>AC36*4.1868</f>
        <v>832.98228191999999</v>
      </c>
      <c r="AI36" s="13">
        <f>Q36*4.1868</f>
        <v>1109.8369439999999</v>
      </c>
      <c r="AJ36" s="13">
        <f>R36*4.1868</f>
        <v>9794.8511280000002</v>
      </c>
      <c r="AK36" s="13">
        <f>S36*4.1868</f>
        <v>1582.3926863999998</v>
      </c>
      <c r="AL36" s="13">
        <f>AF36*4.1868</f>
        <v>3329.8876439999999</v>
      </c>
      <c r="AM36" s="13"/>
      <c r="AN36" s="14">
        <v>54.68</v>
      </c>
      <c r="AO36" s="14">
        <v>0.8</v>
      </c>
      <c r="AP36" s="14">
        <v>66.27</v>
      </c>
      <c r="AQ36" s="14">
        <v>649.85</v>
      </c>
      <c r="AR36" s="14">
        <v>99.46</v>
      </c>
      <c r="AS36" s="14">
        <v>88.37</v>
      </c>
      <c r="AT36" s="13"/>
      <c r="AU36" s="13"/>
      <c r="AV36" s="13"/>
      <c r="AW36" s="13"/>
      <c r="AX36" s="13"/>
      <c r="AY36" s="13"/>
      <c r="AZ36" s="13"/>
      <c r="BA36" s="13"/>
      <c r="BB36" s="13">
        <f>SUM(AN36:AO36)</f>
        <v>55.48</v>
      </c>
      <c r="BC36" s="13">
        <f>AQ36</f>
        <v>649.85</v>
      </c>
      <c r="BD36" s="13">
        <f>AR36</f>
        <v>99.46</v>
      </c>
      <c r="BE36" s="13">
        <f>AS36</f>
        <v>88.37</v>
      </c>
      <c r="BF36" s="13"/>
      <c r="BG36">
        <f>BB36*$H36/1000</f>
        <v>0.16128095442857146</v>
      </c>
      <c r="BH36">
        <f t="shared" si="0"/>
        <v>1.8891209126785717</v>
      </c>
      <c r="BI36">
        <f t="shared" si="1"/>
        <v>0.28913128564285717</v>
      </c>
      <c r="BJ36">
        <f t="shared" si="2"/>
        <v>0.19264760003571429</v>
      </c>
      <c r="BK36">
        <f t="shared" si="3"/>
        <v>0.2568925368214286</v>
      </c>
    </row>
    <row r="37" spans="1:63">
      <c r="A37">
        <v>33</v>
      </c>
      <c r="B37" s="6">
        <v>44</v>
      </c>
      <c r="C37" s="6" t="s">
        <v>90</v>
      </c>
      <c r="D37" s="6" t="s">
        <v>49</v>
      </c>
      <c r="E37" s="6" t="s">
        <v>66</v>
      </c>
      <c r="F37" s="6" t="s">
        <v>74</v>
      </c>
      <c r="G37" s="7" t="s">
        <v>6</v>
      </c>
      <c r="H37" s="4">
        <v>2.4050721428571435</v>
      </c>
      <c r="J37" s="15">
        <f>H37*(AI37+AJ37+AK37)*0.001</f>
        <v>30.032330077635297</v>
      </c>
      <c r="K37" s="15">
        <f>H37*0.001*AH37</f>
        <v>2.0033824817393677</v>
      </c>
      <c r="L37" s="15">
        <f>H37*0.001*AL37</f>
        <v>8.0086200114286044</v>
      </c>
      <c r="M37" s="15">
        <f>SUM(J37:L37)</f>
        <v>40.04433257080327</v>
      </c>
      <c r="N37" s="13" t="s">
        <v>6</v>
      </c>
      <c r="O37" s="13">
        <f>AN37*3.58</f>
        <v>195.7544</v>
      </c>
      <c r="P37" s="14">
        <f>AO37*4</f>
        <v>3.2</v>
      </c>
      <c r="Q37" s="14">
        <f>AP37*4</f>
        <v>265.08</v>
      </c>
      <c r="R37" s="14">
        <f>AQ37*3.6</f>
        <v>2339.46</v>
      </c>
      <c r="S37" s="14">
        <f>AR37*3.8</f>
        <v>377.94799999999998</v>
      </c>
      <c r="T37" s="14">
        <f>AS37*9</f>
        <v>795.33</v>
      </c>
      <c r="U37" s="13"/>
      <c r="V37" s="13"/>
      <c r="W37" s="13"/>
      <c r="X37" s="13"/>
      <c r="Y37" s="13"/>
      <c r="Z37" s="13"/>
      <c r="AA37" s="13"/>
      <c r="AB37" s="13"/>
      <c r="AC37" s="13">
        <f>O37+P37</f>
        <v>198.95439999999999</v>
      </c>
      <c r="AD37" s="13">
        <f>Q37</f>
        <v>265.08</v>
      </c>
      <c r="AE37" s="13">
        <f>R37+S37</f>
        <v>2717.4079999999999</v>
      </c>
      <c r="AF37" s="13">
        <f>T37</f>
        <v>795.33</v>
      </c>
      <c r="AG37" s="13"/>
      <c r="AH37" s="13">
        <f>AC37*4.1868</f>
        <v>832.98228191999999</v>
      </c>
      <c r="AI37" s="13">
        <f>Q37*4.1868</f>
        <v>1109.8369439999999</v>
      </c>
      <c r="AJ37" s="13">
        <f>R37*4.1868</f>
        <v>9794.8511280000002</v>
      </c>
      <c r="AK37" s="13">
        <f>S37*4.1868</f>
        <v>1582.3926863999998</v>
      </c>
      <c r="AL37" s="13">
        <f>AF37*4.1868</f>
        <v>3329.8876439999999</v>
      </c>
      <c r="AM37" s="13"/>
      <c r="AN37" s="14">
        <v>54.68</v>
      </c>
      <c r="AO37" s="14">
        <v>0.8</v>
      </c>
      <c r="AP37" s="14">
        <v>66.27</v>
      </c>
      <c r="AQ37" s="14">
        <v>649.85</v>
      </c>
      <c r="AR37" s="14">
        <v>99.46</v>
      </c>
      <c r="AS37" s="14">
        <v>88.37</v>
      </c>
      <c r="AT37" s="13"/>
      <c r="AU37" s="13"/>
      <c r="AV37" s="13"/>
      <c r="AW37" s="13"/>
      <c r="AX37" s="13"/>
      <c r="AY37" s="13"/>
      <c r="AZ37" s="13"/>
      <c r="BA37" s="13"/>
      <c r="BB37" s="13">
        <f>SUM(AN37:AO37)</f>
        <v>55.48</v>
      </c>
      <c r="BC37" s="13">
        <f>AQ37</f>
        <v>649.85</v>
      </c>
      <c r="BD37" s="13">
        <f>AR37</f>
        <v>99.46</v>
      </c>
      <c r="BE37" s="13">
        <f>AS37</f>
        <v>88.37</v>
      </c>
      <c r="BF37" s="13"/>
      <c r="BG37">
        <f>BB37*$H37/1000</f>
        <v>0.13343340248571431</v>
      </c>
      <c r="BH37">
        <f t="shared" si="0"/>
        <v>1.5629361320357147</v>
      </c>
      <c r="BI37">
        <f t="shared" si="1"/>
        <v>0.23920847532857151</v>
      </c>
      <c r="BJ37">
        <f t="shared" si="2"/>
        <v>0.1593841309071429</v>
      </c>
      <c r="BK37">
        <f t="shared" si="3"/>
        <v>0.21253622526428578</v>
      </c>
    </row>
    <row r="38" spans="1:63">
      <c r="A38">
        <v>34</v>
      </c>
      <c r="B38" s="6">
        <v>45</v>
      </c>
      <c r="C38" s="6" t="s">
        <v>90</v>
      </c>
      <c r="D38" s="6" t="s">
        <v>57</v>
      </c>
      <c r="E38" s="6" t="s">
        <v>67</v>
      </c>
      <c r="F38" s="6" t="s">
        <v>74</v>
      </c>
      <c r="G38" s="7" t="s">
        <v>9</v>
      </c>
      <c r="H38" s="4">
        <v>2.5404262309523813</v>
      </c>
      <c r="J38" s="15">
        <f>H38*(AI38+AJ38+AK38)*0.001</f>
        <v>8.5230876386650714</v>
      </c>
      <c r="K38" s="15">
        <f>H38*0.001*AH38</f>
        <v>2.1295912851899113</v>
      </c>
      <c r="L38" s="15">
        <f>H38*0.001*AL38</f>
        <v>31.876860861623037</v>
      </c>
      <c r="M38" s="15">
        <f>SUM(J38:L38)</f>
        <v>42.529539785478022</v>
      </c>
      <c r="N38" t="s">
        <v>9</v>
      </c>
      <c r="O38">
        <f>AN38*3.58</f>
        <v>196.9</v>
      </c>
      <c r="P38" s="1">
        <f>AO38*4</f>
        <v>3.32</v>
      </c>
      <c r="Q38" s="1">
        <f>AP38*4</f>
        <v>268</v>
      </c>
      <c r="R38" s="1">
        <f>AQ38*3.6</f>
        <v>153.32400000000001</v>
      </c>
      <c r="S38" s="1">
        <f>AR38*3.8</f>
        <v>380</v>
      </c>
      <c r="T38" s="1">
        <f>AS38*9</f>
        <v>2997</v>
      </c>
      <c r="AC38">
        <f>O38+P38</f>
        <v>200.22</v>
      </c>
      <c r="AD38">
        <f>Q38</f>
        <v>268</v>
      </c>
      <c r="AE38">
        <f>R38+S38</f>
        <v>533.32400000000007</v>
      </c>
      <c r="AF38">
        <f>T38</f>
        <v>2997</v>
      </c>
      <c r="AH38">
        <f>AC38*4.1868</f>
        <v>838.28109599999993</v>
      </c>
      <c r="AI38">
        <f>Q38*4.1868</f>
        <v>1122.0624</v>
      </c>
      <c r="AJ38">
        <f>R38*4.1868</f>
        <v>641.93692320000002</v>
      </c>
      <c r="AK38">
        <f>S38*4.1868</f>
        <v>1590.9839999999999</v>
      </c>
      <c r="AL38">
        <f>AF38*4.1868</f>
        <v>12547.839599999999</v>
      </c>
      <c r="AN38" s="1">
        <v>55</v>
      </c>
      <c r="AO38" s="1">
        <v>0.83</v>
      </c>
      <c r="AP38" s="1">
        <v>67</v>
      </c>
      <c r="AQ38" s="1">
        <v>42.59</v>
      </c>
      <c r="AR38" s="1">
        <v>100</v>
      </c>
      <c r="AS38" s="1">
        <v>333</v>
      </c>
      <c r="BB38">
        <f>SUM(AN38:AO38)</f>
        <v>55.83</v>
      </c>
      <c r="BC38">
        <f>AQ38</f>
        <v>42.59</v>
      </c>
      <c r="BD38">
        <f>AR38</f>
        <v>100</v>
      </c>
      <c r="BE38">
        <f>AS38</f>
        <v>333</v>
      </c>
      <c r="BG38">
        <f>BB38*$H38/1000</f>
        <v>0.14183199647407144</v>
      </c>
      <c r="BH38">
        <f t="shared" si="0"/>
        <v>0.10819675317626193</v>
      </c>
      <c r="BI38">
        <f t="shared" si="1"/>
        <v>0.25404262309523812</v>
      </c>
      <c r="BJ38">
        <f t="shared" si="2"/>
        <v>0.17020855747380956</v>
      </c>
      <c r="BK38">
        <f t="shared" si="3"/>
        <v>0.845961934907143</v>
      </c>
    </row>
    <row r="39" spans="1:63">
      <c r="A39">
        <v>35</v>
      </c>
      <c r="B39" s="6">
        <v>46</v>
      </c>
      <c r="C39" s="6" t="s">
        <v>90</v>
      </c>
      <c r="D39" s="6" t="s">
        <v>49</v>
      </c>
      <c r="E39" s="6" t="s">
        <v>67</v>
      </c>
      <c r="F39" s="6" t="s">
        <v>74</v>
      </c>
      <c r="G39" s="7" t="s">
        <v>9</v>
      </c>
      <c r="H39" s="4">
        <v>3.2804464601190468</v>
      </c>
      <c r="J39" s="15">
        <f>H39*(AI39+AJ39+AK39)*0.001</f>
        <v>11.005843166349877</v>
      </c>
      <c r="K39" s="15">
        <f>H39*0.001*AH39</f>
        <v>2.7499362539579146</v>
      </c>
      <c r="L39" s="15">
        <f>H39*0.001*AL39</f>
        <v>41.162515997961592</v>
      </c>
      <c r="M39" s="15">
        <f>SUM(J39:L39)</f>
        <v>54.918295418269381</v>
      </c>
      <c r="N39" t="s">
        <v>9</v>
      </c>
      <c r="O39">
        <f>AN39*3.58</f>
        <v>196.9</v>
      </c>
      <c r="P39" s="1">
        <f>AO39*4</f>
        <v>3.32</v>
      </c>
      <c r="Q39" s="1">
        <f>AP39*4</f>
        <v>268</v>
      </c>
      <c r="R39" s="1">
        <f>AQ39*3.6</f>
        <v>153.32400000000001</v>
      </c>
      <c r="S39" s="1">
        <f>AR39*3.8</f>
        <v>380</v>
      </c>
      <c r="T39" s="1">
        <f>AS39*9</f>
        <v>2997</v>
      </c>
      <c r="AC39">
        <f>O39+P39</f>
        <v>200.22</v>
      </c>
      <c r="AD39">
        <f>Q39</f>
        <v>268</v>
      </c>
      <c r="AE39">
        <f>R39+S39</f>
        <v>533.32400000000007</v>
      </c>
      <c r="AF39">
        <f>T39</f>
        <v>2997</v>
      </c>
      <c r="AH39">
        <f>AC39*4.1868</f>
        <v>838.28109599999993</v>
      </c>
      <c r="AI39">
        <f>Q39*4.1868</f>
        <v>1122.0624</v>
      </c>
      <c r="AJ39">
        <f>R39*4.1868</f>
        <v>641.93692320000002</v>
      </c>
      <c r="AK39">
        <f>S39*4.1868</f>
        <v>1590.9839999999999</v>
      </c>
      <c r="AL39">
        <f>AF39*4.1868</f>
        <v>12547.839599999999</v>
      </c>
      <c r="AN39" s="1">
        <v>55</v>
      </c>
      <c r="AO39" s="1">
        <v>0.83</v>
      </c>
      <c r="AP39" s="1">
        <v>67</v>
      </c>
      <c r="AQ39" s="1">
        <v>42.59</v>
      </c>
      <c r="AR39" s="1">
        <v>100</v>
      </c>
      <c r="AS39" s="1">
        <v>333</v>
      </c>
      <c r="BB39">
        <f>SUM(AN39:AO39)</f>
        <v>55.83</v>
      </c>
      <c r="BC39">
        <f>AQ39</f>
        <v>42.59</v>
      </c>
      <c r="BD39">
        <f>AR39</f>
        <v>100</v>
      </c>
      <c r="BE39">
        <f>AS39</f>
        <v>333</v>
      </c>
      <c r="BG39">
        <f>BB39*$H39/1000</f>
        <v>0.1831473258684464</v>
      </c>
      <c r="BH39">
        <f t="shared" si="0"/>
        <v>0.13971421473647022</v>
      </c>
      <c r="BI39">
        <f t="shared" si="1"/>
        <v>0.32804464601190464</v>
      </c>
      <c r="BJ39">
        <f t="shared" si="2"/>
        <v>0.21978991282797614</v>
      </c>
      <c r="BK39">
        <f t="shared" si="3"/>
        <v>1.0923886712196427</v>
      </c>
    </row>
    <row r="40" spans="1:63">
      <c r="A40">
        <v>36</v>
      </c>
      <c r="B40" s="6">
        <v>47</v>
      </c>
      <c r="C40" s="6" t="s">
        <v>90</v>
      </c>
      <c r="D40" s="6" t="s">
        <v>57</v>
      </c>
      <c r="E40" s="6" t="s">
        <v>60</v>
      </c>
      <c r="F40" s="6" t="s">
        <v>75</v>
      </c>
      <c r="G40" s="7" t="s">
        <v>12</v>
      </c>
      <c r="H40" s="4">
        <v>2.9262945833333336</v>
      </c>
      <c r="J40" s="15">
        <f>H40*(AI40+AJ40+AK40)*0.001</f>
        <v>23.07527979075201</v>
      </c>
      <c r="K40" s="15">
        <f>H40*0.001*AH40</f>
        <v>15.893285826614937</v>
      </c>
      <c r="L40" s="15">
        <f>H40*0.001*AL40</f>
        <v>9.6218365922324125</v>
      </c>
      <c r="M40" s="15">
        <f>SUM(J40:L40)</f>
        <v>48.590402209599361</v>
      </c>
      <c r="N40" s="13" t="s">
        <v>12</v>
      </c>
      <c r="O40" s="13">
        <f>AN40*3.58</f>
        <v>1276.0194000000001</v>
      </c>
      <c r="P40" s="14">
        <f>AO40*4</f>
        <v>21.2</v>
      </c>
      <c r="Q40" s="14">
        <f>AP40*4</f>
        <v>261.88</v>
      </c>
      <c r="R40" s="14">
        <f>AQ40*3.6</f>
        <v>1248.9480000000001</v>
      </c>
      <c r="S40" s="14">
        <f>AR40*3.8</f>
        <v>372.59</v>
      </c>
      <c r="T40" s="14">
        <f>AS40*9</f>
        <v>785.34</v>
      </c>
      <c r="U40" s="13"/>
      <c r="V40" s="13"/>
      <c r="W40" s="13"/>
      <c r="X40" s="13"/>
      <c r="Y40" s="13"/>
      <c r="Z40" s="13"/>
      <c r="AA40" s="13"/>
      <c r="AB40" s="13"/>
      <c r="AC40" s="13">
        <f>O40+P40</f>
        <v>1297.2194000000002</v>
      </c>
      <c r="AD40" s="13">
        <f>Q40</f>
        <v>261.88</v>
      </c>
      <c r="AE40" s="13">
        <f>R40+S40</f>
        <v>1621.538</v>
      </c>
      <c r="AF40" s="13">
        <f>T40</f>
        <v>785.34</v>
      </c>
      <c r="AG40" s="13"/>
      <c r="AH40" s="13">
        <f>AC40*4.1868</f>
        <v>5431.1981839200007</v>
      </c>
      <c r="AI40" s="13">
        <f>Q40*4.1868</f>
        <v>1096.4391839999998</v>
      </c>
      <c r="AJ40" s="13">
        <f>R40*4.1868</f>
        <v>5229.0954864000005</v>
      </c>
      <c r="AK40" s="13">
        <f>S40*4.1868</f>
        <v>1559.9598119999998</v>
      </c>
      <c r="AL40" s="13">
        <f>AF40*4.1868</f>
        <v>3288.0615120000002</v>
      </c>
      <c r="AM40" s="13"/>
      <c r="AN40" s="14">
        <v>356.43</v>
      </c>
      <c r="AO40" s="14">
        <v>5.3</v>
      </c>
      <c r="AP40" s="14">
        <v>65.47</v>
      </c>
      <c r="AQ40" s="14">
        <v>346.93</v>
      </c>
      <c r="AR40" s="14">
        <v>98.05</v>
      </c>
      <c r="AS40" s="14">
        <v>87.26</v>
      </c>
      <c r="AT40" s="13"/>
      <c r="AU40" s="13"/>
      <c r="AV40" s="13"/>
      <c r="AW40" s="13"/>
      <c r="AX40" s="13"/>
      <c r="AY40" s="13"/>
      <c r="AZ40" s="13"/>
      <c r="BA40" s="13"/>
      <c r="BB40" s="13">
        <f>SUM(AN40:AO40)</f>
        <v>361.73</v>
      </c>
      <c r="BC40" s="13">
        <f>AQ40</f>
        <v>346.93</v>
      </c>
      <c r="BD40" s="13">
        <f>AR40</f>
        <v>98.05</v>
      </c>
      <c r="BE40" s="13">
        <f>AS40</f>
        <v>87.26</v>
      </c>
      <c r="BF40" s="13"/>
      <c r="BG40">
        <f>BB40*$H40/1000</f>
        <v>1.0585285396291668</v>
      </c>
      <c r="BH40">
        <f t="shared" si="0"/>
        <v>1.0152193797958335</v>
      </c>
      <c r="BI40">
        <f t="shared" si="1"/>
        <v>0.28692318389583332</v>
      </c>
      <c r="BJ40">
        <f t="shared" si="2"/>
        <v>0.19158450637083335</v>
      </c>
      <c r="BK40">
        <f t="shared" si="3"/>
        <v>0.25534846534166672</v>
      </c>
    </row>
    <row r="41" spans="1:63">
      <c r="A41">
        <v>37</v>
      </c>
      <c r="B41" s="6">
        <v>48</v>
      </c>
      <c r="C41" s="6" t="s">
        <v>90</v>
      </c>
      <c r="D41" s="6" t="s">
        <v>49</v>
      </c>
      <c r="E41" s="6" t="s">
        <v>60</v>
      </c>
      <c r="F41" s="6" t="s">
        <v>75</v>
      </c>
      <c r="G41" s="7" t="s">
        <v>12</v>
      </c>
      <c r="H41" s="4">
        <v>2.2850587500000001</v>
      </c>
      <c r="J41" s="15">
        <f>H41*(AI41+AJ41+AK41)*0.001</f>
        <v>18.018818165084841</v>
      </c>
      <c r="K41" s="15">
        <f>H41*0.001*AH41</f>
        <v>12.410606933150508</v>
      </c>
      <c r="L41" s="15">
        <f>H41*0.001*AL41</f>
        <v>7.5134137285338305</v>
      </c>
      <c r="M41" s="15">
        <f>SUM(J41:L41)</f>
        <v>37.942838826769176</v>
      </c>
      <c r="N41" s="13" t="s">
        <v>12</v>
      </c>
      <c r="O41" s="13">
        <f>AN41*3.58</f>
        <v>1276.0194000000001</v>
      </c>
      <c r="P41" s="14">
        <f>AO41*4</f>
        <v>21.2</v>
      </c>
      <c r="Q41" s="14">
        <f>AP41*4</f>
        <v>261.88</v>
      </c>
      <c r="R41" s="14">
        <f>AQ41*3.6</f>
        <v>1248.9480000000001</v>
      </c>
      <c r="S41" s="14">
        <f>AR41*3.8</f>
        <v>372.59</v>
      </c>
      <c r="T41" s="14">
        <f>AS41*9</f>
        <v>785.34</v>
      </c>
      <c r="U41" s="13"/>
      <c r="V41" s="13"/>
      <c r="W41" s="13"/>
      <c r="X41" s="13"/>
      <c r="Y41" s="13"/>
      <c r="Z41" s="13"/>
      <c r="AA41" s="13"/>
      <c r="AB41" s="13"/>
      <c r="AC41" s="13">
        <f>O41+P41</f>
        <v>1297.2194000000002</v>
      </c>
      <c r="AD41" s="13">
        <f>Q41</f>
        <v>261.88</v>
      </c>
      <c r="AE41" s="13">
        <f>R41+S41</f>
        <v>1621.538</v>
      </c>
      <c r="AF41" s="13">
        <f>T41</f>
        <v>785.34</v>
      </c>
      <c r="AG41" s="13"/>
      <c r="AH41" s="13">
        <f>AC41*4.1868</f>
        <v>5431.1981839200007</v>
      </c>
      <c r="AI41" s="13">
        <f>Q41*4.1868</f>
        <v>1096.4391839999998</v>
      </c>
      <c r="AJ41" s="13">
        <f>R41*4.1868</f>
        <v>5229.0954864000005</v>
      </c>
      <c r="AK41" s="13">
        <f>S41*4.1868</f>
        <v>1559.9598119999998</v>
      </c>
      <c r="AL41" s="13">
        <f>AF41*4.1868</f>
        <v>3288.0615120000002</v>
      </c>
      <c r="AM41" s="13"/>
      <c r="AN41" s="14">
        <v>356.43</v>
      </c>
      <c r="AO41" s="14">
        <v>5.3</v>
      </c>
      <c r="AP41" s="14">
        <v>65.47</v>
      </c>
      <c r="AQ41" s="14">
        <v>346.93</v>
      </c>
      <c r="AR41" s="14">
        <v>98.05</v>
      </c>
      <c r="AS41" s="14">
        <v>87.26</v>
      </c>
      <c r="AT41" s="13"/>
      <c r="AU41" s="13"/>
      <c r="AV41" s="13"/>
      <c r="AW41" s="13"/>
      <c r="AX41" s="13"/>
      <c r="AY41" s="13"/>
      <c r="AZ41" s="13"/>
      <c r="BA41" s="13"/>
      <c r="BB41" s="13">
        <f>SUM(AN41:AO41)</f>
        <v>361.73</v>
      </c>
      <c r="BC41" s="13">
        <f>AQ41</f>
        <v>346.93</v>
      </c>
      <c r="BD41" s="13">
        <f>AR41</f>
        <v>98.05</v>
      </c>
      <c r="BE41" s="13">
        <f>AS41</f>
        <v>87.26</v>
      </c>
      <c r="BF41" s="13"/>
      <c r="BG41">
        <f>BB41*$H41/1000</f>
        <v>0.82657430163750012</v>
      </c>
      <c r="BH41">
        <f t="shared" si="0"/>
        <v>0.7927554321375001</v>
      </c>
      <c r="BI41">
        <f t="shared" si="1"/>
        <v>0.22405001043750003</v>
      </c>
      <c r="BJ41">
        <f t="shared" si="2"/>
        <v>0.14960279636250001</v>
      </c>
      <c r="BK41">
        <f t="shared" si="3"/>
        <v>0.19939422652500002</v>
      </c>
    </row>
    <row r="42" spans="1:63">
      <c r="A42">
        <v>38</v>
      </c>
      <c r="B42" s="6">
        <v>49</v>
      </c>
      <c r="C42" s="6" t="s">
        <v>90</v>
      </c>
      <c r="D42" s="6" t="s">
        <v>57</v>
      </c>
      <c r="E42" s="6" t="s">
        <v>61</v>
      </c>
      <c r="F42" s="6" t="s">
        <v>75</v>
      </c>
      <c r="G42" s="7" t="s">
        <v>15</v>
      </c>
      <c r="H42" s="4">
        <v>2.5262057142857133</v>
      </c>
      <c r="J42" s="15">
        <f>H42*(AI42+AJ42+AK42)*0.001</f>
        <v>8.4753780424011129</v>
      </c>
      <c r="K42" s="15">
        <f>H42*0.001*AH42</f>
        <v>13.97332533025069</v>
      </c>
      <c r="L42" s="15">
        <f>H42*0.001*AL42</f>
        <v>20.275568568123418</v>
      </c>
      <c r="M42" s="15">
        <f>SUM(J42:L42)</f>
        <v>42.724271940775225</v>
      </c>
      <c r="N42" t="s">
        <v>15</v>
      </c>
      <c r="O42">
        <f>AN42*3.58</f>
        <v>1299.54</v>
      </c>
      <c r="P42" s="1">
        <f>AO42*4</f>
        <v>21.6</v>
      </c>
      <c r="Q42" s="1">
        <f>AP42*4</f>
        <v>268</v>
      </c>
      <c r="R42" s="1">
        <f>AQ42*3.6</f>
        <v>153.32400000000001</v>
      </c>
      <c r="S42" s="1">
        <f>AR42*3.8</f>
        <v>380</v>
      </c>
      <c r="T42" s="1">
        <f>AS42*9</f>
        <v>1917</v>
      </c>
      <c r="AC42">
        <f>O42+P42</f>
        <v>1321.1399999999999</v>
      </c>
      <c r="AD42">
        <f>Q42</f>
        <v>268</v>
      </c>
      <c r="AE42">
        <f>R42+S42</f>
        <v>533.32400000000007</v>
      </c>
      <c r="AF42">
        <f>T42</f>
        <v>1917</v>
      </c>
      <c r="AH42">
        <f>AC42*4.1868</f>
        <v>5531.3489519999994</v>
      </c>
      <c r="AI42">
        <f>Q42*4.1868</f>
        <v>1122.0624</v>
      </c>
      <c r="AJ42">
        <f>R42*4.1868</f>
        <v>641.93692320000002</v>
      </c>
      <c r="AK42">
        <f>S42*4.1868</f>
        <v>1590.9839999999999</v>
      </c>
      <c r="AL42">
        <f>AF42*4.1868</f>
        <v>8026.0955999999996</v>
      </c>
      <c r="AN42" s="1">
        <v>363</v>
      </c>
      <c r="AO42" s="1">
        <v>5.4</v>
      </c>
      <c r="AP42" s="1">
        <v>67</v>
      </c>
      <c r="AQ42" s="1">
        <v>42.59</v>
      </c>
      <c r="AR42" s="1">
        <v>100</v>
      </c>
      <c r="AS42" s="1">
        <v>213</v>
      </c>
      <c r="BB42">
        <f>SUM(AN42:AO42)</f>
        <v>368.4</v>
      </c>
      <c r="BC42">
        <f>AQ42</f>
        <v>42.59</v>
      </c>
      <c r="BD42">
        <f>AR42</f>
        <v>100</v>
      </c>
      <c r="BE42">
        <f>AS42</f>
        <v>213</v>
      </c>
      <c r="BG42">
        <f>BB42*$H42/1000</f>
        <v>0.93065418514285669</v>
      </c>
      <c r="BH42">
        <f t="shared" si="0"/>
        <v>0.10759110137142854</v>
      </c>
      <c r="BI42">
        <f t="shared" si="1"/>
        <v>0.25262057142857136</v>
      </c>
      <c r="BJ42">
        <f t="shared" si="2"/>
        <v>0.16925578285714277</v>
      </c>
      <c r="BK42">
        <f t="shared" si="3"/>
        <v>0.53808181714285697</v>
      </c>
    </row>
    <row r="43" spans="1:63">
      <c r="A43">
        <v>39</v>
      </c>
      <c r="B43" s="6">
        <v>50</v>
      </c>
      <c r="C43" s="6" t="s">
        <v>90</v>
      </c>
      <c r="D43" s="6" t="s">
        <v>49</v>
      </c>
      <c r="E43" s="6" t="s">
        <v>61</v>
      </c>
      <c r="F43" s="6" t="s">
        <v>75</v>
      </c>
      <c r="G43" s="7" t="s">
        <v>15</v>
      </c>
      <c r="H43" s="4">
        <v>2.216445714285713</v>
      </c>
      <c r="J43" s="15">
        <f>H43*(AI43+AJ43+AK43)*0.001</f>
        <v>7.4361384082066797</v>
      </c>
      <c r="K43" s="15">
        <f>H43*0.001*AH43</f>
        <v>12.259934678879169</v>
      </c>
      <c r="L43" s="15">
        <f>H43*0.001*AL43</f>
        <v>17.789405195067417</v>
      </c>
      <c r="M43" s="15">
        <f>SUM(J43:L43)</f>
        <v>37.485478282153267</v>
      </c>
      <c r="N43" t="s">
        <v>15</v>
      </c>
      <c r="O43">
        <f>AN43*3.58</f>
        <v>1299.54</v>
      </c>
      <c r="P43" s="1">
        <f>AO43*4</f>
        <v>21.6</v>
      </c>
      <c r="Q43" s="1">
        <f>AP43*4</f>
        <v>268</v>
      </c>
      <c r="R43" s="1">
        <f>AQ43*3.6</f>
        <v>153.32400000000001</v>
      </c>
      <c r="S43" s="1">
        <f>AR43*3.8</f>
        <v>380</v>
      </c>
      <c r="T43" s="1">
        <f>AS43*9</f>
        <v>1917</v>
      </c>
      <c r="AC43">
        <f>O43+P43</f>
        <v>1321.1399999999999</v>
      </c>
      <c r="AD43">
        <f>Q43</f>
        <v>268</v>
      </c>
      <c r="AE43">
        <f>R43+S43</f>
        <v>533.32400000000007</v>
      </c>
      <c r="AF43">
        <f>T43</f>
        <v>1917</v>
      </c>
      <c r="AH43">
        <f>AC43*4.1868</f>
        <v>5531.3489519999994</v>
      </c>
      <c r="AI43">
        <f>Q43*4.1868</f>
        <v>1122.0624</v>
      </c>
      <c r="AJ43">
        <f>R43*4.1868</f>
        <v>641.93692320000002</v>
      </c>
      <c r="AK43">
        <f>S43*4.1868</f>
        <v>1590.9839999999999</v>
      </c>
      <c r="AL43">
        <f>AF43*4.1868</f>
        <v>8026.0955999999996</v>
      </c>
      <c r="AN43" s="1">
        <v>363</v>
      </c>
      <c r="AO43" s="1">
        <v>5.4</v>
      </c>
      <c r="AP43" s="1">
        <v>67</v>
      </c>
      <c r="AQ43" s="1">
        <v>42.59</v>
      </c>
      <c r="AR43" s="1">
        <v>100</v>
      </c>
      <c r="AS43" s="1">
        <v>213</v>
      </c>
      <c r="BB43">
        <f>SUM(AN43:AO43)</f>
        <v>368.4</v>
      </c>
      <c r="BC43">
        <f>AQ43</f>
        <v>42.59</v>
      </c>
      <c r="BD43">
        <f>AR43</f>
        <v>100</v>
      </c>
      <c r="BE43">
        <f>AS43</f>
        <v>213</v>
      </c>
      <c r="BG43">
        <f>BB43*$H43/1000</f>
        <v>0.81653860114285659</v>
      </c>
      <c r="BH43">
        <f t="shared" si="0"/>
        <v>9.4398422971428531E-2</v>
      </c>
      <c r="BI43">
        <f t="shared" si="1"/>
        <v>0.2216445714285713</v>
      </c>
      <c r="BJ43">
        <f t="shared" si="2"/>
        <v>0.14850186285714279</v>
      </c>
      <c r="BK43">
        <f t="shared" si="3"/>
        <v>0.47210293714285689</v>
      </c>
    </row>
    <row r="44" spans="1:63">
      <c r="A44">
        <v>40</v>
      </c>
      <c r="B44" s="6">
        <v>51</v>
      </c>
      <c r="C44" s="6" t="s">
        <v>90</v>
      </c>
      <c r="D44" s="6" t="s">
        <v>57</v>
      </c>
      <c r="E44" s="6" t="s">
        <v>68</v>
      </c>
      <c r="F44" s="6" t="s">
        <v>75</v>
      </c>
      <c r="G44" s="7" t="s">
        <v>18</v>
      </c>
      <c r="H44" s="4">
        <v>2.9446462499999986</v>
      </c>
      <c r="J44" s="15">
        <f>H44*(AI44+AJ44+AK44)*0.001</f>
        <v>23.687272056733729</v>
      </c>
      <c r="K44" s="15">
        <f>H44*0.001*AH44</f>
        <v>2.4494625697932104</v>
      </c>
      <c r="L44" s="15">
        <f>H44*0.001*AL44</f>
        <v>23.634012310681488</v>
      </c>
      <c r="M44" s="15">
        <f>SUM(J44:L44)</f>
        <v>49.770746937208429</v>
      </c>
      <c r="N44" s="13" t="s">
        <v>18</v>
      </c>
      <c r="O44" s="13">
        <f>AN44*3.58</f>
        <v>195.36060000000001</v>
      </c>
      <c r="P44" s="14">
        <f>AO44*4</f>
        <v>3.32</v>
      </c>
      <c r="Q44" s="14">
        <f>AP44*4</f>
        <v>268</v>
      </c>
      <c r="R44" s="14">
        <f>AQ44*3.6</f>
        <v>1273.32</v>
      </c>
      <c r="S44" s="14">
        <f>AR44*3.8</f>
        <v>380</v>
      </c>
      <c r="T44" s="14">
        <f>AS44*9</f>
        <v>1917</v>
      </c>
      <c r="U44" s="13"/>
      <c r="V44" s="13"/>
      <c r="W44" s="13"/>
      <c r="X44" s="13"/>
      <c r="Y44" s="13"/>
      <c r="Z44" s="13"/>
      <c r="AA44" s="13"/>
      <c r="AB44" s="13"/>
      <c r="AC44" s="13">
        <f>O44+P44</f>
        <v>198.6806</v>
      </c>
      <c r="AD44" s="13">
        <f>Q44</f>
        <v>268</v>
      </c>
      <c r="AE44" s="13">
        <f>R44+S44</f>
        <v>1653.32</v>
      </c>
      <c r="AF44" s="13">
        <f>T44</f>
        <v>1917</v>
      </c>
      <c r="AG44" s="13"/>
      <c r="AH44" s="13">
        <f>AC44*4.1868</f>
        <v>831.83593608000001</v>
      </c>
      <c r="AI44" s="13">
        <f>Q44*4.1868</f>
        <v>1122.0624</v>
      </c>
      <c r="AJ44" s="13">
        <f>R44*4.1868</f>
        <v>5331.136176</v>
      </c>
      <c r="AK44" s="13">
        <f>S44*4.1868</f>
        <v>1590.9839999999999</v>
      </c>
      <c r="AL44" s="13">
        <f>AF44*4.1868</f>
        <v>8026.0955999999996</v>
      </c>
      <c r="AM44" s="13"/>
      <c r="AN44" s="14">
        <v>54.57</v>
      </c>
      <c r="AO44" s="14">
        <v>0.83</v>
      </c>
      <c r="AP44" s="14">
        <v>67</v>
      </c>
      <c r="AQ44" s="14">
        <v>353.7</v>
      </c>
      <c r="AR44" s="14">
        <v>100</v>
      </c>
      <c r="AS44" s="14">
        <v>213</v>
      </c>
      <c r="AT44" s="13"/>
      <c r="AU44" s="13"/>
      <c r="AV44" s="13"/>
      <c r="AW44" s="13"/>
      <c r="AX44" s="13"/>
      <c r="AY44" s="13"/>
      <c r="AZ44" s="13"/>
      <c r="BA44" s="13"/>
      <c r="BB44" s="13">
        <f>SUM(AN44:AO44)</f>
        <v>55.4</v>
      </c>
      <c r="BC44" s="13">
        <f>AQ44</f>
        <v>353.7</v>
      </c>
      <c r="BD44" s="13">
        <f>AR44</f>
        <v>100</v>
      </c>
      <c r="BE44" s="13">
        <f>AS44</f>
        <v>213</v>
      </c>
      <c r="BF44" s="13"/>
      <c r="BG44">
        <f>BB44*$H44/1000</f>
        <v>0.16313340224999989</v>
      </c>
      <c r="BH44">
        <f t="shared" si="0"/>
        <v>1.0415213786249995</v>
      </c>
      <c r="BI44">
        <f t="shared" si="1"/>
        <v>0.29446462499999987</v>
      </c>
      <c r="BJ44">
        <f t="shared" si="2"/>
        <v>0.1972912987499999</v>
      </c>
      <c r="BK44">
        <f t="shared" si="3"/>
        <v>0.62720965124999972</v>
      </c>
    </row>
    <row r="45" spans="1:63">
      <c r="A45">
        <v>41</v>
      </c>
      <c r="B45" s="6">
        <v>52</v>
      </c>
      <c r="C45" s="6" t="s">
        <v>90</v>
      </c>
      <c r="D45" s="6" t="s">
        <v>49</v>
      </c>
      <c r="E45" s="6" t="s">
        <v>68</v>
      </c>
      <c r="F45" s="6" t="s">
        <v>75</v>
      </c>
      <c r="G45" s="7" t="s">
        <v>18</v>
      </c>
      <c r="H45" s="4">
        <v>2.9241274999999982</v>
      </c>
      <c r="J45" s="15">
        <f>H45*(AI45+AJ45+AK45)*0.001</f>
        <v>23.522215485502425</v>
      </c>
      <c r="K45" s="15">
        <f>H45*0.001*AH45</f>
        <v>2.4323943361797689</v>
      </c>
      <c r="L45" s="15">
        <f>H45*0.001*AL45</f>
        <v>23.469326861588986</v>
      </c>
      <c r="M45" s="15">
        <f>SUM(J45:L45)</f>
        <v>49.42393668327118</v>
      </c>
      <c r="N45" s="13" t="s">
        <v>18</v>
      </c>
      <c r="O45" s="13">
        <f>AN45*3.58</f>
        <v>195.36060000000001</v>
      </c>
      <c r="P45" s="14">
        <f>AO45*4</f>
        <v>3.32</v>
      </c>
      <c r="Q45" s="14">
        <f>AP45*4</f>
        <v>268</v>
      </c>
      <c r="R45" s="14">
        <f>AQ45*3.6</f>
        <v>1273.32</v>
      </c>
      <c r="S45" s="14">
        <f>AR45*3.8</f>
        <v>380</v>
      </c>
      <c r="T45" s="14">
        <f>AS45*9</f>
        <v>1917</v>
      </c>
      <c r="U45" s="13"/>
      <c r="V45" s="13"/>
      <c r="W45" s="13"/>
      <c r="X45" s="13"/>
      <c r="Y45" s="13"/>
      <c r="Z45" s="13"/>
      <c r="AA45" s="13"/>
      <c r="AB45" s="13"/>
      <c r="AC45" s="13">
        <f>O45+P45</f>
        <v>198.6806</v>
      </c>
      <c r="AD45" s="13">
        <f>Q45</f>
        <v>268</v>
      </c>
      <c r="AE45" s="13">
        <f>R45+S45</f>
        <v>1653.32</v>
      </c>
      <c r="AF45" s="13">
        <f>T45</f>
        <v>1917</v>
      </c>
      <c r="AG45" s="13"/>
      <c r="AH45" s="13">
        <f>AC45*4.1868</f>
        <v>831.83593608000001</v>
      </c>
      <c r="AI45" s="13">
        <f>Q45*4.1868</f>
        <v>1122.0624</v>
      </c>
      <c r="AJ45" s="13">
        <f>R45*4.1868</f>
        <v>5331.136176</v>
      </c>
      <c r="AK45" s="13">
        <f>S45*4.1868</f>
        <v>1590.9839999999999</v>
      </c>
      <c r="AL45" s="13">
        <f>AF45*4.1868</f>
        <v>8026.0955999999996</v>
      </c>
      <c r="AM45" s="13"/>
      <c r="AN45" s="14">
        <v>54.57</v>
      </c>
      <c r="AO45" s="14">
        <v>0.83</v>
      </c>
      <c r="AP45" s="14">
        <v>67</v>
      </c>
      <c r="AQ45" s="14">
        <v>353.7</v>
      </c>
      <c r="AR45" s="14">
        <v>100</v>
      </c>
      <c r="AS45" s="14">
        <v>213</v>
      </c>
      <c r="AT45" s="13"/>
      <c r="AU45" s="13"/>
      <c r="AV45" s="13"/>
      <c r="AW45" s="13"/>
      <c r="AX45" s="13"/>
      <c r="AY45" s="13"/>
      <c r="AZ45" s="13"/>
      <c r="BA45" s="13"/>
      <c r="BB45" s="13">
        <f>SUM(AN45:AO45)</f>
        <v>55.4</v>
      </c>
      <c r="BC45" s="13">
        <f>AQ45</f>
        <v>353.7</v>
      </c>
      <c r="BD45" s="13">
        <f>AR45</f>
        <v>100</v>
      </c>
      <c r="BE45" s="13">
        <f>AS45</f>
        <v>213</v>
      </c>
      <c r="BF45" s="13"/>
      <c r="BG45">
        <f>BB45*$H45/1000</f>
        <v>0.16199666349999989</v>
      </c>
      <c r="BH45">
        <f t="shared" si="0"/>
        <v>1.0342638967499993</v>
      </c>
      <c r="BI45">
        <f t="shared" si="1"/>
        <v>0.29241274999999983</v>
      </c>
      <c r="BJ45">
        <f t="shared" si="2"/>
        <v>0.19591654249999987</v>
      </c>
      <c r="BK45">
        <f t="shared" si="3"/>
        <v>0.62283915749999963</v>
      </c>
    </row>
    <row r="46" spans="1:63">
      <c r="A46">
        <v>42</v>
      </c>
      <c r="B46" s="6">
        <v>53</v>
      </c>
      <c r="C46" s="6" t="s">
        <v>90</v>
      </c>
      <c r="D46" s="6" t="s">
        <v>57</v>
      </c>
      <c r="E46" s="6" t="s">
        <v>62</v>
      </c>
      <c r="F46" s="6" t="s">
        <v>75</v>
      </c>
      <c r="G46" s="7" t="s">
        <v>21</v>
      </c>
      <c r="H46" s="4">
        <v>3.4053133333333321</v>
      </c>
      <c r="J46" s="15">
        <f>H46*(AI46+AJ46+AK46)*0.001</f>
        <v>16.557934419815034</v>
      </c>
      <c r="K46" s="15">
        <f>H46*0.001*AH46</f>
        <v>7.9915387140892777</v>
      </c>
      <c r="L46" s="15">
        <f>H46*0.001*AL46</f>
        <v>32.464022072327985</v>
      </c>
      <c r="M46" s="15">
        <f>SUM(J46:L46)</f>
        <v>57.013495206232292</v>
      </c>
      <c r="N46" t="s">
        <v>21</v>
      </c>
      <c r="O46">
        <f>AN46*3.58</f>
        <v>551.32000000000005</v>
      </c>
      <c r="P46" s="1">
        <f>AO46*4</f>
        <v>9.1999999999999993</v>
      </c>
      <c r="Q46" s="1">
        <f>AP46*4</f>
        <v>268</v>
      </c>
      <c r="R46" s="1">
        <f>AQ46*3.6</f>
        <v>513.36</v>
      </c>
      <c r="S46" s="1">
        <f>AR46*3.8</f>
        <v>380</v>
      </c>
      <c r="T46" s="1">
        <f>AS46*9</f>
        <v>2277</v>
      </c>
      <c r="AC46">
        <f>O46+P46</f>
        <v>560.5200000000001</v>
      </c>
      <c r="AD46">
        <f>Q46</f>
        <v>268</v>
      </c>
      <c r="AE46">
        <f>R46+S46</f>
        <v>893.36</v>
      </c>
      <c r="AF46">
        <f>T46</f>
        <v>2277</v>
      </c>
      <c r="AH46">
        <f>AC46*4.1868</f>
        <v>2346.7851360000004</v>
      </c>
      <c r="AI46">
        <f>Q46*4.1868</f>
        <v>1122.0624</v>
      </c>
      <c r="AJ46">
        <f>R46*4.1868</f>
        <v>2149.3356479999998</v>
      </c>
      <c r="AK46">
        <f>S46*4.1868</f>
        <v>1590.9839999999999</v>
      </c>
      <c r="AL46">
        <f>AF46*4.1868</f>
        <v>9533.3436000000002</v>
      </c>
      <c r="AN46" s="1">
        <v>154</v>
      </c>
      <c r="AO46" s="1">
        <v>2.2999999999999998</v>
      </c>
      <c r="AP46" s="1">
        <v>67</v>
      </c>
      <c r="AQ46" s="1">
        <v>142.6</v>
      </c>
      <c r="AR46" s="1">
        <v>100</v>
      </c>
      <c r="AS46" s="1">
        <v>253</v>
      </c>
      <c r="BB46">
        <f>SUM(AN46:AO46)</f>
        <v>156.30000000000001</v>
      </c>
      <c r="BC46">
        <f>AQ46</f>
        <v>142.6</v>
      </c>
      <c r="BD46">
        <f>AR46</f>
        <v>100</v>
      </c>
      <c r="BE46">
        <f>AS46</f>
        <v>253</v>
      </c>
      <c r="BG46">
        <f>BB46*$H46/1000</f>
        <v>0.53225047399999981</v>
      </c>
      <c r="BH46">
        <f t="shared" si="0"/>
        <v>0.48559768133333314</v>
      </c>
      <c r="BI46">
        <f t="shared" si="1"/>
        <v>0.34053133333333324</v>
      </c>
      <c r="BJ46">
        <f t="shared" si="2"/>
        <v>0.22815599333333325</v>
      </c>
      <c r="BK46">
        <f t="shared" si="3"/>
        <v>0.86154427333333294</v>
      </c>
    </row>
    <row r="47" spans="1:63">
      <c r="A47">
        <v>43</v>
      </c>
      <c r="B47" s="6">
        <v>54</v>
      </c>
      <c r="C47" s="6" t="s">
        <v>90</v>
      </c>
      <c r="D47" s="6" t="s">
        <v>49</v>
      </c>
      <c r="E47" s="6" t="s">
        <v>62</v>
      </c>
      <c r="F47" s="6" t="s">
        <v>75</v>
      </c>
      <c r="G47" s="7" t="s">
        <v>21</v>
      </c>
      <c r="H47" s="4">
        <v>2.8637874999999986</v>
      </c>
      <c r="J47" s="15">
        <f>H47*(AI47+AJ47+AK47)*0.001</f>
        <v>13.924828929286793</v>
      </c>
      <c r="K47" s="15">
        <f>H47*0.001*AH47</f>
        <v>6.7206939376625972</v>
      </c>
      <c r="L47" s="15">
        <f>H47*0.001*AL47</f>
        <v>27.301470234884984</v>
      </c>
      <c r="M47" s="15">
        <f>SUM(J47:L47)</f>
        <v>47.94699310183438</v>
      </c>
      <c r="N47" t="s">
        <v>21</v>
      </c>
      <c r="O47">
        <f>AN47*3.58</f>
        <v>551.32000000000005</v>
      </c>
      <c r="P47" s="1">
        <f>AO47*4</f>
        <v>9.1999999999999993</v>
      </c>
      <c r="Q47" s="1">
        <f>AP47*4</f>
        <v>268</v>
      </c>
      <c r="R47" s="1">
        <f>AQ47*3.6</f>
        <v>513.36</v>
      </c>
      <c r="S47" s="1">
        <f>AR47*3.8</f>
        <v>380</v>
      </c>
      <c r="T47" s="1">
        <f>AS47*9</f>
        <v>2277</v>
      </c>
      <c r="AC47">
        <f>O47+P47</f>
        <v>560.5200000000001</v>
      </c>
      <c r="AD47">
        <f>Q47</f>
        <v>268</v>
      </c>
      <c r="AE47">
        <f>R47+S47</f>
        <v>893.36</v>
      </c>
      <c r="AF47">
        <f>T47</f>
        <v>2277</v>
      </c>
      <c r="AH47">
        <f>AC47*4.1868</f>
        <v>2346.7851360000004</v>
      </c>
      <c r="AI47">
        <f>Q47*4.1868</f>
        <v>1122.0624</v>
      </c>
      <c r="AJ47">
        <f>R47*4.1868</f>
        <v>2149.3356479999998</v>
      </c>
      <c r="AK47">
        <f>S47*4.1868</f>
        <v>1590.9839999999999</v>
      </c>
      <c r="AL47">
        <f>AF47*4.1868</f>
        <v>9533.3436000000002</v>
      </c>
      <c r="AN47" s="1">
        <v>154</v>
      </c>
      <c r="AO47" s="1">
        <v>2.2999999999999998</v>
      </c>
      <c r="AP47" s="1">
        <v>67</v>
      </c>
      <c r="AQ47" s="1">
        <v>142.6</v>
      </c>
      <c r="AR47" s="1">
        <v>100</v>
      </c>
      <c r="AS47" s="1">
        <v>253</v>
      </c>
      <c r="BB47">
        <f>SUM(AN47:AO47)</f>
        <v>156.30000000000001</v>
      </c>
      <c r="BC47">
        <f>AQ47</f>
        <v>142.6</v>
      </c>
      <c r="BD47">
        <f>AR47</f>
        <v>100</v>
      </c>
      <c r="BE47">
        <f>AS47</f>
        <v>253</v>
      </c>
      <c r="BG47">
        <f>BB47*$H47/1000</f>
        <v>0.44760998624999981</v>
      </c>
      <c r="BH47">
        <f t="shared" si="0"/>
        <v>0.40837609749999981</v>
      </c>
      <c r="BI47">
        <f t="shared" si="1"/>
        <v>0.28637874999999985</v>
      </c>
      <c r="BJ47">
        <f t="shared" si="2"/>
        <v>0.19187376249999991</v>
      </c>
      <c r="BK47">
        <f t="shared" si="3"/>
        <v>0.72453823749999968</v>
      </c>
    </row>
    <row r="48" spans="1:63">
      <c r="A48" s="39">
        <v>44</v>
      </c>
      <c r="B48" s="40">
        <v>55</v>
      </c>
      <c r="C48" s="40" t="s">
        <v>90</v>
      </c>
      <c r="D48" s="40" t="s">
        <v>57</v>
      </c>
      <c r="E48" s="40" t="s">
        <v>63</v>
      </c>
      <c r="F48" s="40" t="s">
        <v>75</v>
      </c>
      <c r="G48" s="41" t="s">
        <v>24</v>
      </c>
      <c r="H48" s="42">
        <v>2.5298004166666659</v>
      </c>
      <c r="I48" s="43"/>
      <c r="J48" s="43">
        <f>H48*(AI48+AJ48+AK48)*0.001</f>
        <v>24.163213050927531</v>
      </c>
      <c r="K48" s="43">
        <f>H48*0.001*AH48</f>
        <v>5.9368980148799393</v>
      </c>
      <c r="L48" s="43">
        <f>H48*0.001*AL48</f>
        <v>12.201717178943996</v>
      </c>
      <c r="M48" s="15">
        <f>SUM(J48:L48)</f>
        <v>42.301828244751469</v>
      </c>
      <c r="N48" s="43" t="s">
        <v>24</v>
      </c>
      <c r="O48" s="43">
        <f>AN48*3.58</f>
        <v>551.32000000000005</v>
      </c>
      <c r="P48" s="44">
        <f>AO48*4</f>
        <v>9.1999999999999993</v>
      </c>
      <c r="Q48" s="44">
        <f>AP48*4</f>
        <v>268</v>
      </c>
      <c r="R48" s="44">
        <f>AQ48*3.6</f>
        <v>1633.32</v>
      </c>
      <c r="S48" s="44">
        <f>AR48*3.8</f>
        <v>380</v>
      </c>
      <c r="T48" s="44">
        <f>AS48*9</f>
        <v>1152</v>
      </c>
      <c r="U48" s="43"/>
      <c r="V48" s="43"/>
      <c r="W48" s="43"/>
      <c r="X48" s="43"/>
      <c r="Y48" s="43"/>
      <c r="Z48" s="43"/>
      <c r="AA48" s="43"/>
      <c r="AB48" s="43"/>
      <c r="AC48" s="43">
        <f>O48+P48</f>
        <v>560.5200000000001</v>
      </c>
      <c r="AD48" s="43">
        <f>Q48</f>
        <v>268</v>
      </c>
      <c r="AE48" s="43">
        <f>R48+S48</f>
        <v>2013.32</v>
      </c>
      <c r="AF48" s="43">
        <f>T48</f>
        <v>1152</v>
      </c>
      <c r="AG48" s="43"/>
      <c r="AH48" s="43">
        <f>AC48*4.1868</f>
        <v>2346.7851360000004</v>
      </c>
      <c r="AI48" s="43">
        <f>Q48*4.1868</f>
        <v>1122.0624</v>
      </c>
      <c r="AJ48" s="43">
        <f>R48*4.1868</f>
        <v>6838.3841759999996</v>
      </c>
      <c r="AK48" s="43">
        <f>S48*4.1868</f>
        <v>1590.9839999999999</v>
      </c>
      <c r="AL48" s="43">
        <f>AF48*4.1868</f>
        <v>4823.1935999999996</v>
      </c>
      <c r="AM48" s="43"/>
      <c r="AN48" s="44">
        <v>154</v>
      </c>
      <c r="AO48" s="44">
        <v>2.2999999999999998</v>
      </c>
      <c r="AP48" s="44">
        <v>67</v>
      </c>
      <c r="AQ48" s="44">
        <v>453.7</v>
      </c>
      <c r="AR48" s="44">
        <v>100</v>
      </c>
      <c r="AS48" s="44">
        <v>128</v>
      </c>
      <c r="AT48" s="43"/>
      <c r="AU48" s="43"/>
      <c r="AV48" s="43"/>
      <c r="AW48" s="43"/>
      <c r="AX48" s="43"/>
      <c r="AY48" s="43"/>
      <c r="AZ48" s="43"/>
      <c r="BA48" s="43"/>
      <c r="BB48" s="43">
        <f>SUM(AN48:AO48)</f>
        <v>156.30000000000001</v>
      </c>
      <c r="BC48" s="43">
        <f>AQ48</f>
        <v>453.7</v>
      </c>
      <c r="BD48" s="43">
        <f>AR48</f>
        <v>100</v>
      </c>
      <c r="BE48" s="43">
        <f>AS48</f>
        <v>128</v>
      </c>
      <c r="BF48" s="43"/>
      <c r="BG48">
        <f>BB48*$H48/1000</f>
        <v>0.3954078051249999</v>
      </c>
      <c r="BH48">
        <f t="shared" si="0"/>
        <v>1.1477704490416663</v>
      </c>
      <c r="BI48">
        <f t="shared" si="1"/>
        <v>0.2529800416666666</v>
      </c>
      <c r="BJ48">
        <f t="shared" si="2"/>
        <v>0.16949662791666661</v>
      </c>
      <c r="BK48">
        <f t="shared" si="3"/>
        <v>0.32381445333333325</v>
      </c>
    </row>
    <row r="49" spans="1:63">
      <c r="A49" s="39">
        <v>45</v>
      </c>
      <c r="B49" s="40">
        <v>56</v>
      </c>
      <c r="C49" s="40" t="s">
        <v>90</v>
      </c>
      <c r="D49" s="40" t="s">
        <v>49</v>
      </c>
      <c r="E49" s="40" t="s">
        <v>63</v>
      </c>
      <c r="F49" s="40" t="s">
        <v>75</v>
      </c>
      <c r="G49" s="41" t="s">
        <v>24</v>
      </c>
      <c r="H49" s="42">
        <v>2.3472441071428563</v>
      </c>
      <c r="I49" s="43"/>
      <c r="J49" s="43">
        <f>H49*(AI49+AJ49+AK49)*0.001</f>
        <v>22.419539134300095</v>
      </c>
      <c r="K49" s="43">
        <f>H49*0.001*AH49</f>
        <v>5.5084775812064475</v>
      </c>
      <c r="L49" s="43">
        <f>H49*0.001*AL49</f>
        <v>11.321212755209137</v>
      </c>
      <c r="M49" s="15">
        <f>SUM(J49:L49)</f>
        <v>39.249229470715683</v>
      </c>
      <c r="N49" s="43" t="s">
        <v>24</v>
      </c>
      <c r="O49" s="43">
        <f>AN49*3.58</f>
        <v>551.32000000000005</v>
      </c>
      <c r="P49" s="44">
        <f>AO49*4</f>
        <v>9.1999999999999993</v>
      </c>
      <c r="Q49" s="44">
        <f>AP49*4</f>
        <v>268</v>
      </c>
      <c r="R49" s="44">
        <f>AQ49*3.6</f>
        <v>1633.32</v>
      </c>
      <c r="S49" s="44">
        <f>AR49*3.8</f>
        <v>380</v>
      </c>
      <c r="T49" s="44">
        <f>AS49*9</f>
        <v>1152</v>
      </c>
      <c r="U49" s="43"/>
      <c r="V49" s="43"/>
      <c r="W49" s="43"/>
      <c r="X49" s="43"/>
      <c r="Y49" s="43"/>
      <c r="Z49" s="43"/>
      <c r="AA49" s="43"/>
      <c r="AB49" s="43"/>
      <c r="AC49" s="43">
        <f>O49+P49</f>
        <v>560.5200000000001</v>
      </c>
      <c r="AD49" s="43">
        <f>Q49</f>
        <v>268</v>
      </c>
      <c r="AE49" s="43">
        <f>R49+S49</f>
        <v>2013.32</v>
      </c>
      <c r="AF49" s="43">
        <f>T49</f>
        <v>1152</v>
      </c>
      <c r="AG49" s="43"/>
      <c r="AH49" s="43">
        <f>AC49*4.1868</f>
        <v>2346.7851360000004</v>
      </c>
      <c r="AI49" s="43">
        <f>Q49*4.1868</f>
        <v>1122.0624</v>
      </c>
      <c r="AJ49" s="43">
        <f>R49*4.1868</f>
        <v>6838.3841759999996</v>
      </c>
      <c r="AK49" s="43">
        <f>S49*4.1868</f>
        <v>1590.9839999999999</v>
      </c>
      <c r="AL49" s="43">
        <f>AF49*4.1868</f>
        <v>4823.1935999999996</v>
      </c>
      <c r="AM49" s="43"/>
      <c r="AN49" s="44">
        <v>154</v>
      </c>
      <c r="AO49" s="44">
        <v>2.2999999999999998</v>
      </c>
      <c r="AP49" s="44">
        <v>67</v>
      </c>
      <c r="AQ49" s="44">
        <v>453.7</v>
      </c>
      <c r="AR49" s="44">
        <v>100</v>
      </c>
      <c r="AS49" s="44">
        <v>128</v>
      </c>
      <c r="AT49" s="43"/>
      <c r="AU49" s="43"/>
      <c r="AV49" s="43"/>
      <c r="AW49" s="43"/>
      <c r="AX49" s="43"/>
      <c r="AY49" s="43"/>
      <c r="AZ49" s="43"/>
      <c r="BA49" s="43"/>
      <c r="BB49" s="43">
        <f>SUM(AN49:AO49)</f>
        <v>156.30000000000001</v>
      </c>
      <c r="BC49" s="43">
        <f>AQ49</f>
        <v>453.7</v>
      </c>
      <c r="BD49" s="43">
        <f>AR49</f>
        <v>100</v>
      </c>
      <c r="BE49" s="43">
        <f>AS49</f>
        <v>128</v>
      </c>
      <c r="BF49" s="43"/>
      <c r="BG49">
        <f>BB49*$H49/1000</f>
        <v>0.36687425394642842</v>
      </c>
      <c r="BH49">
        <f t="shared" si="0"/>
        <v>1.0649446514107139</v>
      </c>
      <c r="BI49">
        <f t="shared" si="1"/>
        <v>0.23472441071428563</v>
      </c>
      <c r="BJ49">
        <f t="shared" si="2"/>
        <v>0.15726535517857138</v>
      </c>
      <c r="BK49">
        <f t="shared" si="3"/>
        <v>0.3004472457142856</v>
      </c>
    </row>
    <row r="50" spans="1:63">
      <c r="A50">
        <v>46</v>
      </c>
      <c r="B50" s="6">
        <v>57</v>
      </c>
      <c r="C50" s="6" t="s">
        <v>90</v>
      </c>
      <c r="D50" s="6" t="s">
        <v>57</v>
      </c>
      <c r="E50" s="6" t="s">
        <v>64</v>
      </c>
      <c r="F50" s="6" t="s">
        <v>75</v>
      </c>
      <c r="G50" s="7" t="s">
        <v>27</v>
      </c>
      <c r="H50" s="4">
        <v>2.2921771428571418</v>
      </c>
      <c r="J50" s="15">
        <f>H50*(AI50+AJ50+AK50)*0.001</f>
        <v>11.145440990264497</v>
      </c>
      <c r="K50" s="15">
        <f>H50*0.001*AH50</f>
        <v>16.137741743808267</v>
      </c>
      <c r="L50" s="15">
        <f>H50*0.001*AL50</f>
        <v>11.141986110850279</v>
      </c>
      <c r="M50" s="15">
        <f>SUM(J50:L50)</f>
        <v>38.425168844923043</v>
      </c>
      <c r="N50" t="s">
        <v>27</v>
      </c>
      <c r="O50">
        <f>AN50*3.58</f>
        <v>1653.96</v>
      </c>
      <c r="P50" s="1">
        <f>AO50*4</f>
        <v>27.6</v>
      </c>
      <c r="Q50" s="1">
        <f>AP50*4</f>
        <v>268</v>
      </c>
      <c r="R50" s="1">
        <f>AQ50*3.6</f>
        <v>513.36</v>
      </c>
      <c r="S50" s="1">
        <f>AR50*3.8</f>
        <v>380</v>
      </c>
      <c r="T50" s="1">
        <f>AS50*9</f>
        <v>1161</v>
      </c>
      <c r="AC50">
        <f>O50+P50</f>
        <v>1681.56</v>
      </c>
      <c r="AD50">
        <f>Q50</f>
        <v>268</v>
      </c>
      <c r="AE50">
        <f>R50+S50</f>
        <v>893.36</v>
      </c>
      <c r="AF50">
        <f>T50</f>
        <v>1161</v>
      </c>
      <c r="AH50">
        <f>AC50*4.1868</f>
        <v>7040.3554079999994</v>
      </c>
      <c r="AI50">
        <f>Q50*4.1868</f>
        <v>1122.0624</v>
      </c>
      <c r="AJ50">
        <f>R50*4.1868</f>
        <v>2149.3356479999998</v>
      </c>
      <c r="AK50">
        <f>S50*4.1868</f>
        <v>1590.9839999999999</v>
      </c>
      <c r="AL50">
        <f>AF50*4.1868</f>
        <v>4860.8747999999996</v>
      </c>
      <c r="AN50" s="1">
        <v>462</v>
      </c>
      <c r="AO50" s="1">
        <v>6.9</v>
      </c>
      <c r="AP50" s="1">
        <v>67</v>
      </c>
      <c r="AQ50" s="1">
        <v>142.6</v>
      </c>
      <c r="AR50" s="1">
        <v>100</v>
      </c>
      <c r="AS50" s="1">
        <v>129</v>
      </c>
      <c r="BB50">
        <f>SUM(AN50:AO50)</f>
        <v>468.9</v>
      </c>
      <c r="BC50">
        <f>AQ50</f>
        <v>142.6</v>
      </c>
      <c r="BD50">
        <f>AR50</f>
        <v>100</v>
      </c>
      <c r="BE50">
        <f>AS50</f>
        <v>129</v>
      </c>
      <c r="BG50">
        <f>BB50*$H50/1000</f>
        <v>1.0748018622857136</v>
      </c>
      <c r="BH50">
        <f t="shared" si="0"/>
        <v>0.32686446057142843</v>
      </c>
      <c r="BI50">
        <f t="shared" si="1"/>
        <v>0.22921771428571419</v>
      </c>
      <c r="BJ50">
        <f t="shared" si="2"/>
        <v>0.15357586857142849</v>
      </c>
      <c r="BK50">
        <f t="shared" si="3"/>
        <v>0.29569085142857132</v>
      </c>
    </row>
    <row r="51" spans="1:63">
      <c r="A51">
        <v>47</v>
      </c>
      <c r="B51" s="6">
        <v>58</v>
      </c>
      <c r="C51" s="6" t="s">
        <v>90</v>
      </c>
      <c r="D51" s="6" t="s">
        <v>49</v>
      </c>
      <c r="E51" s="6" t="s">
        <v>64</v>
      </c>
      <c r="F51" s="6" t="s">
        <v>75</v>
      </c>
      <c r="G51" s="7" t="s">
        <v>27</v>
      </c>
      <c r="H51" s="4">
        <v>2.2505514285714274</v>
      </c>
      <c r="J51" s="15">
        <f>H51*(AI51+AJ51+AK51)*0.001</f>
        <v>10.943040864386461</v>
      </c>
      <c r="K51" s="15">
        <f>H51*0.001*AH51</f>
        <v>15.844681921124973</v>
      </c>
      <c r="L51" s="15">
        <f>H51*0.001*AL51</f>
        <v>10.939648725246851</v>
      </c>
      <c r="M51" s="15">
        <f>SUM(J51:L51)</f>
        <v>37.727371510758289</v>
      </c>
      <c r="N51" t="s">
        <v>27</v>
      </c>
      <c r="O51">
        <f>AN51*3.58</f>
        <v>1653.96</v>
      </c>
      <c r="P51" s="1">
        <f>AO51*4</f>
        <v>27.6</v>
      </c>
      <c r="Q51" s="1">
        <f>AP51*4</f>
        <v>268</v>
      </c>
      <c r="R51" s="1">
        <f>AQ51*3.6</f>
        <v>513.36</v>
      </c>
      <c r="S51" s="1">
        <f>AR51*3.8</f>
        <v>380</v>
      </c>
      <c r="T51" s="1">
        <f>AS51*9</f>
        <v>1161</v>
      </c>
      <c r="AC51">
        <f>O51+P51</f>
        <v>1681.56</v>
      </c>
      <c r="AD51">
        <f>Q51</f>
        <v>268</v>
      </c>
      <c r="AE51">
        <f>R51+S51</f>
        <v>893.36</v>
      </c>
      <c r="AF51">
        <f>T51</f>
        <v>1161</v>
      </c>
      <c r="AH51">
        <f>AC51*4.1868</f>
        <v>7040.3554079999994</v>
      </c>
      <c r="AI51">
        <f>Q51*4.1868</f>
        <v>1122.0624</v>
      </c>
      <c r="AJ51">
        <f>R51*4.1868</f>
        <v>2149.3356479999998</v>
      </c>
      <c r="AK51">
        <f>S51*4.1868</f>
        <v>1590.9839999999999</v>
      </c>
      <c r="AL51">
        <f>AF51*4.1868</f>
        <v>4860.8747999999996</v>
      </c>
      <c r="AN51" s="1">
        <v>462</v>
      </c>
      <c r="AO51" s="1">
        <v>6.9</v>
      </c>
      <c r="AP51" s="1">
        <v>67</v>
      </c>
      <c r="AQ51" s="1">
        <v>142.6</v>
      </c>
      <c r="AR51" s="1">
        <v>100</v>
      </c>
      <c r="AS51" s="1">
        <v>129</v>
      </c>
      <c r="BB51">
        <f>SUM(AN51:AO51)</f>
        <v>468.9</v>
      </c>
      <c r="BC51">
        <f>AQ51</f>
        <v>142.6</v>
      </c>
      <c r="BD51">
        <f>AR51</f>
        <v>100</v>
      </c>
      <c r="BE51">
        <f>AS51</f>
        <v>129</v>
      </c>
      <c r="BG51">
        <f>BB51*$H51/1000</f>
        <v>1.0552835648571421</v>
      </c>
      <c r="BH51">
        <f t="shared" si="0"/>
        <v>0.32092863371428554</v>
      </c>
      <c r="BI51">
        <f t="shared" si="1"/>
        <v>0.22505514285714276</v>
      </c>
      <c r="BJ51">
        <f t="shared" si="2"/>
        <v>0.15078694571428566</v>
      </c>
      <c r="BK51">
        <f t="shared" si="3"/>
        <v>0.29032113428571416</v>
      </c>
    </row>
    <row r="52" spans="1:63">
      <c r="A52">
        <v>48</v>
      </c>
      <c r="B52" s="6">
        <v>59</v>
      </c>
      <c r="C52" s="6" t="s">
        <v>90</v>
      </c>
      <c r="D52" s="6" t="s">
        <v>57</v>
      </c>
      <c r="E52" s="6" t="s">
        <v>65</v>
      </c>
      <c r="F52" s="6" t="s">
        <v>75</v>
      </c>
      <c r="G52" s="7" t="s">
        <v>30</v>
      </c>
      <c r="H52" s="4">
        <v>3.2375874666666662</v>
      </c>
      <c r="J52" s="15">
        <f>H52*(AI52+AJ52+AK52)*0.001</f>
        <v>20.622234410708192</v>
      </c>
      <c r="K52" s="15">
        <f>H52*0.001*AH52</f>
        <v>12.483462532337912</v>
      </c>
      <c r="L52" s="15">
        <f>H52*0.001*AL52</f>
        <v>20.617354563474237</v>
      </c>
      <c r="M52" s="15">
        <f>SUM(J52:L52)</f>
        <v>53.723051506520342</v>
      </c>
      <c r="N52" s="13" t="s">
        <v>30</v>
      </c>
      <c r="O52" s="13">
        <f>AN52*3.58</f>
        <v>905.74</v>
      </c>
      <c r="P52" s="14">
        <f>AO52*4</f>
        <v>15.2</v>
      </c>
      <c r="Q52" s="14">
        <f>AP52*4</f>
        <v>268</v>
      </c>
      <c r="R52" s="14">
        <f>AQ52*3.6</f>
        <v>873.36</v>
      </c>
      <c r="S52" s="14">
        <f>AR52*3.8</f>
        <v>380</v>
      </c>
      <c r="T52" s="14">
        <f>AS52*9</f>
        <v>1521</v>
      </c>
      <c r="U52" s="13"/>
      <c r="V52" s="13"/>
      <c r="W52" s="13"/>
      <c r="X52" s="13"/>
      <c r="Y52" s="13"/>
      <c r="Z52" s="13"/>
      <c r="AA52" s="13"/>
      <c r="AB52" s="13"/>
      <c r="AC52" s="13">
        <f>O52+P52</f>
        <v>920.94</v>
      </c>
      <c r="AD52" s="13">
        <f>Q52</f>
        <v>268</v>
      </c>
      <c r="AE52" s="13">
        <f>R52+S52</f>
        <v>1253.3600000000001</v>
      </c>
      <c r="AF52" s="13">
        <f>T52</f>
        <v>1521</v>
      </c>
      <c r="AG52" s="13"/>
      <c r="AH52" s="13">
        <f>AC52*4.1868</f>
        <v>3855.791592</v>
      </c>
      <c r="AI52" s="13">
        <f>Q52*4.1868</f>
        <v>1122.0624</v>
      </c>
      <c r="AJ52" s="13">
        <f>R52*4.1868</f>
        <v>3656.5836479999998</v>
      </c>
      <c r="AK52" s="13">
        <f>S52*4.1868</f>
        <v>1590.9839999999999</v>
      </c>
      <c r="AL52" s="13">
        <f>AF52*4.1868</f>
        <v>6368.1228000000001</v>
      </c>
      <c r="AM52" s="13"/>
      <c r="AN52" s="14">
        <v>253</v>
      </c>
      <c r="AO52" s="14">
        <v>3.8</v>
      </c>
      <c r="AP52" s="14">
        <v>67</v>
      </c>
      <c r="AQ52" s="14">
        <v>242.6</v>
      </c>
      <c r="AR52" s="14">
        <v>100</v>
      </c>
      <c r="AS52" s="14">
        <v>169</v>
      </c>
      <c r="AT52" s="13"/>
      <c r="AU52" s="13"/>
      <c r="AV52" s="13"/>
      <c r="AW52" s="13"/>
      <c r="AX52" s="13"/>
      <c r="AY52" s="13"/>
      <c r="AZ52" s="13"/>
      <c r="BA52" s="13"/>
      <c r="BB52" s="13">
        <f>SUM(AN52:AO52)</f>
        <v>256.8</v>
      </c>
      <c r="BC52" s="13">
        <f>AQ52</f>
        <v>242.6</v>
      </c>
      <c r="BD52" s="13">
        <f>AR52</f>
        <v>100</v>
      </c>
      <c r="BE52" s="13">
        <f>AS52</f>
        <v>169</v>
      </c>
      <c r="BF52" s="13"/>
      <c r="BG52">
        <f>BB52*$H52/1000</f>
        <v>0.83141246143999992</v>
      </c>
      <c r="BH52">
        <f t="shared" si="0"/>
        <v>0.78543871941333321</v>
      </c>
      <c r="BI52">
        <f t="shared" si="1"/>
        <v>0.32375874666666665</v>
      </c>
      <c r="BJ52">
        <f t="shared" si="2"/>
        <v>0.21691836026666664</v>
      </c>
      <c r="BK52">
        <f t="shared" si="3"/>
        <v>0.54715228186666665</v>
      </c>
    </row>
    <row r="53" spans="1:63">
      <c r="A53">
        <v>49</v>
      </c>
      <c r="B53" s="6">
        <v>60</v>
      </c>
      <c r="C53" s="6" t="s">
        <v>90</v>
      </c>
      <c r="D53" s="6" t="s">
        <v>49</v>
      </c>
      <c r="E53" s="6" t="s">
        <v>65</v>
      </c>
      <c r="F53" s="6" t="s">
        <v>75</v>
      </c>
      <c r="G53" s="7" t="s">
        <v>30</v>
      </c>
      <c r="H53" s="4">
        <v>3.0085933440476174</v>
      </c>
      <c r="J53" s="15">
        <f>H53*(AI53+AJ53+AK53)*0.001</f>
        <v>19.163626566458504</v>
      </c>
      <c r="K53" s="15">
        <f>H53*0.001*AH53</f>
        <v>11.600508919725968</v>
      </c>
      <c r="L53" s="15">
        <f>H53*0.001*AL53</f>
        <v>19.159091870157877</v>
      </c>
      <c r="M53" s="15">
        <f>SUM(J53:L53)</f>
        <v>49.923227356342352</v>
      </c>
      <c r="N53" s="13" t="s">
        <v>30</v>
      </c>
      <c r="O53" s="13">
        <f>AN53*3.58</f>
        <v>905.74</v>
      </c>
      <c r="P53" s="14">
        <f>AO53*4</f>
        <v>15.2</v>
      </c>
      <c r="Q53" s="14">
        <f>AP53*4</f>
        <v>268</v>
      </c>
      <c r="R53" s="14">
        <f>AQ53*3.6</f>
        <v>873.36</v>
      </c>
      <c r="S53" s="14">
        <f>AR53*3.8</f>
        <v>380</v>
      </c>
      <c r="T53" s="14">
        <f>AS53*9</f>
        <v>1521</v>
      </c>
      <c r="U53" s="13"/>
      <c r="V53" s="13"/>
      <c r="W53" s="13"/>
      <c r="X53" s="13"/>
      <c r="Y53" s="13"/>
      <c r="Z53" s="13"/>
      <c r="AA53" s="13"/>
      <c r="AB53" s="13"/>
      <c r="AC53" s="13">
        <f>O53+P53</f>
        <v>920.94</v>
      </c>
      <c r="AD53" s="13">
        <f>Q53</f>
        <v>268</v>
      </c>
      <c r="AE53" s="13">
        <f>R53+S53</f>
        <v>1253.3600000000001</v>
      </c>
      <c r="AF53" s="13">
        <f>T53</f>
        <v>1521</v>
      </c>
      <c r="AG53" s="13"/>
      <c r="AH53" s="13">
        <f>AC53*4.1868</f>
        <v>3855.791592</v>
      </c>
      <c r="AI53" s="13">
        <f>Q53*4.1868</f>
        <v>1122.0624</v>
      </c>
      <c r="AJ53" s="13">
        <f>R53*4.1868</f>
        <v>3656.5836479999998</v>
      </c>
      <c r="AK53" s="13">
        <f>S53*4.1868</f>
        <v>1590.9839999999999</v>
      </c>
      <c r="AL53" s="13">
        <f>AF53*4.1868</f>
        <v>6368.1228000000001</v>
      </c>
      <c r="AM53" s="13"/>
      <c r="AN53" s="14">
        <v>253</v>
      </c>
      <c r="AO53" s="14">
        <v>3.8</v>
      </c>
      <c r="AP53" s="14">
        <v>67</v>
      </c>
      <c r="AQ53" s="14">
        <v>242.6</v>
      </c>
      <c r="AR53" s="14">
        <v>100</v>
      </c>
      <c r="AS53" s="14">
        <v>169</v>
      </c>
      <c r="AT53" s="13"/>
      <c r="AU53" s="13"/>
      <c r="AV53" s="13"/>
      <c r="AW53" s="13"/>
      <c r="AX53" s="13"/>
      <c r="AY53" s="13"/>
      <c r="AZ53" s="13"/>
      <c r="BA53" s="13"/>
      <c r="BB53" s="13">
        <f>SUM(AN53:AO53)</f>
        <v>256.8</v>
      </c>
      <c r="BC53" s="13">
        <f>AQ53</f>
        <v>242.6</v>
      </c>
      <c r="BD53" s="13">
        <f>AR53</f>
        <v>100</v>
      </c>
      <c r="BE53" s="13">
        <f>AS53</f>
        <v>169</v>
      </c>
      <c r="BF53" s="13"/>
      <c r="BG53">
        <f>BB53*$H53/1000</f>
        <v>0.77260677075142814</v>
      </c>
      <c r="BH53">
        <f t="shared" si="0"/>
        <v>0.72988474526595204</v>
      </c>
      <c r="BI53">
        <f t="shared" si="1"/>
        <v>0.30085933440476176</v>
      </c>
      <c r="BJ53">
        <f t="shared" si="2"/>
        <v>0.20157575405119035</v>
      </c>
      <c r="BK53">
        <f t="shared" si="3"/>
        <v>0.50845227514404734</v>
      </c>
    </row>
    <row r="54" spans="1:63" s="43" customFormat="1">
      <c r="A54">
        <v>50</v>
      </c>
      <c r="B54" s="6">
        <v>61</v>
      </c>
      <c r="C54" s="6" t="s">
        <v>90</v>
      </c>
      <c r="D54" s="6" t="s">
        <v>57</v>
      </c>
      <c r="E54" s="9" t="s">
        <v>59</v>
      </c>
      <c r="F54" s="9" t="s">
        <v>70</v>
      </c>
      <c r="G54" s="10" t="s">
        <v>1</v>
      </c>
      <c r="H54" s="4">
        <v>3.3018833333333326</v>
      </c>
      <c r="I54" s="15"/>
      <c r="J54" s="15">
        <f>H54*(AI54+AJ54+AK54)*0.001</f>
        <v>5.5114819468151994</v>
      </c>
      <c r="K54" s="15">
        <f>H54*0.001*AH54</f>
        <v>16.608544223195995</v>
      </c>
      <c r="L54" s="15">
        <f>H54*0.001*AL54</f>
        <v>5.5242003259439985</v>
      </c>
      <c r="M54" s="15">
        <f>SUM(J54:L54)</f>
        <v>27.644226495955191</v>
      </c>
      <c r="N54" t="s">
        <v>1</v>
      </c>
      <c r="O54">
        <f>AN54*3.58</f>
        <v>1181.4000000000001</v>
      </c>
      <c r="P54" s="1">
        <f>AO54*4</f>
        <v>20</v>
      </c>
      <c r="Q54" s="1">
        <f>AP54*4</f>
        <v>132</v>
      </c>
      <c r="R54" s="1">
        <f>AQ54*3.6</f>
        <v>76.680000000000007</v>
      </c>
      <c r="S54" s="1">
        <f>AR54*3.8</f>
        <v>190</v>
      </c>
      <c r="T54" s="1">
        <f>AS54*9</f>
        <v>399.59999999999997</v>
      </c>
      <c r="U54"/>
      <c r="V54"/>
      <c r="W54"/>
      <c r="X54"/>
      <c r="Y54"/>
      <c r="Z54"/>
      <c r="AA54"/>
      <c r="AB54"/>
      <c r="AC54">
        <f>O54+P54</f>
        <v>1201.4000000000001</v>
      </c>
      <c r="AD54">
        <f>Q54</f>
        <v>132</v>
      </c>
      <c r="AE54">
        <f>R54+S54</f>
        <v>266.68</v>
      </c>
      <c r="AF54">
        <f>T54</f>
        <v>399.59999999999997</v>
      </c>
      <c r="AG54"/>
      <c r="AH54">
        <f>AC54*4.1868</f>
        <v>5030.0215200000002</v>
      </c>
      <c r="AI54">
        <f>Q54*4.1868</f>
        <v>552.6576</v>
      </c>
      <c r="AJ54">
        <f>R54*4.1868</f>
        <v>321.04382400000003</v>
      </c>
      <c r="AK54">
        <f>S54*4.1868</f>
        <v>795.49199999999996</v>
      </c>
      <c r="AL54">
        <f>AF54*4.1868</f>
        <v>1673.0452799999998</v>
      </c>
      <c r="AM54"/>
      <c r="AN54" s="1">
        <v>330</v>
      </c>
      <c r="AO54" s="1">
        <v>5</v>
      </c>
      <c r="AP54" s="1">
        <v>33</v>
      </c>
      <c r="AQ54" s="1">
        <v>21.3</v>
      </c>
      <c r="AR54" s="1">
        <v>50</v>
      </c>
      <c r="AS54" s="1">
        <v>44.4</v>
      </c>
      <c r="AT54"/>
      <c r="AU54"/>
      <c r="AV54"/>
      <c r="AW54"/>
      <c r="AX54"/>
      <c r="AY54"/>
      <c r="AZ54"/>
      <c r="BA54"/>
      <c r="BB54">
        <f>SUM(AN54:AO54)</f>
        <v>335</v>
      </c>
      <c r="BC54">
        <f>AQ54</f>
        <v>21.3</v>
      </c>
      <c r="BD54">
        <f>AR54</f>
        <v>50</v>
      </c>
      <c r="BE54">
        <f>AS54</f>
        <v>44.4</v>
      </c>
      <c r="BF54"/>
      <c r="BG54">
        <f>BB54*$H54/1000</f>
        <v>1.1061309166666664</v>
      </c>
      <c r="BH54">
        <f t="shared" si="0"/>
        <v>7.0330114999999999E-2</v>
      </c>
      <c r="BI54">
        <f t="shared" si="1"/>
        <v>0.16509416666666663</v>
      </c>
      <c r="BJ54">
        <f t="shared" si="2"/>
        <v>0.10896214999999998</v>
      </c>
      <c r="BK54">
        <f t="shared" si="3"/>
        <v>0.14660361999999996</v>
      </c>
    </row>
    <row r="55" spans="1:63" s="43" customFormat="1">
      <c r="A55">
        <v>51</v>
      </c>
      <c r="B55" s="6">
        <v>62</v>
      </c>
      <c r="C55" s="6" t="s">
        <v>90</v>
      </c>
      <c r="D55" s="6" t="s">
        <v>49</v>
      </c>
      <c r="E55" s="9" t="s">
        <v>59</v>
      </c>
      <c r="F55" s="9" t="s">
        <v>70</v>
      </c>
      <c r="G55" s="10" t="s">
        <v>1</v>
      </c>
      <c r="H55" s="4">
        <v>3.012670535714284</v>
      </c>
      <c r="I55" s="15"/>
      <c r="J55" s="15">
        <f>H55*(AI55+AJ55+AK55)*0.001</f>
        <v>5.0287298468928405</v>
      </c>
      <c r="K55" s="15">
        <f>H55*0.001*AH55</f>
        <v>15.153797627312777</v>
      </c>
      <c r="L55" s="15">
        <f>H55*0.001*AL55</f>
        <v>5.0403342199718537</v>
      </c>
      <c r="M55" s="15">
        <f>SUM(J55:L55)</f>
        <v>25.222861694177471</v>
      </c>
      <c r="N55" t="s">
        <v>1</v>
      </c>
      <c r="O55">
        <f>AN55*3.58</f>
        <v>1181.4000000000001</v>
      </c>
      <c r="P55" s="1">
        <f>AO55*4</f>
        <v>20</v>
      </c>
      <c r="Q55" s="1">
        <f>AP55*4</f>
        <v>132</v>
      </c>
      <c r="R55" s="1">
        <f>AQ55*3.6</f>
        <v>76.680000000000007</v>
      </c>
      <c r="S55" s="1">
        <f>AR55*3.8</f>
        <v>190</v>
      </c>
      <c r="T55" s="1">
        <f>AS55*9</f>
        <v>399.59999999999997</v>
      </c>
      <c r="U55"/>
      <c r="V55"/>
      <c r="W55"/>
      <c r="X55"/>
      <c r="Y55"/>
      <c r="Z55"/>
      <c r="AA55"/>
      <c r="AB55"/>
      <c r="AC55">
        <f>O55+P55</f>
        <v>1201.4000000000001</v>
      </c>
      <c r="AD55">
        <f>Q55</f>
        <v>132</v>
      </c>
      <c r="AE55">
        <f>R55+S55</f>
        <v>266.68</v>
      </c>
      <c r="AF55">
        <f>T55</f>
        <v>399.59999999999997</v>
      </c>
      <c r="AG55"/>
      <c r="AH55">
        <f>AC55*4.1868</f>
        <v>5030.0215200000002</v>
      </c>
      <c r="AI55">
        <f>Q55*4.1868</f>
        <v>552.6576</v>
      </c>
      <c r="AJ55">
        <f>R55*4.1868</f>
        <v>321.04382400000003</v>
      </c>
      <c r="AK55">
        <f>S55*4.1868</f>
        <v>795.49199999999996</v>
      </c>
      <c r="AL55">
        <f>AF55*4.1868</f>
        <v>1673.0452799999998</v>
      </c>
      <c r="AM55"/>
      <c r="AN55" s="1">
        <v>330</v>
      </c>
      <c r="AO55" s="1">
        <v>5</v>
      </c>
      <c r="AP55" s="1">
        <v>33</v>
      </c>
      <c r="AQ55" s="1">
        <v>21.3</v>
      </c>
      <c r="AR55" s="1">
        <v>50</v>
      </c>
      <c r="AS55" s="1">
        <v>44.4</v>
      </c>
      <c r="AT55"/>
      <c r="AU55"/>
      <c r="AV55"/>
      <c r="AW55"/>
      <c r="AX55"/>
      <c r="AY55"/>
      <c r="AZ55"/>
      <c r="BA55"/>
      <c r="BB55">
        <f>SUM(AN55:AO55)</f>
        <v>335</v>
      </c>
      <c r="BC55">
        <f>AQ55</f>
        <v>21.3</v>
      </c>
      <c r="BD55">
        <f>AR55</f>
        <v>50</v>
      </c>
      <c r="BE55">
        <f>AS55</f>
        <v>44.4</v>
      </c>
      <c r="BF55"/>
      <c r="BG55">
        <f>BB55*$H55/1000</f>
        <v>1.0092446294642852</v>
      </c>
      <c r="BH55">
        <f t="shared" si="0"/>
        <v>6.4169882410714252E-2</v>
      </c>
      <c r="BI55">
        <f t="shared" si="1"/>
        <v>0.15063352678571421</v>
      </c>
      <c r="BJ55">
        <f t="shared" si="2"/>
        <v>9.9418127678571361E-2</v>
      </c>
      <c r="BK55">
        <f t="shared" si="3"/>
        <v>0.13376257178571421</v>
      </c>
    </row>
    <row r="56" spans="1:63" s="43" customFormat="1">
      <c r="A56">
        <v>52</v>
      </c>
      <c r="B56" s="6">
        <v>67</v>
      </c>
      <c r="C56" s="6" t="s">
        <v>90</v>
      </c>
      <c r="D56" s="6" t="s">
        <v>57</v>
      </c>
      <c r="E56" s="6" t="s">
        <v>60</v>
      </c>
      <c r="F56" s="6" t="s">
        <v>70</v>
      </c>
      <c r="G56" s="7" t="s">
        <v>10</v>
      </c>
      <c r="H56" s="4">
        <v>4.4153229166666659</v>
      </c>
      <c r="I56" s="15"/>
      <c r="J56" s="15">
        <f>H56*(AI56+AJ56+AK56)*0.001</f>
        <v>17.718532195538995</v>
      </c>
      <c r="K56" s="15">
        <f>H56*0.001*AH56</f>
        <v>12.178255821485248</v>
      </c>
      <c r="L56" s="15">
        <f>H56*0.001*AL56</f>
        <v>7.387035165404999</v>
      </c>
      <c r="M56" s="15">
        <f>SUM(J56:L56)</f>
        <v>37.283823182429245</v>
      </c>
      <c r="N56" s="13" t="s">
        <v>10</v>
      </c>
      <c r="O56" s="13">
        <f>AN56*3.58</f>
        <v>647.98</v>
      </c>
      <c r="P56" s="14">
        <f>AO56*4</f>
        <v>10.8</v>
      </c>
      <c r="Q56" s="14">
        <f>AP56*4</f>
        <v>132</v>
      </c>
      <c r="R56" s="14">
        <f>AQ56*3.6</f>
        <v>636.48</v>
      </c>
      <c r="S56" s="14">
        <f>AR56*3.8</f>
        <v>190</v>
      </c>
      <c r="T56" s="14">
        <f>AS56*9</f>
        <v>399.59999999999997</v>
      </c>
      <c r="U56" s="13"/>
      <c r="V56" s="13"/>
      <c r="W56" s="13"/>
      <c r="X56" s="13"/>
      <c r="Y56" s="13"/>
      <c r="Z56" s="13"/>
      <c r="AA56" s="13"/>
      <c r="AB56" s="13"/>
      <c r="AC56" s="13">
        <f>O56+P56</f>
        <v>658.78</v>
      </c>
      <c r="AD56" s="13">
        <f>Q56</f>
        <v>132</v>
      </c>
      <c r="AE56" s="13">
        <f>R56+S56</f>
        <v>826.48</v>
      </c>
      <c r="AF56" s="13">
        <f>T56</f>
        <v>399.59999999999997</v>
      </c>
      <c r="AG56" s="13"/>
      <c r="AH56" s="13">
        <f>AC56*4.1868</f>
        <v>2758.1801039999996</v>
      </c>
      <c r="AI56" s="13">
        <f>Q56*4.1868</f>
        <v>552.6576</v>
      </c>
      <c r="AJ56" s="13">
        <f>R56*4.1868</f>
        <v>2664.814464</v>
      </c>
      <c r="AK56" s="13">
        <f>S56*4.1868</f>
        <v>795.49199999999996</v>
      </c>
      <c r="AL56" s="13">
        <f>AF56*4.1868</f>
        <v>1673.0452799999998</v>
      </c>
      <c r="AM56" s="13"/>
      <c r="AN56" s="14">
        <v>181</v>
      </c>
      <c r="AO56" s="14">
        <v>2.7</v>
      </c>
      <c r="AP56" s="14">
        <v>33</v>
      </c>
      <c r="AQ56" s="14">
        <v>176.8</v>
      </c>
      <c r="AR56" s="14">
        <v>50</v>
      </c>
      <c r="AS56" s="14">
        <v>44.4</v>
      </c>
      <c r="AT56" s="13"/>
      <c r="AU56" s="13"/>
      <c r="AV56" s="13"/>
      <c r="AW56" s="13"/>
      <c r="AX56" s="13"/>
      <c r="AY56" s="13"/>
      <c r="AZ56" s="13"/>
      <c r="BA56" s="13"/>
      <c r="BB56" s="13">
        <f>SUM(AN56:AO56)</f>
        <v>183.7</v>
      </c>
      <c r="BC56" s="13">
        <f>AQ56</f>
        <v>176.8</v>
      </c>
      <c r="BD56" s="13">
        <f>AR56</f>
        <v>50</v>
      </c>
      <c r="BE56" s="13">
        <f>AS56</f>
        <v>44.4</v>
      </c>
      <c r="BF56" s="13"/>
      <c r="BG56">
        <f>BB56*$H56/1000</f>
        <v>0.81109481979166653</v>
      </c>
      <c r="BH56">
        <f t="shared" si="0"/>
        <v>0.78062909166666661</v>
      </c>
      <c r="BI56">
        <f t="shared" si="1"/>
        <v>0.22076614583333329</v>
      </c>
      <c r="BJ56">
        <f t="shared" si="2"/>
        <v>0.14570565624999998</v>
      </c>
      <c r="BK56">
        <f t="shared" si="3"/>
        <v>0.19604033749999997</v>
      </c>
    </row>
    <row r="57" spans="1:63" s="43" customFormat="1">
      <c r="A57">
        <v>53</v>
      </c>
      <c r="B57" s="6">
        <v>68</v>
      </c>
      <c r="C57" s="6" t="s">
        <v>90</v>
      </c>
      <c r="D57" s="6" t="s">
        <v>49</v>
      </c>
      <c r="E57" s="6" t="s">
        <v>60</v>
      </c>
      <c r="F57" s="6" t="s">
        <v>70</v>
      </c>
      <c r="G57" s="7" t="s">
        <v>10</v>
      </c>
      <c r="H57" s="4">
        <v>3.574154464285713</v>
      </c>
      <c r="I57" s="15"/>
      <c r="J57" s="15">
        <f>H57*(AI57+AJ57+AK57)*0.001</f>
        <v>14.342953424363737</v>
      </c>
      <c r="K57" s="15">
        <f>H57*0.001*AH57</f>
        <v>9.8581617320156312</v>
      </c>
      <c r="L57" s="15">
        <f>H57*0.001*AL57</f>
        <v>5.9797222564641404</v>
      </c>
      <c r="M57" s="15">
        <f>SUM(J57:L57)</f>
        <v>30.180837412843506</v>
      </c>
      <c r="N57" s="13" t="s">
        <v>10</v>
      </c>
      <c r="O57" s="13">
        <f>AN57*3.58</f>
        <v>647.98</v>
      </c>
      <c r="P57" s="14">
        <f>AO57*4</f>
        <v>10.8</v>
      </c>
      <c r="Q57" s="14">
        <f>AP57*4</f>
        <v>132</v>
      </c>
      <c r="R57" s="14">
        <f>AQ57*3.6</f>
        <v>636.48</v>
      </c>
      <c r="S57" s="14">
        <f>AR57*3.8</f>
        <v>190</v>
      </c>
      <c r="T57" s="14">
        <f>AS57*9</f>
        <v>399.59999999999997</v>
      </c>
      <c r="U57" s="13"/>
      <c r="V57" s="13"/>
      <c r="W57" s="13"/>
      <c r="X57" s="13"/>
      <c r="Y57" s="13"/>
      <c r="Z57" s="13"/>
      <c r="AA57" s="13"/>
      <c r="AB57" s="13"/>
      <c r="AC57" s="13">
        <f>O57+P57</f>
        <v>658.78</v>
      </c>
      <c r="AD57" s="13">
        <f>Q57</f>
        <v>132</v>
      </c>
      <c r="AE57" s="13">
        <f>R57+S57</f>
        <v>826.48</v>
      </c>
      <c r="AF57" s="13">
        <f>T57</f>
        <v>399.59999999999997</v>
      </c>
      <c r="AG57" s="13"/>
      <c r="AH57" s="13">
        <f>AC57*4.1868</f>
        <v>2758.1801039999996</v>
      </c>
      <c r="AI57" s="13">
        <f>Q57*4.1868</f>
        <v>552.6576</v>
      </c>
      <c r="AJ57" s="13">
        <f>R57*4.1868</f>
        <v>2664.814464</v>
      </c>
      <c r="AK57" s="13">
        <f>S57*4.1868</f>
        <v>795.49199999999996</v>
      </c>
      <c r="AL57" s="13">
        <f>AF57*4.1868</f>
        <v>1673.0452799999998</v>
      </c>
      <c r="AM57" s="13"/>
      <c r="AN57" s="14">
        <v>181</v>
      </c>
      <c r="AO57" s="14">
        <v>2.7</v>
      </c>
      <c r="AP57" s="14">
        <v>33</v>
      </c>
      <c r="AQ57" s="14">
        <v>176.8</v>
      </c>
      <c r="AR57" s="14">
        <v>50</v>
      </c>
      <c r="AS57" s="14">
        <v>44.4</v>
      </c>
      <c r="AT57" s="13"/>
      <c r="AU57" s="13"/>
      <c r="AV57" s="13"/>
      <c r="AW57" s="13"/>
      <c r="AX57" s="13"/>
      <c r="AY57" s="13"/>
      <c r="AZ57" s="13"/>
      <c r="BA57" s="13"/>
      <c r="BB57" s="13">
        <f>SUM(AN57:AO57)</f>
        <v>183.7</v>
      </c>
      <c r="BC57" s="13">
        <f>AQ57</f>
        <v>176.8</v>
      </c>
      <c r="BD57" s="13">
        <f>AR57</f>
        <v>50</v>
      </c>
      <c r="BE57" s="13">
        <f>AS57</f>
        <v>44.4</v>
      </c>
      <c r="BF57" s="13"/>
      <c r="BG57">
        <f>BB57*$H57/1000</f>
        <v>0.65657217508928545</v>
      </c>
      <c r="BH57">
        <f t="shared" si="0"/>
        <v>0.63191050928571402</v>
      </c>
      <c r="BI57">
        <f t="shared" si="1"/>
        <v>0.17870772321428566</v>
      </c>
      <c r="BJ57">
        <f t="shared" si="2"/>
        <v>0.11794709732142852</v>
      </c>
      <c r="BK57">
        <f t="shared" si="3"/>
        <v>0.15869245821428565</v>
      </c>
    </row>
    <row r="58" spans="1:63" s="43" customFormat="1">
      <c r="A58">
        <v>54</v>
      </c>
      <c r="B58" s="6">
        <v>69</v>
      </c>
      <c r="C58" s="6" t="s">
        <v>90</v>
      </c>
      <c r="D58" s="6" t="s">
        <v>57</v>
      </c>
      <c r="E58" s="6" t="s">
        <v>61</v>
      </c>
      <c r="F58" s="6" t="s">
        <v>70</v>
      </c>
      <c r="G58" s="7" t="s">
        <v>13</v>
      </c>
      <c r="H58" s="4">
        <v>3.9660857142857133</v>
      </c>
      <c r="I58" s="15"/>
      <c r="J58" s="15">
        <f>H58*(AI58+AJ58+AK58)*0.001</f>
        <v>6.6195664058299872</v>
      </c>
      <c r="K58" s="15">
        <f>H58*0.001*AH58</f>
        <v>10.939178707901482</v>
      </c>
      <c r="L58" s="15">
        <f>H58*0.001*AL58</f>
        <v>15.99081498483428</v>
      </c>
      <c r="M58" s="15">
        <f>SUM(J58:L58)</f>
        <v>33.549560098565749</v>
      </c>
      <c r="N58" t="s">
        <v>13</v>
      </c>
      <c r="O58">
        <f>AN58*3.58</f>
        <v>647.98</v>
      </c>
      <c r="P58" s="1">
        <f>AO58*4</f>
        <v>10.8</v>
      </c>
      <c r="Q58" s="1">
        <f>AP58*4</f>
        <v>132</v>
      </c>
      <c r="R58" s="1">
        <f>AQ58*3.6</f>
        <v>76.644000000000005</v>
      </c>
      <c r="S58" s="1">
        <f>AR58*3.8</f>
        <v>190</v>
      </c>
      <c r="T58" s="1">
        <f>AS58*9</f>
        <v>963</v>
      </c>
      <c r="U58"/>
      <c r="V58"/>
      <c r="W58"/>
      <c r="X58"/>
      <c r="Y58"/>
      <c r="Z58"/>
      <c r="AA58"/>
      <c r="AB58"/>
      <c r="AC58">
        <f>O58+P58</f>
        <v>658.78</v>
      </c>
      <c r="AD58">
        <f>Q58</f>
        <v>132</v>
      </c>
      <c r="AE58">
        <f>R58+S58</f>
        <v>266.64400000000001</v>
      </c>
      <c r="AF58">
        <f>T58</f>
        <v>963</v>
      </c>
      <c r="AG58"/>
      <c r="AH58">
        <f>AC58*4.1868</f>
        <v>2758.1801039999996</v>
      </c>
      <c r="AI58">
        <f>Q58*4.1868</f>
        <v>552.6576</v>
      </c>
      <c r="AJ58">
        <f>R58*4.1868</f>
        <v>320.89309919999999</v>
      </c>
      <c r="AK58">
        <f>S58*4.1868</f>
        <v>795.49199999999996</v>
      </c>
      <c r="AL58">
        <f>AF58*4.1868</f>
        <v>4031.8883999999998</v>
      </c>
      <c r="AM58"/>
      <c r="AN58" s="1">
        <v>181</v>
      </c>
      <c r="AO58" s="1">
        <v>2.7</v>
      </c>
      <c r="AP58" s="1">
        <v>33</v>
      </c>
      <c r="AQ58" s="1">
        <v>21.29</v>
      </c>
      <c r="AR58" s="1">
        <v>50</v>
      </c>
      <c r="AS58" s="1">
        <v>107</v>
      </c>
      <c r="AT58"/>
      <c r="AU58"/>
      <c r="AV58"/>
      <c r="AW58"/>
      <c r="AX58"/>
      <c r="AY58"/>
      <c r="AZ58"/>
      <c r="BA58"/>
      <c r="BB58">
        <f>SUM(AN58:AO58)</f>
        <v>183.7</v>
      </c>
      <c r="BC58">
        <f>AQ58</f>
        <v>21.29</v>
      </c>
      <c r="BD58">
        <f>AR58</f>
        <v>50</v>
      </c>
      <c r="BE58">
        <f>AS58</f>
        <v>107</v>
      </c>
      <c r="BF58"/>
      <c r="BG58">
        <f>BB58*$H58/1000</f>
        <v>0.72856994571428546</v>
      </c>
      <c r="BH58">
        <f t="shared" si="0"/>
        <v>8.4437964857142833E-2</v>
      </c>
      <c r="BI58">
        <f t="shared" si="1"/>
        <v>0.19830428571428566</v>
      </c>
      <c r="BJ58">
        <f t="shared" si="2"/>
        <v>0.13088082857142855</v>
      </c>
      <c r="BK58">
        <f t="shared" si="3"/>
        <v>0.42437117142857128</v>
      </c>
    </row>
    <row r="59" spans="1:63" s="43" customFormat="1">
      <c r="A59">
        <v>55</v>
      </c>
      <c r="B59" s="6">
        <v>70</v>
      </c>
      <c r="C59" s="6" t="s">
        <v>90</v>
      </c>
      <c r="D59" s="6" t="s">
        <v>49</v>
      </c>
      <c r="E59" s="6" t="s">
        <v>61</v>
      </c>
      <c r="F59" s="6" t="s">
        <v>70</v>
      </c>
      <c r="G59" s="7" t="s">
        <v>13</v>
      </c>
      <c r="H59" s="4">
        <v>3.8078857142857112</v>
      </c>
      <c r="I59" s="15"/>
      <c r="J59" s="15">
        <f>H59*(AI59+AJ59+AK59)*0.001</f>
        <v>6.3555238508165441</v>
      </c>
      <c r="K59" s="15">
        <f>H59*0.001*AH59</f>
        <v>10.502834615448675</v>
      </c>
      <c r="L59" s="15">
        <f>H59*0.001*AL59</f>
        <v>15.352970239954272</v>
      </c>
      <c r="M59" s="15">
        <f>SUM(J59:L59)</f>
        <v>32.21132870621949</v>
      </c>
      <c r="N59" t="s">
        <v>13</v>
      </c>
      <c r="O59">
        <f>AN59*3.58</f>
        <v>647.98</v>
      </c>
      <c r="P59" s="1">
        <f>AO59*4</f>
        <v>10.8</v>
      </c>
      <c r="Q59" s="1">
        <f>AP59*4</f>
        <v>132</v>
      </c>
      <c r="R59" s="1">
        <f>AQ59*3.6</f>
        <v>76.644000000000005</v>
      </c>
      <c r="S59" s="1">
        <f>AR59*3.8</f>
        <v>190</v>
      </c>
      <c r="T59" s="1">
        <f>AS59*9</f>
        <v>963</v>
      </c>
      <c r="U59"/>
      <c r="V59"/>
      <c r="W59"/>
      <c r="X59"/>
      <c r="Y59"/>
      <c r="Z59"/>
      <c r="AA59"/>
      <c r="AB59"/>
      <c r="AC59">
        <f>O59+P59</f>
        <v>658.78</v>
      </c>
      <c r="AD59">
        <f>Q59</f>
        <v>132</v>
      </c>
      <c r="AE59">
        <f>R59+S59</f>
        <v>266.64400000000001</v>
      </c>
      <c r="AF59">
        <f>T59</f>
        <v>963</v>
      </c>
      <c r="AG59"/>
      <c r="AH59">
        <f>AC59*4.1868</f>
        <v>2758.1801039999996</v>
      </c>
      <c r="AI59">
        <f>Q59*4.1868</f>
        <v>552.6576</v>
      </c>
      <c r="AJ59">
        <f>R59*4.1868</f>
        <v>320.89309919999999</v>
      </c>
      <c r="AK59">
        <f>S59*4.1868</f>
        <v>795.49199999999996</v>
      </c>
      <c r="AL59">
        <f>AF59*4.1868</f>
        <v>4031.8883999999998</v>
      </c>
      <c r="AM59"/>
      <c r="AN59" s="1">
        <v>181</v>
      </c>
      <c r="AO59" s="1">
        <v>2.7</v>
      </c>
      <c r="AP59" s="1">
        <v>33</v>
      </c>
      <c r="AQ59" s="1">
        <v>21.29</v>
      </c>
      <c r="AR59" s="1">
        <v>50</v>
      </c>
      <c r="AS59" s="1">
        <v>107</v>
      </c>
      <c r="AT59"/>
      <c r="AU59"/>
      <c r="AV59"/>
      <c r="AW59"/>
      <c r="AX59"/>
      <c r="AY59"/>
      <c r="AZ59"/>
      <c r="BA59"/>
      <c r="BB59">
        <f>SUM(AN59:AO59)</f>
        <v>183.7</v>
      </c>
      <c r="BC59">
        <f>AQ59</f>
        <v>21.29</v>
      </c>
      <c r="BD59">
        <f>AR59</f>
        <v>50</v>
      </c>
      <c r="BE59">
        <f>AS59</f>
        <v>107</v>
      </c>
      <c r="BF59"/>
      <c r="BG59">
        <f>BB59*$H59/1000</f>
        <v>0.69950860571428508</v>
      </c>
      <c r="BH59">
        <f t="shared" si="0"/>
        <v>8.1069886857142795E-2</v>
      </c>
      <c r="BI59">
        <f t="shared" si="1"/>
        <v>0.19039428571428557</v>
      </c>
      <c r="BJ59">
        <f t="shared" si="2"/>
        <v>0.12566022857142847</v>
      </c>
      <c r="BK59">
        <f t="shared" si="3"/>
        <v>0.40744377142857108</v>
      </c>
    </row>
    <row r="60" spans="1:63" s="43" customFormat="1">
      <c r="A60">
        <v>56</v>
      </c>
      <c r="B60" s="6">
        <v>73</v>
      </c>
      <c r="C60" s="6" t="s">
        <v>90</v>
      </c>
      <c r="D60" s="6" t="s">
        <v>57</v>
      </c>
      <c r="E60" s="6" t="s">
        <v>62</v>
      </c>
      <c r="F60" s="6" t="s">
        <v>70</v>
      </c>
      <c r="G60" s="7" t="s">
        <v>19</v>
      </c>
      <c r="H60" s="4">
        <v>3.4438649047619037</v>
      </c>
      <c r="I60" s="15"/>
      <c r="J60" s="15">
        <f>H60*(AI60+AJ60+AK60)*0.001</f>
        <v>8.3438558971592407</v>
      </c>
      <c r="K60" s="15">
        <f>H60*0.001*AH60</f>
        <v>4.0438892391602979</v>
      </c>
      <c r="L60" s="15">
        <f>H60*0.001*AL60</f>
        <v>16.480658205662909</v>
      </c>
      <c r="M60" s="15">
        <f>SUM(J60:L60)</f>
        <v>28.868403341982447</v>
      </c>
      <c r="N60" t="s">
        <v>19</v>
      </c>
      <c r="O60">
        <f>AN60*3.58</f>
        <v>275.66000000000003</v>
      </c>
      <c r="P60" s="1">
        <f>AO60*4</f>
        <v>4.8</v>
      </c>
      <c r="Q60" s="1">
        <f>AP60*4</f>
        <v>132</v>
      </c>
      <c r="R60" s="1">
        <f>AQ60*3.6</f>
        <v>256.68</v>
      </c>
      <c r="S60" s="1">
        <f>AR60*3.8</f>
        <v>190</v>
      </c>
      <c r="T60" s="1">
        <f>AS60*9</f>
        <v>1143</v>
      </c>
      <c r="U60"/>
      <c r="V60"/>
      <c r="W60"/>
      <c r="X60"/>
      <c r="Y60"/>
      <c r="Z60"/>
      <c r="AA60"/>
      <c r="AB60"/>
      <c r="AC60">
        <f>O60+P60</f>
        <v>280.46000000000004</v>
      </c>
      <c r="AD60">
        <f>Q60</f>
        <v>132</v>
      </c>
      <c r="AE60">
        <f>R60+S60</f>
        <v>446.68</v>
      </c>
      <c r="AF60">
        <f>T60</f>
        <v>1143</v>
      </c>
      <c r="AG60"/>
      <c r="AH60">
        <f>AC60*4.1868</f>
        <v>1174.2299280000002</v>
      </c>
      <c r="AI60">
        <f>Q60*4.1868</f>
        <v>552.6576</v>
      </c>
      <c r="AJ60">
        <f>R60*4.1868</f>
        <v>1074.6678239999999</v>
      </c>
      <c r="AK60">
        <f>S60*4.1868</f>
        <v>795.49199999999996</v>
      </c>
      <c r="AL60">
        <f>AF60*4.1868</f>
        <v>4785.5123999999996</v>
      </c>
      <c r="AM60"/>
      <c r="AN60" s="1">
        <v>77</v>
      </c>
      <c r="AO60" s="1">
        <v>1.2</v>
      </c>
      <c r="AP60" s="1">
        <v>33</v>
      </c>
      <c r="AQ60" s="1">
        <v>71.3</v>
      </c>
      <c r="AR60" s="1">
        <v>50</v>
      </c>
      <c r="AS60" s="1">
        <v>127</v>
      </c>
      <c r="AT60"/>
      <c r="AU60"/>
      <c r="AV60"/>
      <c r="AW60"/>
      <c r="AX60"/>
      <c r="AY60"/>
      <c r="AZ60"/>
      <c r="BA60"/>
      <c r="BB60">
        <f>SUM(AN60:AO60)</f>
        <v>78.2</v>
      </c>
      <c r="BC60">
        <f>AQ60</f>
        <v>71.3</v>
      </c>
      <c r="BD60">
        <f>AR60</f>
        <v>50</v>
      </c>
      <c r="BE60">
        <f>AS60</f>
        <v>127</v>
      </c>
      <c r="BF60"/>
      <c r="BG60">
        <f>BB60*$H60/1000</f>
        <v>0.26931023555238093</v>
      </c>
      <c r="BH60">
        <f t="shared" si="0"/>
        <v>0.24554756770952371</v>
      </c>
      <c r="BI60">
        <f t="shared" si="1"/>
        <v>0.17219324523809518</v>
      </c>
      <c r="BJ60">
        <f t="shared" si="2"/>
        <v>0.11364754185714282</v>
      </c>
      <c r="BK60">
        <f t="shared" si="3"/>
        <v>0.4373708429047618</v>
      </c>
    </row>
    <row r="61" spans="1:63" s="43" customFormat="1">
      <c r="A61">
        <v>57</v>
      </c>
      <c r="B61" s="6">
        <v>74</v>
      </c>
      <c r="C61" s="6" t="s">
        <v>90</v>
      </c>
      <c r="D61" s="6" t="s">
        <v>49</v>
      </c>
      <c r="E61" s="6" t="s">
        <v>62</v>
      </c>
      <c r="F61" s="6" t="s">
        <v>70</v>
      </c>
      <c r="G61" s="7" t="s">
        <v>19</v>
      </c>
      <c r="H61" s="4">
        <v>3.8282464583333322</v>
      </c>
      <c r="I61" s="15"/>
      <c r="J61" s="15">
        <f>H61*(AI61+AJ61+AK61)*0.001</f>
        <v>9.275142222616287</v>
      </c>
      <c r="K61" s="15">
        <f>H61*0.001*AH61</f>
        <v>4.4952415631350044</v>
      </c>
      <c r="L61" s="15">
        <f>H61*0.001*AL61</f>
        <v>18.320120896610245</v>
      </c>
      <c r="M61" s="15">
        <f>SUM(J61:L61)</f>
        <v>32.090504682361541</v>
      </c>
      <c r="N61" t="s">
        <v>19</v>
      </c>
      <c r="O61">
        <f>AN61*3.58</f>
        <v>275.66000000000003</v>
      </c>
      <c r="P61" s="1">
        <f>AO61*4</f>
        <v>4.8</v>
      </c>
      <c r="Q61" s="1">
        <f>AP61*4</f>
        <v>132</v>
      </c>
      <c r="R61" s="1">
        <f>AQ61*3.6</f>
        <v>256.68</v>
      </c>
      <c r="S61" s="1">
        <f>AR61*3.8</f>
        <v>190</v>
      </c>
      <c r="T61" s="1">
        <f>AS61*9</f>
        <v>1143</v>
      </c>
      <c r="U61"/>
      <c r="V61"/>
      <c r="W61"/>
      <c r="X61"/>
      <c r="Y61"/>
      <c r="Z61"/>
      <c r="AA61"/>
      <c r="AB61"/>
      <c r="AC61">
        <f>O61+P61</f>
        <v>280.46000000000004</v>
      </c>
      <c r="AD61">
        <f>Q61</f>
        <v>132</v>
      </c>
      <c r="AE61">
        <f>R61+S61</f>
        <v>446.68</v>
      </c>
      <c r="AF61">
        <f>T61</f>
        <v>1143</v>
      </c>
      <c r="AG61"/>
      <c r="AH61">
        <f>AC61*4.1868</f>
        <v>1174.2299280000002</v>
      </c>
      <c r="AI61">
        <f>Q61*4.1868</f>
        <v>552.6576</v>
      </c>
      <c r="AJ61">
        <f>R61*4.1868</f>
        <v>1074.6678239999999</v>
      </c>
      <c r="AK61">
        <f>S61*4.1868</f>
        <v>795.49199999999996</v>
      </c>
      <c r="AL61">
        <f>AF61*4.1868</f>
        <v>4785.5123999999996</v>
      </c>
      <c r="AM61"/>
      <c r="AN61" s="1">
        <v>77</v>
      </c>
      <c r="AO61" s="1">
        <v>1.2</v>
      </c>
      <c r="AP61" s="1">
        <v>33</v>
      </c>
      <c r="AQ61" s="1">
        <v>71.3</v>
      </c>
      <c r="AR61" s="1">
        <v>50</v>
      </c>
      <c r="AS61" s="1">
        <v>127</v>
      </c>
      <c r="AT61"/>
      <c r="AU61"/>
      <c r="AV61"/>
      <c r="AW61"/>
      <c r="AX61"/>
      <c r="AY61"/>
      <c r="AZ61"/>
      <c r="BA61"/>
      <c r="BB61">
        <f>SUM(AN61:AO61)</f>
        <v>78.2</v>
      </c>
      <c r="BC61">
        <f>AQ61</f>
        <v>71.3</v>
      </c>
      <c r="BD61">
        <f>AR61</f>
        <v>50</v>
      </c>
      <c r="BE61">
        <f>AS61</f>
        <v>127</v>
      </c>
      <c r="BF61"/>
      <c r="BG61">
        <f>BB61*$H61/1000</f>
        <v>0.29936887304166659</v>
      </c>
      <c r="BH61">
        <f t="shared" si="0"/>
        <v>0.27295397247916658</v>
      </c>
      <c r="BI61">
        <f t="shared" si="1"/>
        <v>0.1914123229166666</v>
      </c>
      <c r="BJ61">
        <f t="shared" si="2"/>
        <v>0.12633213312499997</v>
      </c>
      <c r="BK61">
        <f t="shared" si="3"/>
        <v>0.48618730020833317</v>
      </c>
    </row>
    <row r="62" spans="1:63" s="43" customFormat="1">
      <c r="A62">
        <v>58</v>
      </c>
      <c r="B62" s="6">
        <v>75</v>
      </c>
      <c r="C62" s="6" t="s">
        <v>90</v>
      </c>
      <c r="D62" s="6" t="s">
        <v>57</v>
      </c>
      <c r="E62" s="6" t="s">
        <v>63</v>
      </c>
      <c r="F62" s="6" t="s">
        <v>70</v>
      </c>
      <c r="G62" s="7" t="s">
        <v>22</v>
      </c>
      <c r="H62" s="4">
        <v>4.170245535714284</v>
      </c>
      <c r="I62" s="15"/>
      <c r="J62" s="15">
        <f>H62*(AI62+AJ62+AK62)*0.001</f>
        <v>19.884128188728209</v>
      </c>
      <c r="K62" s="15">
        <f>H62*0.001*AH62</f>
        <v>4.8968271151441058</v>
      </c>
      <c r="L62" s="15">
        <f>H62*0.001*AL62</f>
        <v>10.119806731574997</v>
      </c>
      <c r="M62" s="15">
        <f>SUM(J62:L62)</f>
        <v>34.900762035447315</v>
      </c>
      <c r="N62" s="13" t="s">
        <v>22</v>
      </c>
      <c r="O62" s="13">
        <f>AN62*3.58</f>
        <v>275.66000000000003</v>
      </c>
      <c r="P62" s="14">
        <f>AO62*4</f>
        <v>4.8</v>
      </c>
      <c r="Q62" s="14">
        <f>AP62*4</f>
        <v>132</v>
      </c>
      <c r="R62" s="14">
        <f>AQ62*3.6</f>
        <v>816.84</v>
      </c>
      <c r="S62" s="14">
        <f>AR62*3.8</f>
        <v>190</v>
      </c>
      <c r="T62" s="14">
        <f>AS62*9</f>
        <v>579.6</v>
      </c>
      <c r="U62" s="13"/>
      <c r="V62" s="13"/>
      <c r="W62" s="13"/>
      <c r="X62" s="13"/>
      <c r="Y62" s="13"/>
      <c r="Z62" s="13"/>
      <c r="AA62" s="13"/>
      <c r="AB62" s="13"/>
      <c r="AC62" s="13">
        <f>O62+P62</f>
        <v>280.46000000000004</v>
      </c>
      <c r="AD62" s="13">
        <f>Q62</f>
        <v>132</v>
      </c>
      <c r="AE62" s="13">
        <f>R62+S62</f>
        <v>1006.84</v>
      </c>
      <c r="AF62" s="13">
        <f>T62</f>
        <v>579.6</v>
      </c>
      <c r="AG62" s="13"/>
      <c r="AH62" s="13">
        <f>AC62*4.1868</f>
        <v>1174.2299280000002</v>
      </c>
      <c r="AI62" s="13">
        <f>Q62*4.1868</f>
        <v>552.6576</v>
      </c>
      <c r="AJ62" s="13">
        <f>R62*4.1868</f>
        <v>3419.9457120000002</v>
      </c>
      <c r="AK62" s="13">
        <f>S62*4.1868</f>
        <v>795.49199999999996</v>
      </c>
      <c r="AL62" s="13">
        <f>AF62*4.1868</f>
        <v>2426.6692800000001</v>
      </c>
      <c r="AM62" s="13"/>
      <c r="AN62" s="14">
        <v>77</v>
      </c>
      <c r="AO62" s="14">
        <v>1.2</v>
      </c>
      <c r="AP62" s="14">
        <v>33</v>
      </c>
      <c r="AQ62" s="14">
        <v>226.9</v>
      </c>
      <c r="AR62" s="14">
        <v>50</v>
      </c>
      <c r="AS62" s="14">
        <v>64.400000000000006</v>
      </c>
      <c r="AT62" s="13"/>
      <c r="AU62" s="13"/>
      <c r="AV62" s="13"/>
      <c r="AW62" s="13"/>
      <c r="AX62" s="13"/>
      <c r="AY62" s="13"/>
      <c r="AZ62" s="13"/>
      <c r="BA62" s="13"/>
      <c r="BB62" s="13">
        <f>SUM(AN62:AO62)</f>
        <v>78.2</v>
      </c>
      <c r="BC62" s="13">
        <f>AQ62</f>
        <v>226.9</v>
      </c>
      <c r="BD62" s="13">
        <f>AR62</f>
        <v>50</v>
      </c>
      <c r="BE62" s="13">
        <f>AS62</f>
        <v>64.400000000000006</v>
      </c>
      <c r="BF62" s="13"/>
      <c r="BG62">
        <f>BB62*$H62/1000</f>
        <v>0.32611320089285706</v>
      </c>
      <c r="BH62">
        <f t="shared" si="0"/>
        <v>0.94622871205357106</v>
      </c>
      <c r="BI62">
        <f t="shared" si="1"/>
        <v>0.20851227678571418</v>
      </c>
      <c r="BJ62">
        <f t="shared" si="2"/>
        <v>0.13761810267857139</v>
      </c>
      <c r="BK62">
        <f t="shared" si="3"/>
        <v>0.26856381249999994</v>
      </c>
    </row>
    <row r="63" spans="1:63" s="43" customFormat="1">
      <c r="A63">
        <v>59</v>
      </c>
      <c r="B63" s="6">
        <v>76</v>
      </c>
      <c r="C63" s="6" t="s">
        <v>90</v>
      </c>
      <c r="D63" s="6" t="s">
        <v>49</v>
      </c>
      <c r="E63" s="6" t="s">
        <v>63</v>
      </c>
      <c r="F63" s="6" t="s">
        <v>70</v>
      </c>
      <c r="G63" s="7" t="s">
        <v>22</v>
      </c>
      <c r="H63" s="4">
        <v>3.7726903273809476</v>
      </c>
      <c r="I63" s="15"/>
      <c r="J63" s="15">
        <f>H63*(AI63+AJ63+AK63)*0.001</f>
        <v>17.988547063612842</v>
      </c>
      <c r="K63" s="15">
        <f>H63*0.001*AH63</f>
        <v>4.4300058914868279</v>
      </c>
      <c r="L63" s="15">
        <f>H63*0.001*AL63</f>
        <v>9.1550717204084897</v>
      </c>
      <c r="M63" s="15">
        <f>SUM(J63:L63)</f>
        <v>31.57362467550816</v>
      </c>
      <c r="N63" s="13" t="s">
        <v>22</v>
      </c>
      <c r="O63" s="13">
        <f>AN63*3.58</f>
        <v>275.66000000000003</v>
      </c>
      <c r="P63" s="14">
        <f>AO63*4</f>
        <v>4.8</v>
      </c>
      <c r="Q63" s="14">
        <f>AP63*4</f>
        <v>132</v>
      </c>
      <c r="R63" s="14">
        <f>AQ63*3.6</f>
        <v>816.84</v>
      </c>
      <c r="S63" s="14">
        <f>AR63*3.8</f>
        <v>190</v>
      </c>
      <c r="T63" s="14">
        <f>AS63*9</f>
        <v>579.6</v>
      </c>
      <c r="U63" s="13"/>
      <c r="V63" s="13"/>
      <c r="W63" s="13"/>
      <c r="X63" s="13"/>
      <c r="Y63" s="13"/>
      <c r="Z63" s="13"/>
      <c r="AA63" s="13"/>
      <c r="AB63" s="13"/>
      <c r="AC63" s="13">
        <f>O63+P63</f>
        <v>280.46000000000004</v>
      </c>
      <c r="AD63" s="13">
        <f>Q63</f>
        <v>132</v>
      </c>
      <c r="AE63" s="13">
        <f>R63+S63</f>
        <v>1006.84</v>
      </c>
      <c r="AF63" s="13">
        <f>T63</f>
        <v>579.6</v>
      </c>
      <c r="AG63" s="13"/>
      <c r="AH63" s="13">
        <f>AC63*4.1868</f>
        <v>1174.2299280000002</v>
      </c>
      <c r="AI63" s="13">
        <f>Q63*4.1868</f>
        <v>552.6576</v>
      </c>
      <c r="AJ63" s="13">
        <f>R63*4.1868</f>
        <v>3419.9457120000002</v>
      </c>
      <c r="AK63" s="13">
        <f>S63*4.1868</f>
        <v>795.49199999999996</v>
      </c>
      <c r="AL63" s="13">
        <f>AF63*4.1868</f>
        <v>2426.6692800000001</v>
      </c>
      <c r="AM63" s="13"/>
      <c r="AN63" s="14">
        <v>77</v>
      </c>
      <c r="AO63" s="14">
        <v>1.2</v>
      </c>
      <c r="AP63" s="14">
        <v>33</v>
      </c>
      <c r="AQ63" s="14">
        <v>226.9</v>
      </c>
      <c r="AR63" s="14">
        <v>50</v>
      </c>
      <c r="AS63" s="14">
        <v>64.400000000000006</v>
      </c>
      <c r="AT63" s="13"/>
      <c r="AU63" s="13"/>
      <c r="AV63" s="13"/>
      <c r="AW63" s="13"/>
      <c r="AX63" s="13"/>
      <c r="AY63" s="13"/>
      <c r="AZ63" s="13"/>
      <c r="BA63" s="13"/>
      <c r="BB63" s="13">
        <f>SUM(AN63:AO63)</f>
        <v>78.2</v>
      </c>
      <c r="BC63" s="13">
        <f>AQ63</f>
        <v>226.9</v>
      </c>
      <c r="BD63" s="13">
        <f>AR63</f>
        <v>50</v>
      </c>
      <c r="BE63" s="13">
        <f>AS63</f>
        <v>64.400000000000006</v>
      </c>
      <c r="BF63" s="13"/>
      <c r="BG63">
        <f>BB63*$H63/1000</f>
        <v>0.2950243836011901</v>
      </c>
      <c r="BH63">
        <f t="shared" si="0"/>
        <v>0.85602343528273706</v>
      </c>
      <c r="BI63">
        <f t="shared" si="1"/>
        <v>0.18863451636904738</v>
      </c>
      <c r="BJ63">
        <f t="shared" si="2"/>
        <v>0.12449878080357127</v>
      </c>
      <c r="BK63">
        <f t="shared" si="3"/>
        <v>0.24296125708333305</v>
      </c>
    </row>
    <row r="64" spans="1:63">
      <c r="A64">
        <v>60</v>
      </c>
      <c r="B64" s="6">
        <v>77</v>
      </c>
      <c r="C64" s="6" t="s">
        <v>90</v>
      </c>
      <c r="D64" s="6" t="s">
        <v>57</v>
      </c>
      <c r="E64" s="6" t="s">
        <v>64</v>
      </c>
      <c r="F64" s="6" t="s">
        <v>70</v>
      </c>
      <c r="G64" s="7" t="s">
        <v>25</v>
      </c>
      <c r="H64" s="4">
        <v>4.1054985119047576</v>
      </c>
      <c r="J64" s="15">
        <f>H64*(AI64+AJ64+AK64)*0.001</f>
        <v>9.9468733288489162</v>
      </c>
      <c r="K64" s="15">
        <f>H64*0.001*AH64</f>
        <v>14.455522105646235</v>
      </c>
      <c r="L64" s="15">
        <f>H64*0.001*AL64</f>
        <v>9.9626871179249896</v>
      </c>
      <c r="M64" s="15">
        <f>SUM(J64:L64)</f>
        <v>34.365082552420141</v>
      </c>
      <c r="N64" t="s">
        <v>25</v>
      </c>
      <c r="O64">
        <f>AN64*3.58</f>
        <v>826.98</v>
      </c>
      <c r="P64" s="1">
        <f>AO64*4</f>
        <v>14</v>
      </c>
      <c r="Q64" s="1">
        <f>AP64*4</f>
        <v>132</v>
      </c>
      <c r="R64" s="1">
        <f>AQ64*3.6</f>
        <v>256.68</v>
      </c>
      <c r="S64" s="1">
        <f>AR64*3.8</f>
        <v>190</v>
      </c>
      <c r="T64" s="1">
        <f>AS64*9</f>
        <v>579.6</v>
      </c>
      <c r="AC64">
        <f>O64+P64</f>
        <v>840.98</v>
      </c>
      <c r="AD64">
        <f>Q64</f>
        <v>132</v>
      </c>
      <c r="AE64">
        <f>R64+S64</f>
        <v>446.68</v>
      </c>
      <c r="AF64">
        <f>T64</f>
        <v>579.6</v>
      </c>
      <c r="AH64">
        <f>AC64*4.1868</f>
        <v>3521.0150640000002</v>
      </c>
      <c r="AI64">
        <f>Q64*4.1868</f>
        <v>552.6576</v>
      </c>
      <c r="AJ64">
        <f>R64*4.1868</f>
        <v>1074.6678239999999</v>
      </c>
      <c r="AK64">
        <f>S64*4.1868</f>
        <v>795.49199999999996</v>
      </c>
      <c r="AL64">
        <f>AF64*4.1868</f>
        <v>2426.6692800000001</v>
      </c>
      <c r="AN64" s="1">
        <v>231</v>
      </c>
      <c r="AO64" s="1">
        <v>3.5</v>
      </c>
      <c r="AP64" s="1">
        <v>33</v>
      </c>
      <c r="AQ64" s="1">
        <v>71.3</v>
      </c>
      <c r="AR64" s="1">
        <v>50</v>
      </c>
      <c r="AS64" s="1">
        <v>64.400000000000006</v>
      </c>
      <c r="BB64">
        <f>SUM(AN64:AO64)</f>
        <v>234.5</v>
      </c>
      <c r="BC64">
        <f>AQ64</f>
        <v>71.3</v>
      </c>
      <c r="BD64">
        <f>AR64</f>
        <v>50</v>
      </c>
      <c r="BE64">
        <f>AS64</f>
        <v>64.400000000000006</v>
      </c>
      <c r="BG64">
        <f>BB64*$H64/1000</f>
        <v>0.96273940104166567</v>
      </c>
      <c r="BH64">
        <f t="shared" si="0"/>
        <v>0.29272204389880918</v>
      </c>
      <c r="BI64">
        <f t="shared" si="1"/>
        <v>0.20527492559523788</v>
      </c>
      <c r="BJ64">
        <f t="shared" si="2"/>
        <v>0.13548145089285699</v>
      </c>
      <c r="BK64">
        <f t="shared" si="3"/>
        <v>0.26439410416666642</v>
      </c>
    </row>
    <row r="65" spans="1:63">
      <c r="A65">
        <v>61</v>
      </c>
      <c r="B65" s="6">
        <v>78</v>
      </c>
      <c r="C65" s="6" t="s">
        <v>90</v>
      </c>
      <c r="D65" s="6" t="s">
        <v>49</v>
      </c>
      <c r="E65" s="6" t="s">
        <v>64</v>
      </c>
      <c r="F65" s="6" t="s">
        <v>70</v>
      </c>
      <c r="G65" s="7" t="s">
        <v>25</v>
      </c>
      <c r="H65" s="4">
        <v>3.2799994047619019</v>
      </c>
      <c r="J65" s="15">
        <f>H65*(AI65+AJ65+AK65)*0.001</f>
        <v>7.9468397085667641</v>
      </c>
      <c r="K65" s="15">
        <f>H65*0.001*AH65</f>
        <v>11.548927314077691</v>
      </c>
      <c r="L65" s="15">
        <f>H65*0.001*AL65</f>
        <v>7.9594737939539932</v>
      </c>
      <c r="M65" s="15">
        <f>SUM(J65:L65)</f>
        <v>27.455240816598447</v>
      </c>
      <c r="N65" t="s">
        <v>25</v>
      </c>
      <c r="O65">
        <f>AN65*3.58</f>
        <v>826.98</v>
      </c>
      <c r="P65" s="1">
        <f>AO65*4</f>
        <v>14</v>
      </c>
      <c r="Q65" s="1">
        <f>AP65*4</f>
        <v>132</v>
      </c>
      <c r="R65" s="1">
        <f>AQ65*3.6</f>
        <v>256.68</v>
      </c>
      <c r="S65" s="1">
        <f>AR65*3.8</f>
        <v>190</v>
      </c>
      <c r="T65" s="1">
        <f>AS65*9</f>
        <v>579.6</v>
      </c>
      <c r="AC65">
        <f>O65+P65</f>
        <v>840.98</v>
      </c>
      <c r="AD65">
        <f>Q65</f>
        <v>132</v>
      </c>
      <c r="AE65">
        <f>R65+S65</f>
        <v>446.68</v>
      </c>
      <c r="AF65">
        <f>T65</f>
        <v>579.6</v>
      </c>
      <c r="AH65">
        <f>AC65*4.1868</f>
        <v>3521.0150640000002</v>
      </c>
      <c r="AI65">
        <f>Q65*4.1868</f>
        <v>552.6576</v>
      </c>
      <c r="AJ65">
        <f>R65*4.1868</f>
        <v>1074.6678239999999</v>
      </c>
      <c r="AK65">
        <f>S65*4.1868</f>
        <v>795.49199999999996</v>
      </c>
      <c r="AL65">
        <f>AF65*4.1868</f>
        <v>2426.6692800000001</v>
      </c>
      <c r="AN65" s="1">
        <v>231</v>
      </c>
      <c r="AO65" s="1">
        <v>3.5</v>
      </c>
      <c r="AP65" s="1">
        <v>33</v>
      </c>
      <c r="AQ65" s="1">
        <v>71.3</v>
      </c>
      <c r="AR65" s="1">
        <v>50</v>
      </c>
      <c r="AS65" s="1">
        <v>64.400000000000006</v>
      </c>
      <c r="BB65">
        <f>SUM(AN65:AO65)</f>
        <v>234.5</v>
      </c>
      <c r="BC65">
        <f>AQ65</f>
        <v>71.3</v>
      </c>
      <c r="BD65">
        <f>AR65</f>
        <v>50</v>
      </c>
      <c r="BE65">
        <f>AS65</f>
        <v>64.400000000000006</v>
      </c>
      <c r="BG65">
        <f>BB65*$H65/1000</f>
        <v>0.76915986041666595</v>
      </c>
      <c r="BH65">
        <f t="shared" si="0"/>
        <v>0.23386395755952358</v>
      </c>
      <c r="BI65">
        <f t="shared" si="1"/>
        <v>0.16399997023809509</v>
      </c>
      <c r="BJ65">
        <f t="shared" si="2"/>
        <v>0.10823998035714276</v>
      </c>
      <c r="BK65">
        <f t="shared" si="3"/>
        <v>0.2112319616666665</v>
      </c>
    </row>
    <row r="66" spans="1:63">
      <c r="A66">
        <v>62</v>
      </c>
      <c r="B66" s="6">
        <v>79</v>
      </c>
      <c r="C66" s="6" t="s">
        <v>90</v>
      </c>
      <c r="D66" s="6" t="s">
        <v>57</v>
      </c>
      <c r="E66" s="6" t="s">
        <v>65</v>
      </c>
      <c r="F66" s="6" t="s">
        <v>70</v>
      </c>
      <c r="G66" s="7" t="s">
        <v>28</v>
      </c>
      <c r="H66" s="4">
        <v>4.0334216666666629</v>
      </c>
      <c r="J66" s="15">
        <f>H66*(AI66+AJ66+AK66)*0.001</f>
        <v>12.811927662459107</v>
      </c>
      <c r="K66" s="15">
        <f>H66*0.001*AH66</f>
        <v>7.8062446370648342</v>
      </c>
      <c r="L66" s="15">
        <f>H66*0.001*AL66</f>
        <v>12.82746382190639</v>
      </c>
      <c r="M66" s="15">
        <f>SUM(J66:L66)</f>
        <v>33.445636121430333</v>
      </c>
      <c r="N66" s="13" t="s">
        <v>28</v>
      </c>
      <c r="O66" s="13">
        <f>AN66*3.58</f>
        <v>454.66</v>
      </c>
      <c r="P66" s="14">
        <f>AO66*4</f>
        <v>7.6</v>
      </c>
      <c r="Q66" s="14">
        <f>AP66*4</f>
        <v>132</v>
      </c>
      <c r="R66" s="14">
        <f>AQ66*3.6</f>
        <v>436.68</v>
      </c>
      <c r="S66" s="14">
        <f>AR66*3.8</f>
        <v>190</v>
      </c>
      <c r="T66" s="14">
        <f>AS66*9</f>
        <v>759.6</v>
      </c>
      <c r="U66" s="13"/>
      <c r="V66" s="13"/>
      <c r="W66" s="13"/>
      <c r="X66" s="13"/>
      <c r="Y66" s="13"/>
      <c r="Z66" s="13"/>
      <c r="AA66" s="13"/>
      <c r="AB66" s="13"/>
      <c r="AC66" s="13">
        <f>O66+P66</f>
        <v>462.26000000000005</v>
      </c>
      <c r="AD66" s="13">
        <f>Q66</f>
        <v>132</v>
      </c>
      <c r="AE66" s="13">
        <f>R66+S66</f>
        <v>626.68000000000006</v>
      </c>
      <c r="AF66" s="13">
        <f>T66</f>
        <v>759.6</v>
      </c>
      <c r="AG66" s="13"/>
      <c r="AH66" s="13">
        <f>AC66*4.1868</f>
        <v>1935.3901680000001</v>
      </c>
      <c r="AI66" s="13">
        <f>Q66*4.1868</f>
        <v>552.6576</v>
      </c>
      <c r="AJ66" s="13">
        <f>R66*4.1868</f>
        <v>1828.2918239999999</v>
      </c>
      <c r="AK66" s="13">
        <f>S66*4.1868</f>
        <v>795.49199999999996</v>
      </c>
      <c r="AL66" s="13">
        <f>AF66*4.1868</f>
        <v>3180.2932799999999</v>
      </c>
      <c r="AM66" s="13"/>
      <c r="AN66" s="14">
        <v>127</v>
      </c>
      <c r="AO66" s="14">
        <v>1.9</v>
      </c>
      <c r="AP66" s="14">
        <v>33</v>
      </c>
      <c r="AQ66" s="14">
        <v>121.3</v>
      </c>
      <c r="AR66" s="14">
        <v>50</v>
      </c>
      <c r="AS66" s="14">
        <v>84.4</v>
      </c>
      <c r="AT66" s="13"/>
      <c r="AU66" s="13"/>
      <c r="AV66" s="13"/>
      <c r="AW66" s="13"/>
      <c r="AX66" s="13"/>
      <c r="AY66" s="13"/>
      <c r="AZ66" s="13"/>
      <c r="BA66" s="13"/>
      <c r="BB66" s="13">
        <f>SUM(AN66:AO66)</f>
        <v>128.9</v>
      </c>
      <c r="BC66" s="13">
        <f>AQ66</f>
        <v>121.3</v>
      </c>
      <c r="BD66" s="13">
        <f>AR66</f>
        <v>50</v>
      </c>
      <c r="BE66" s="13">
        <f>AS66</f>
        <v>84.4</v>
      </c>
      <c r="BF66" s="13"/>
      <c r="BG66">
        <f>BB66*$H66/1000</f>
        <v>0.51990805283333286</v>
      </c>
      <c r="BH66">
        <f t="shared" si="0"/>
        <v>0.48925404816666623</v>
      </c>
      <c r="BI66">
        <f t="shared" si="1"/>
        <v>0.20167108333333314</v>
      </c>
      <c r="BJ66">
        <f t="shared" si="2"/>
        <v>0.13310291499999988</v>
      </c>
      <c r="BK66">
        <f t="shared" si="3"/>
        <v>0.34042078866666642</v>
      </c>
    </row>
    <row r="67" spans="1:63">
      <c r="A67">
        <v>63</v>
      </c>
      <c r="B67" s="6">
        <v>80</v>
      </c>
      <c r="C67" s="6" t="s">
        <v>90</v>
      </c>
      <c r="D67" s="6" t="s">
        <v>49</v>
      </c>
      <c r="E67" s="6" t="s">
        <v>65</v>
      </c>
      <c r="F67" s="6" t="s">
        <v>70</v>
      </c>
      <c r="G67" s="7" t="s">
        <v>28</v>
      </c>
      <c r="H67" s="4">
        <v>3.8553429464285678</v>
      </c>
      <c r="J67" s="15">
        <f>H67*(AI67+AJ67+AK67)*0.001</f>
        <v>12.246271038761915</v>
      </c>
      <c r="K67" s="15">
        <f>H67*0.001*AH67</f>
        <v>7.4615928327860015</v>
      </c>
      <c r="L67" s="15">
        <f>H67*0.001*AL67</f>
        <v>12.261121264622174</v>
      </c>
      <c r="M67" s="15">
        <f>SUM(J67:L67)</f>
        <v>31.96898513617009</v>
      </c>
      <c r="N67" s="13" t="s">
        <v>28</v>
      </c>
      <c r="O67" s="13">
        <f>AN67*3.58</f>
        <v>454.66</v>
      </c>
      <c r="P67" s="14">
        <f>AO67*4</f>
        <v>7.6</v>
      </c>
      <c r="Q67" s="14">
        <f>AP67*4</f>
        <v>132</v>
      </c>
      <c r="R67" s="14">
        <f>AQ67*3.6</f>
        <v>436.68</v>
      </c>
      <c r="S67" s="14">
        <f>AR67*3.8</f>
        <v>190</v>
      </c>
      <c r="T67" s="14">
        <f>AS67*9</f>
        <v>759.6</v>
      </c>
      <c r="U67" s="13"/>
      <c r="V67" s="13"/>
      <c r="W67" s="13"/>
      <c r="X67" s="13"/>
      <c r="Y67" s="13"/>
      <c r="Z67" s="13"/>
      <c r="AA67" s="13"/>
      <c r="AB67" s="13"/>
      <c r="AC67" s="13">
        <f>O67+P67</f>
        <v>462.26000000000005</v>
      </c>
      <c r="AD67" s="13">
        <f>Q67</f>
        <v>132</v>
      </c>
      <c r="AE67" s="13">
        <f>R67+S67</f>
        <v>626.68000000000006</v>
      </c>
      <c r="AF67" s="13">
        <f>T67</f>
        <v>759.6</v>
      </c>
      <c r="AG67" s="13"/>
      <c r="AH67" s="13">
        <f>AC67*4.1868</f>
        <v>1935.3901680000001</v>
      </c>
      <c r="AI67" s="13">
        <f>Q67*4.1868</f>
        <v>552.6576</v>
      </c>
      <c r="AJ67" s="13">
        <f>R67*4.1868</f>
        <v>1828.2918239999999</v>
      </c>
      <c r="AK67" s="13">
        <f>S67*4.1868</f>
        <v>795.49199999999996</v>
      </c>
      <c r="AL67" s="13">
        <f>AF67*4.1868</f>
        <v>3180.2932799999999</v>
      </c>
      <c r="AM67" s="13"/>
      <c r="AN67" s="14">
        <v>127</v>
      </c>
      <c r="AO67" s="14">
        <v>1.9</v>
      </c>
      <c r="AP67" s="14">
        <v>33</v>
      </c>
      <c r="AQ67" s="14">
        <v>121.3</v>
      </c>
      <c r="AR67" s="14">
        <v>50</v>
      </c>
      <c r="AS67" s="14">
        <v>84.4</v>
      </c>
      <c r="AT67" s="13"/>
      <c r="AU67" s="13"/>
      <c r="AV67" s="13"/>
      <c r="AW67" s="13"/>
      <c r="AX67" s="13"/>
      <c r="AY67" s="13"/>
      <c r="AZ67" s="13"/>
      <c r="BA67" s="13"/>
      <c r="BB67" s="13">
        <f>SUM(AN67:AO67)</f>
        <v>128.9</v>
      </c>
      <c r="BC67" s="13">
        <f>AQ67</f>
        <v>121.3</v>
      </c>
      <c r="BD67" s="13">
        <f>AR67</f>
        <v>50</v>
      </c>
      <c r="BE67" s="13">
        <f>AS67</f>
        <v>84.4</v>
      </c>
      <c r="BF67" s="13"/>
      <c r="BG67">
        <f>BB67*$H67/1000</f>
        <v>0.49695370579464243</v>
      </c>
      <c r="BH67">
        <f t="shared" si="0"/>
        <v>0.46765309940178523</v>
      </c>
      <c r="BI67">
        <f t="shared" si="1"/>
        <v>0.19276714732142838</v>
      </c>
      <c r="BJ67">
        <f t="shared" si="2"/>
        <v>0.12722631723214273</v>
      </c>
      <c r="BK67">
        <f t="shared" si="3"/>
        <v>0.32539094467857116</v>
      </c>
    </row>
    <row r="68" spans="1:63">
      <c r="A68">
        <v>64</v>
      </c>
      <c r="B68" s="6">
        <v>81</v>
      </c>
      <c r="C68" s="6" t="s">
        <v>90</v>
      </c>
      <c r="D68" s="6" t="s">
        <v>57</v>
      </c>
      <c r="E68" s="6" t="s">
        <v>59</v>
      </c>
      <c r="F68" s="6" t="s">
        <v>71</v>
      </c>
      <c r="G68" s="7" t="s">
        <v>2</v>
      </c>
      <c r="H68" s="4">
        <v>2.8040946428571396</v>
      </c>
      <c r="J68" s="15">
        <f>H68*(AI68+AJ68+AK68)*0.001</f>
        <v>7.0422316410764489</v>
      </c>
      <c r="K68" s="15">
        <f>H68*0.001*AH68</f>
        <v>21.110258666398344</v>
      </c>
      <c r="L68" s="15">
        <f>H68*0.001*AL68</f>
        <v>7.0793306207807056</v>
      </c>
      <c r="M68" s="15">
        <f>SUM(J68:L68)</f>
        <v>35.231820928255502</v>
      </c>
      <c r="N68" t="s">
        <v>2</v>
      </c>
      <c r="O68">
        <f>AN68*3.58</f>
        <v>1768.52</v>
      </c>
      <c r="P68" s="1">
        <f>AO68*4</f>
        <v>29.6</v>
      </c>
      <c r="Q68" s="1">
        <f>AP68*4</f>
        <v>200</v>
      </c>
      <c r="R68" s="1">
        <f>AQ68*3.6</f>
        <v>114.84</v>
      </c>
      <c r="S68" s="1">
        <f>AR68*3.8</f>
        <v>285</v>
      </c>
      <c r="T68" s="1">
        <f>AS68*9</f>
        <v>603</v>
      </c>
      <c r="AC68">
        <f>O68+P68</f>
        <v>1798.12</v>
      </c>
      <c r="AD68">
        <f>Q68</f>
        <v>200</v>
      </c>
      <c r="AE68">
        <f>R68+S68</f>
        <v>399.84000000000003</v>
      </c>
      <c r="AF68">
        <f>T68</f>
        <v>603</v>
      </c>
      <c r="AH68">
        <f>AC68*4.1868</f>
        <v>7528.3688159999992</v>
      </c>
      <c r="AI68">
        <f>Q68*4.1868</f>
        <v>837.36</v>
      </c>
      <c r="AJ68">
        <f>R68*4.1868</f>
        <v>480.81211200000001</v>
      </c>
      <c r="AK68">
        <f>S68*4.1868</f>
        <v>1193.2380000000001</v>
      </c>
      <c r="AL68">
        <f>AF68*4.1868</f>
        <v>2524.6403999999998</v>
      </c>
      <c r="AN68" s="1">
        <v>494</v>
      </c>
      <c r="AO68" s="1">
        <v>7.4</v>
      </c>
      <c r="AP68" s="1">
        <v>50</v>
      </c>
      <c r="AQ68" s="1">
        <v>31.9</v>
      </c>
      <c r="AR68" s="1">
        <v>75</v>
      </c>
      <c r="AS68" s="1">
        <v>67</v>
      </c>
      <c r="BB68">
        <f>SUM(AN68:AO68)</f>
        <v>501.4</v>
      </c>
      <c r="BC68">
        <f>AQ68</f>
        <v>31.9</v>
      </c>
      <c r="BD68">
        <f>AR68</f>
        <v>75</v>
      </c>
      <c r="BE68">
        <f>AS68</f>
        <v>67</v>
      </c>
      <c r="BG68">
        <f>BB68*$H68/1000</f>
        <v>1.4059730539285697</v>
      </c>
      <c r="BH68">
        <f t="shared" ref="BH68:BH131" si="4">BC68*$H68/1000</f>
        <v>8.9450619107142762E-2</v>
      </c>
      <c r="BI68">
        <f t="shared" ref="BI68:BI131" si="5">BD68*$H68/1000</f>
        <v>0.21030709821428548</v>
      </c>
      <c r="BJ68">
        <f t="shared" ref="BJ68:BJ131" si="6">AP68*$H68/1000</f>
        <v>0.14020473214285697</v>
      </c>
      <c r="BK68">
        <f t="shared" ref="BK68:BK131" si="7">BE68*$H68/1000</f>
        <v>0.18787434107142834</v>
      </c>
    </row>
    <row r="69" spans="1:63">
      <c r="A69" s="50">
        <v>65</v>
      </c>
      <c r="B69" s="6">
        <v>82</v>
      </c>
      <c r="C69" s="6" t="s">
        <v>90</v>
      </c>
      <c r="D69" s="6" t="s">
        <v>49</v>
      </c>
      <c r="E69" s="6" t="s">
        <v>59</v>
      </c>
      <c r="F69" s="6" t="s">
        <v>71</v>
      </c>
      <c r="G69" s="7" t="s">
        <v>2</v>
      </c>
      <c r="H69" s="4">
        <v>2.3058422619047589</v>
      </c>
      <c r="J69" s="15">
        <f>H69*(AI69+AJ69+AK69)*0.001</f>
        <v>5.7909155732245647</v>
      </c>
      <c r="K69" s="15">
        <f>H69*0.001*AH69</f>
        <v>17.35923097913869</v>
      </c>
      <c r="L69" s="15">
        <f>H69*0.001*AL69</f>
        <v>5.8214225304321348</v>
      </c>
      <c r="M69" s="15">
        <f>SUM(J69:L69)</f>
        <v>28.971569082795387</v>
      </c>
      <c r="N69" t="s">
        <v>2</v>
      </c>
      <c r="O69">
        <f>AN69*3.58</f>
        <v>1768.52</v>
      </c>
      <c r="P69" s="1">
        <f>AO69*4</f>
        <v>29.6</v>
      </c>
      <c r="Q69" s="1">
        <f>AP69*4</f>
        <v>200</v>
      </c>
      <c r="R69" s="1">
        <f>AQ69*3.6</f>
        <v>114.84</v>
      </c>
      <c r="S69" s="1">
        <f>AR69*3.8</f>
        <v>285</v>
      </c>
      <c r="T69" s="1">
        <f>AS69*9</f>
        <v>603</v>
      </c>
      <c r="AC69">
        <f>O69+P69</f>
        <v>1798.12</v>
      </c>
      <c r="AD69">
        <f>Q69</f>
        <v>200</v>
      </c>
      <c r="AE69">
        <f>R69+S69</f>
        <v>399.84000000000003</v>
      </c>
      <c r="AF69">
        <f>T69</f>
        <v>603</v>
      </c>
      <c r="AH69">
        <f>AC69*4.1868</f>
        <v>7528.3688159999992</v>
      </c>
      <c r="AI69">
        <f>Q69*4.1868</f>
        <v>837.36</v>
      </c>
      <c r="AJ69">
        <f>R69*4.1868</f>
        <v>480.81211200000001</v>
      </c>
      <c r="AK69">
        <f>S69*4.1868</f>
        <v>1193.2380000000001</v>
      </c>
      <c r="AL69">
        <f>AF69*4.1868</f>
        <v>2524.6403999999998</v>
      </c>
      <c r="AN69" s="1">
        <v>494</v>
      </c>
      <c r="AO69" s="1">
        <v>7.4</v>
      </c>
      <c r="AP69" s="1">
        <v>50</v>
      </c>
      <c r="AQ69" s="1">
        <v>31.9</v>
      </c>
      <c r="AR69" s="1">
        <v>75</v>
      </c>
      <c r="AS69" s="1">
        <v>67</v>
      </c>
      <c r="BB69">
        <f>SUM(AN69:AO69)</f>
        <v>501.4</v>
      </c>
      <c r="BC69">
        <f>AQ69</f>
        <v>31.9</v>
      </c>
      <c r="BD69">
        <f>AR69</f>
        <v>75</v>
      </c>
      <c r="BE69">
        <f>AS69</f>
        <v>67</v>
      </c>
      <c r="BG69">
        <f>BB69*$H69/1000</f>
        <v>1.1561493101190461</v>
      </c>
      <c r="BH69">
        <f t="shared" si="4"/>
        <v>7.3556368154761811E-2</v>
      </c>
      <c r="BI69">
        <f t="shared" si="5"/>
        <v>0.17293816964285694</v>
      </c>
      <c r="BJ69">
        <f t="shared" si="6"/>
        <v>0.11529211309523796</v>
      </c>
      <c r="BK69">
        <f t="shared" si="7"/>
        <v>0.15449143154761885</v>
      </c>
    </row>
    <row r="70" spans="1:63">
      <c r="A70">
        <v>66</v>
      </c>
      <c r="B70" s="6">
        <v>83</v>
      </c>
      <c r="C70" s="6" t="s">
        <v>90</v>
      </c>
      <c r="D70" s="6" t="s">
        <v>57</v>
      </c>
      <c r="E70" s="6" t="s">
        <v>66</v>
      </c>
      <c r="F70" s="6" t="s">
        <v>72</v>
      </c>
      <c r="G70" s="7" t="s">
        <v>5</v>
      </c>
      <c r="H70" s="4">
        <v>3.1812873648809492</v>
      </c>
      <c r="J70" s="15">
        <f>H70*(AI70+AJ70+AK70)*0.001</f>
        <v>29.969746916503148</v>
      </c>
      <c r="K70" s="15">
        <f>H70*0.001*AH70</f>
        <v>2.0018279985906826</v>
      </c>
      <c r="L70" s="15">
        <f>H70*0.001*AL70</f>
        <v>8.0316066053879851</v>
      </c>
      <c r="M70" s="15">
        <f>SUM(J70:L70)</f>
        <v>40.003181520481817</v>
      </c>
      <c r="N70" s="13" t="s">
        <v>5</v>
      </c>
      <c r="O70" s="13">
        <f>AN70*3.58</f>
        <v>147.85399999999998</v>
      </c>
      <c r="P70" s="14">
        <f>AO70*4</f>
        <v>2.44</v>
      </c>
      <c r="Q70" s="14">
        <f>AP70*4</f>
        <v>200</v>
      </c>
      <c r="R70" s="14">
        <f>AQ70*3.6</f>
        <v>1765.0800000000002</v>
      </c>
      <c r="S70" s="14">
        <f>AR70*3.8</f>
        <v>285</v>
      </c>
      <c r="T70" s="14">
        <f>AS70*9</f>
        <v>603</v>
      </c>
      <c r="U70" s="13"/>
      <c r="V70" s="13"/>
      <c r="W70" s="13"/>
      <c r="X70" s="13"/>
      <c r="Y70" s="13"/>
      <c r="Z70" s="13"/>
      <c r="AA70" s="13"/>
      <c r="AB70" s="13"/>
      <c r="AC70" s="13">
        <f>O70+P70</f>
        <v>150.29399999999998</v>
      </c>
      <c r="AD70" s="13">
        <f>Q70</f>
        <v>200</v>
      </c>
      <c r="AE70" s="13">
        <f>R70+S70</f>
        <v>2050.08</v>
      </c>
      <c r="AF70" s="13">
        <f>T70</f>
        <v>603</v>
      </c>
      <c r="AG70" s="13"/>
      <c r="AH70" s="13">
        <f>AC70*4.1868</f>
        <v>629.25091919999988</v>
      </c>
      <c r="AI70" s="13">
        <f>Q70*4.1868</f>
        <v>837.36</v>
      </c>
      <c r="AJ70" s="13">
        <f>R70*4.1868</f>
        <v>7390.0369440000004</v>
      </c>
      <c r="AK70" s="13">
        <f>S70*4.1868</f>
        <v>1193.2380000000001</v>
      </c>
      <c r="AL70" s="13">
        <f>AF70*4.1868</f>
        <v>2524.6403999999998</v>
      </c>
      <c r="AM70" s="13"/>
      <c r="AN70" s="14">
        <v>41.3</v>
      </c>
      <c r="AO70" s="14">
        <v>0.61</v>
      </c>
      <c r="AP70" s="14">
        <v>50</v>
      </c>
      <c r="AQ70" s="14">
        <v>490.3</v>
      </c>
      <c r="AR70" s="14">
        <v>75</v>
      </c>
      <c r="AS70" s="14">
        <v>67</v>
      </c>
      <c r="AT70" s="13"/>
      <c r="AU70" s="13"/>
      <c r="AV70" s="13"/>
      <c r="AW70" s="13"/>
      <c r="AX70" s="13"/>
      <c r="AY70" s="13"/>
      <c r="AZ70" s="13"/>
      <c r="BA70" s="13"/>
      <c r="BB70" s="13">
        <f>SUM(AN70:AO70)</f>
        <v>41.91</v>
      </c>
      <c r="BC70" s="13">
        <f>AQ70</f>
        <v>490.3</v>
      </c>
      <c r="BD70" s="13">
        <f>AR70</f>
        <v>75</v>
      </c>
      <c r="BE70" s="13">
        <f>AS70</f>
        <v>67</v>
      </c>
      <c r="BF70" s="13"/>
      <c r="BG70">
        <f>BB70*$H70/1000</f>
        <v>0.13332775346216055</v>
      </c>
      <c r="BH70">
        <f t="shared" si="4"/>
        <v>1.5597851950011294</v>
      </c>
      <c r="BI70">
        <f t="shared" si="5"/>
        <v>0.23859655236607119</v>
      </c>
      <c r="BJ70">
        <f t="shared" si="6"/>
        <v>0.15906436824404746</v>
      </c>
      <c r="BK70">
        <f t="shared" si="7"/>
        <v>0.21314625344702362</v>
      </c>
    </row>
    <row r="71" spans="1:63">
      <c r="A71" s="50">
        <v>67</v>
      </c>
      <c r="B71" s="6">
        <v>84</v>
      </c>
      <c r="C71" s="6" t="s">
        <v>90</v>
      </c>
      <c r="D71" s="6" t="s">
        <v>49</v>
      </c>
      <c r="E71" s="6" t="s">
        <v>66</v>
      </c>
      <c r="F71" s="6" t="s">
        <v>72</v>
      </c>
      <c r="G71" s="7" t="s">
        <v>5</v>
      </c>
      <c r="H71" s="4">
        <v>2.6637388279761871</v>
      </c>
      <c r="J71" s="15">
        <f>H71*(AI71+AJ71+AK71)*0.001</f>
        <v>25.094111084522073</v>
      </c>
      <c r="K71" s="15">
        <f>H71*0.001*AH71</f>
        <v>1.6761601060127462</v>
      </c>
      <c r="L71" s="15">
        <f>H71*0.001*AL71</f>
        <v>6.7249826601573321</v>
      </c>
      <c r="M71" s="15">
        <f>SUM(J71:L71)</f>
        <v>33.495253850692151</v>
      </c>
      <c r="N71" s="13" t="s">
        <v>5</v>
      </c>
      <c r="O71" s="13">
        <f>AN71*3.58</f>
        <v>147.85399999999998</v>
      </c>
      <c r="P71" s="14">
        <f>AO71*4</f>
        <v>2.44</v>
      </c>
      <c r="Q71" s="14">
        <f>AP71*4</f>
        <v>200</v>
      </c>
      <c r="R71" s="14">
        <f>AQ71*3.6</f>
        <v>1765.0800000000002</v>
      </c>
      <c r="S71" s="14">
        <f>AR71*3.8</f>
        <v>285</v>
      </c>
      <c r="T71" s="14">
        <f>AS71*9</f>
        <v>603</v>
      </c>
      <c r="U71" s="13"/>
      <c r="V71" s="13"/>
      <c r="W71" s="13"/>
      <c r="X71" s="13"/>
      <c r="Y71" s="13"/>
      <c r="Z71" s="13"/>
      <c r="AA71" s="13"/>
      <c r="AB71" s="13"/>
      <c r="AC71" s="13">
        <f>O71+P71</f>
        <v>150.29399999999998</v>
      </c>
      <c r="AD71" s="13">
        <f>Q71</f>
        <v>200</v>
      </c>
      <c r="AE71" s="13">
        <f>R71+S71</f>
        <v>2050.08</v>
      </c>
      <c r="AF71" s="13">
        <f>T71</f>
        <v>603</v>
      </c>
      <c r="AG71" s="13"/>
      <c r="AH71" s="13">
        <f>AC71*4.1868</f>
        <v>629.25091919999988</v>
      </c>
      <c r="AI71" s="13">
        <f>Q71*4.1868</f>
        <v>837.36</v>
      </c>
      <c r="AJ71" s="13">
        <f>R71*4.1868</f>
        <v>7390.0369440000004</v>
      </c>
      <c r="AK71" s="13">
        <f>S71*4.1868</f>
        <v>1193.2380000000001</v>
      </c>
      <c r="AL71" s="13">
        <f>AF71*4.1868</f>
        <v>2524.6403999999998</v>
      </c>
      <c r="AM71" s="13"/>
      <c r="AN71" s="14">
        <v>41.3</v>
      </c>
      <c r="AO71" s="14">
        <v>0.61</v>
      </c>
      <c r="AP71" s="14">
        <v>50</v>
      </c>
      <c r="AQ71" s="14">
        <v>490.3</v>
      </c>
      <c r="AR71" s="14">
        <v>75</v>
      </c>
      <c r="AS71" s="14">
        <v>67</v>
      </c>
      <c r="AT71" s="13"/>
      <c r="AU71" s="13"/>
      <c r="AV71" s="13"/>
      <c r="AW71" s="13"/>
      <c r="AX71" s="13"/>
      <c r="AY71" s="13"/>
      <c r="AZ71" s="13"/>
      <c r="BA71" s="13"/>
      <c r="BB71" s="13">
        <f>SUM(AN71:AO71)</f>
        <v>41.91</v>
      </c>
      <c r="BC71" s="13">
        <f>AQ71</f>
        <v>490.3</v>
      </c>
      <c r="BD71" s="13">
        <f>AR71</f>
        <v>75</v>
      </c>
      <c r="BE71" s="13">
        <f>AS71</f>
        <v>67</v>
      </c>
      <c r="BF71" s="13"/>
      <c r="BG71">
        <f>BB71*$H71/1000</f>
        <v>0.111637294280482</v>
      </c>
      <c r="BH71">
        <f t="shared" si="4"/>
        <v>1.3060311473567248</v>
      </c>
      <c r="BI71">
        <f t="shared" si="5"/>
        <v>0.19978041209821404</v>
      </c>
      <c r="BJ71">
        <f t="shared" si="6"/>
        <v>0.13318694139880935</v>
      </c>
      <c r="BK71">
        <f t="shared" si="7"/>
        <v>0.17847050147440452</v>
      </c>
    </row>
    <row r="72" spans="1:63">
      <c r="A72">
        <v>68</v>
      </c>
      <c r="B72" s="6">
        <v>87</v>
      </c>
      <c r="C72" s="6" t="s">
        <v>90</v>
      </c>
      <c r="D72" s="6" t="s">
        <v>57</v>
      </c>
      <c r="E72" s="6" t="s">
        <v>60</v>
      </c>
      <c r="F72" s="6" t="s">
        <v>71</v>
      </c>
      <c r="G72" s="7" t="s">
        <v>11</v>
      </c>
      <c r="H72" s="4">
        <v>3.2192502976190442</v>
      </c>
      <c r="J72" s="15">
        <f>H72*(AI72+AJ72+AK72)*0.001</f>
        <v>19.405060350341937</v>
      </c>
      <c r="K72" s="15">
        <f>H72*0.001*AH72</f>
        <v>13.345730111754072</v>
      </c>
      <c r="L72" s="15">
        <f>H72*0.001*AL72</f>
        <v>8.1274493590810621</v>
      </c>
      <c r="M72" s="15">
        <f>SUM(J72:L72)</f>
        <v>40.878239821177068</v>
      </c>
      <c r="N72" s="13" t="s">
        <v>11</v>
      </c>
      <c r="O72" s="13">
        <f>AN72*3.58</f>
        <v>973.76</v>
      </c>
      <c r="P72" s="14">
        <f>AO72*4</f>
        <v>16.399999999999999</v>
      </c>
      <c r="Q72" s="14">
        <f>AP72*4</f>
        <v>200</v>
      </c>
      <c r="R72" s="14">
        <f>AQ72*3.6</f>
        <v>954.72</v>
      </c>
      <c r="S72" s="14">
        <f>AR72*3.8</f>
        <v>285</v>
      </c>
      <c r="T72" s="14">
        <f>AS72*9</f>
        <v>603</v>
      </c>
      <c r="U72" s="13"/>
      <c r="V72" s="13"/>
      <c r="W72" s="13"/>
      <c r="X72" s="13"/>
      <c r="Y72" s="13"/>
      <c r="Z72" s="13"/>
      <c r="AA72" s="13"/>
      <c r="AB72" s="13"/>
      <c r="AC72" s="13">
        <f>O72+P72</f>
        <v>990.16</v>
      </c>
      <c r="AD72" s="13">
        <f>Q72</f>
        <v>200</v>
      </c>
      <c r="AE72" s="13">
        <f>R72+S72</f>
        <v>1239.72</v>
      </c>
      <c r="AF72" s="13">
        <f>T72</f>
        <v>603</v>
      </c>
      <c r="AG72" s="13"/>
      <c r="AH72" s="13">
        <f>AC72*4.1868</f>
        <v>4145.6018880000001</v>
      </c>
      <c r="AI72" s="13">
        <f>Q72*4.1868</f>
        <v>837.36</v>
      </c>
      <c r="AJ72" s="13">
        <f>R72*4.1868</f>
        <v>3997.2216960000001</v>
      </c>
      <c r="AK72" s="13">
        <f>S72*4.1868</f>
        <v>1193.2380000000001</v>
      </c>
      <c r="AL72" s="13">
        <f>AF72*4.1868</f>
        <v>2524.6403999999998</v>
      </c>
      <c r="AM72" s="13"/>
      <c r="AN72" s="14">
        <v>272</v>
      </c>
      <c r="AO72" s="14">
        <v>4.0999999999999996</v>
      </c>
      <c r="AP72" s="14">
        <v>50</v>
      </c>
      <c r="AQ72" s="14">
        <v>265.2</v>
      </c>
      <c r="AR72" s="14">
        <v>75</v>
      </c>
      <c r="AS72" s="14">
        <v>67</v>
      </c>
      <c r="AT72" s="13"/>
      <c r="AU72" s="13"/>
      <c r="AV72" s="13"/>
      <c r="AW72" s="13"/>
      <c r="AX72" s="13"/>
      <c r="AY72" s="13"/>
      <c r="AZ72" s="13"/>
      <c r="BA72" s="13"/>
      <c r="BB72" s="13">
        <f>SUM(AN72:AO72)</f>
        <v>276.10000000000002</v>
      </c>
      <c r="BC72" s="13">
        <f>AQ72</f>
        <v>265.2</v>
      </c>
      <c r="BD72" s="13">
        <f>AR72</f>
        <v>75</v>
      </c>
      <c r="BE72" s="13">
        <f>AS72</f>
        <v>67</v>
      </c>
      <c r="BF72" s="13"/>
      <c r="BG72">
        <f>BB72*$H72/1000</f>
        <v>0.8888350071726181</v>
      </c>
      <c r="BH72">
        <f t="shared" si="4"/>
        <v>0.85374517892857049</v>
      </c>
      <c r="BI72">
        <f t="shared" si="5"/>
        <v>0.24144377232142833</v>
      </c>
      <c r="BJ72">
        <f t="shared" si="6"/>
        <v>0.1609625148809522</v>
      </c>
      <c r="BK72">
        <f t="shared" si="7"/>
        <v>0.21568976994047598</v>
      </c>
    </row>
    <row r="73" spans="1:63">
      <c r="A73" s="50">
        <v>69</v>
      </c>
      <c r="B73" s="6">
        <v>88</v>
      </c>
      <c r="C73" s="6" t="s">
        <v>90</v>
      </c>
      <c r="D73" s="6" t="s">
        <v>49</v>
      </c>
      <c r="E73" s="6" t="s">
        <v>60</v>
      </c>
      <c r="F73" s="6" t="s">
        <v>71</v>
      </c>
      <c r="G73" s="7" t="s">
        <v>11</v>
      </c>
      <c r="H73" s="4">
        <v>2.6984976190476151</v>
      </c>
      <c r="J73" s="15">
        <f>H73*(AI73+AJ73+AK73)*0.001</f>
        <v>16.266057097704323</v>
      </c>
      <c r="K73" s="15">
        <f>H73*0.001*AH73</f>
        <v>11.186896824287299</v>
      </c>
      <c r="L73" s="15">
        <f>H73*0.001*AL73</f>
        <v>6.8127361083514177</v>
      </c>
      <c r="M73" s="15">
        <f>SUM(J73:L73)</f>
        <v>34.265690030343038</v>
      </c>
      <c r="N73" s="13" t="s">
        <v>11</v>
      </c>
      <c r="O73" s="13">
        <f>AN73*3.58</f>
        <v>973.76</v>
      </c>
      <c r="P73" s="14">
        <f>AO73*4</f>
        <v>16.399999999999999</v>
      </c>
      <c r="Q73" s="14">
        <f>AP73*4</f>
        <v>200</v>
      </c>
      <c r="R73" s="14">
        <f>AQ73*3.6</f>
        <v>954.72</v>
      </c>
      <c r="S73" s="14">
        <f>AR73*3.8</f>
        <v>285</v>
      </c>
      <c r="T73" s="14">
        <f>AS73*9</f>
        <v>603</v>
      </c>
      <c r="U73" s="13"/>
      <c r="V73" s="13"/>
      <c r="W73" s="13"/>
      <c r="X73" s="13"/>
      <c r="Y73" s="13"/>
      <c r="Z73" s="13"/>
      <c r="AA73" s="13"/>
      <c r="AB73" s="13"/>
      <c r="AC73" s="13">
        <f>O73+P73</f>
        <v>990.16</v>
      </c>
      <c r="AD73" s="13">
        <f>Q73</f>
        <v>200</v>
      </c>
      <c r="AE73" s="13">
        <f>R73+S73</f>
        <v>1239.72</v>
      </c>
      <c r="AF73" s="13">
        <f>T73</f>
        <v>603</v>
      </c>
      <c r="AG73" s="13"/>
      <c r="AH73" s="13">
        <f>AC73*4.1868</f>
        <v>4145.6018880000001</v>
      </c>
      <c r="AI73" s="13">
        <f>Q73*4.1868</f>
        <v>837.36</v>
      </c>
      <c r="AJ73" s="13">
        <f>R73*4.1868</f>
        <v>3997.2216960000001</v>
      </c>
      <c r="AK73" s="13">
        <f>S73*4.1868</f>
        <v>1193.2380000000001</v>
      </c>
      <c r="AL73" s="13">
        <f>AF73*4.1868</f>
        <v>2524.6403999999998</v>
      </c>
      <c r="AM73" s="13"/>
      <c r="AN73" s="14">
        <v>272</v>
      </c>
      <c r="AO73" s="14">
        <v>4.0999999999999996</v>
      </c>
      <c r="AP73" s="14">
        <v>50</v>
      </c>
      <c r="AQ73" s="14">
        <v>265.2</v>
      </c>
      <c r="AR73" s="14">
        <v>75</v>
      </c>
      <c r="AS73" s="14">
        <v>67</v>
      </c>
      <c r="AT73" s="13"/>
      <c r="AU73" s="13"/>
      <c r="AV73" s="13"/>
      <c r="AW73" s="13"/>
      <c r="AX73" s="13"/>
      <c r="AY73" s="13"/>
      <c r="AZ73" s="13"/>
      <c r="BA73" s="13"/>
      <c r="BB73" s="13">
        <f>SUM(AN73:AO73)</f>
        <v>276.10000000000002</v>
      </c>
      <c r="BC73" s="13">
        <f>AQ73</f>
        <v>265.2</v>
      </c>
      <c r="BD73" s="13">
        <f>AR73</f>
        <v>75</v>
      </c>
      <c r="BE73" s="13">
        <f>AS73</f>
        <v>67</v>
      </c>
      <c r="BF73" s="13"/>
      <c r="BG73">
        <f>BB73*$H73/1000</f>
        <v>0.74505519261904662</v>
      </c>
      <c r="BH73">
        <f t="shared" si="4"/>
        <v>0.71564156857142747</v>
      </c>
      <c r="BI73">
        <f t="shared" si="5"/>
        <v>0.20238732142857113</v>
      </c>
      <c r="BJ73">
        <f t="shared" si="6"/>
        <v>0.13492488095238075</v>
      </c>
      <c r="BK73">
        <f t="shared" si="7"/>
        <v>0.18079934047619023</v>
      </c>
    </row>
    <row r="74" spans="1:63">
      <c r="A74">
        <v>70</v>
      </c>
      <c r="B74" s="6">
        <v>89</v>
      </c>
      <c r="C74" s="6" t="s">
        <v>90</v>
      </c>
      <c r="D74" s="6" t="s">
        <v>57</v>
      </c>
      <c r="E74" s="6" t="s">
        <v>61</v>
      </c>
      <c r="F74" s="6" t="s">
        <v>71</v>
      </c>
      <c r="G74" s="7" t="s">
        <v>14</v>
      </c>
      <c r="H74" s="4">
        <v>3.3273583047619004</v>
      </c>
      <c r="J74" s="15">
        <f>H74*(AI74+AJ74+AK74)*0.001</f>
        <v>8.3583673544862691</v>
      </c>
      <c r="K74" s="15">
        <f>H74*0.001*AH74</f>
        <v>13.793902870273415</v>
      </c>
      <c r="L74" s="15">
        <f>H74*0.001*AL74</f>
        <v>20.06061660054306</v>
      </c>
      <c r="M74" s="15">
        <f>SUM(J74:L74)</f>
        <v>42.212886825302746</v>
      </c>
      <c r="N74" t="s">
        <v>14</v>
      </c>
      <c r="O74">
        <f>AN74*3.58</f>
        <v>973.76</v>
      </c>
      <c r="P74" s="1">
        <f>AO74*4</f>
        <v>16.399999999999999</v>
      </c>
      <c r="Q74" s="1">
        <f>AP74*4</f>
        <v>200</v>
      </c>
      <c r="R74" s="1">
        <f>AQ74*3.6</f>
        <v>114.98400000000001</v>
      </c>
      <c r="S74" s="1">
        <f>AR74*3.8</f>
        <v>285</v>
      </c>
      <c r="T74" s="1">
        <f>AS74*9</f>
        <v>1440</v>
      </c>
      <c r="AC74">
        <f>O74+P74</f>
        <v>990.16</v>
      </c>
      <c r="AD74">
        <f>Q74</f>
        <v>200</v>
      </c>
      <c r="AE74">
        <f>R74+S74</f>
        <v>399.98400000000004</v>
      </c>
      <c r="AF74">
        <f>T74</f>
        <v>1440</v>
      </c>
      <c r="AH74">
        <f>AC74*4.1868</f>
        <v>4145.6018880000001</v>
      </c>
      <c r="AI74">
        <f>Q74*4.1868</f>
        <v>837.36</v>
      </c>
      <c r="AJ74">
        <f>R74*4.1868</f>
        <v>481.41501120000004</v>
      </c>
      <c r="AK74">
        <f>S74*4.1868</f>
        <v>1193.2380000000001</v>
      </c>
      <c r="AL74">
        <f>AF74*4.1868</f>
        <v>6028.9920000000002</v>
      </c>
      <c r="AN74" s="1">
        <v>272</v>
      </c>
      <c r="AO74" s="1">
        <v>4.0999999999999996</v>
      </c>
      <c r="AP74" s="1">
        <v>50</v>
      </c>
      <c r="AQ74" s="1">
        <v>31.94</v>
      </c>
      <c r="AR74" s="1">
        <v>75</v>
      </c>
      <c r="AS74" s="1">
        <v>160</v>
      </c>
      <c r="BB74">
        <f>SUM(AN74:AO74)</f>
        <v>276.10000000000002</v>
      </c>
      <c r="BC74">
        <f>AQ74</f>
        <v>31.94</v>
      </c>
      <c r="BD74">
        <f>AR74</f>
        <v>75</v>
      </c>
      <c r="BE74">
        <f>AS74</f>
        <v>160</v>
      </c>
      <c r="BG74">
        <f>BB74*$H74/1000</f>
        <v>0.91868362794476077</v>
      </c>
      <c r="BH74">
        <f t="shared" si="4"/>
        <v>0.1062758242540951</v>
      </c>
      <c r="BI74">
        <f t="shared" si="5"/>
        <v>0.24955187285714253</v>
      </c>
      <c r="BJ74">
        <f t="shared" si="6"/>
        <v>0.16636791523809502</v>
      </c>
      <c r="BK74">
        <f t="shared" si="7"/>
        <v>0.53237732876190413</v>
      </c>
    </row>
    <row r="75" spans="1:63">
      <c r="A75">
        <v>71</v>
      </c>
      <c r="B75" s="6">
        <v>90</v>
      </c>
      <c r="C75" s="6" t="s">
        <v>90</v>
      </c>
      <c r="D75" s="6" t="s">
        <v>49</v>
      </c>
      <c r="E75" s="6" t="s">
        <v>61</v>
      </c>
      <c r="F75" s="6" t="s">
        <v>71</v>
      </c>
      <c r="G75" s="7" t="s">
        <v>14</v>
      </c>
      <c r="H75" s="4">
        <v>2.7859626285714252</v>
      </c>
      <c r="J75" s="15">
        <f>H75*(AI75+AJ75+AK75)*0.001</f>
        <v>6.9983743716883735</v>
      </c>
      <c r="K75" s="15">
        <f>H75*0.001*AH75</f>
        <v>11.549491932903143</v>
      </c>
      <c r="L75" s="15">
        <f>H75*0.001*AL75</f>
        <v>16.796546399956096</v>
      </c>
      <c r="M75" s="15">
        <f>SUM(J75:L75)</f>
        <v>35.344412704547608</v>
      </c>
      <c r="N75" t="s">
        <v>14</v>
      </c>
      <c r="O75">
        <f>AN75*3.58</f>
        <v>973.76</v>
      </c>
      <c r="P75" s="1">
        <f>AO75*4</f>
        <v>16.399999999999999</v>
      </c>
      <c r="Q75" s="1">
        <f>AP75*4</f>
        <v>200</v>
      </c>
      <c r="R75" s="1">
        <f>AQ75*3.6</f>
        <v>114.98400000000001</v>
      </c>
      <c r="S75" s="1">
        <f>AR75*3.8</f>
        <v>285</v>
      </c>
      <c r="T75" s="1">
        <f>AS75*9</f>
        <v>1440</v>
      </c>
      <c r="AC75">
        <f>O75+P75</f>
        <v>990.16</v>
      </c>
      <c r="AD75">
        <f>Q75</f>
        <v>200</v>
      </c>
      <c r="AE75">
        <f>R75+S75</f>
        <v>399.98400000000004</v>
      </c>
      <c r="AF75">
        <f>T75</f>
        <v>1440</v>
      </c>
      <c r="AH75">
        <f>AC75*4.1868</f>
        <v>4145.6018880000001</v>
      </c>
      <c r="AI75">
        <f>Q75*4.1868</f>
        <v>837.36</v>
      </c>
      <c r="AJ75">
        <f>R75*4.1868</f>
        <v>481.41501120000004</v>
      </c>
      <c r="AK75">
        <f>S75*4.1868</f>
        <v>1193.2380000000001</v>
      </c>
      <c r="AL75">
        <f>AF75*4.1868</f>
        <v>6028.9920000000002</v>
      </c>
      <c r="AN75" s="1">
        <v>272</v>
      </c>
      <c r="AO75" s="1">
        <v>4.0999999999999996</v>
      </c>
      <c r="AP75" s="1">
        <v>50</v>
      </c>
      <c r="AQ75" s="1">
        <v>31.94</v>
      </c>
      <c r="AR75" s="1">
        <v>75</v>
      </c>
      <c r="AS75" s="1">
        <v>160</v>
      </c>
      <c r="BB75">
        <f>SUM(AN75:AO75)</f>
        <v>276.10000000000002</v>
      </c>
      <c r="BC75">
        <f>AQ75</f>
        <v>31.94</v>
      </c>
      <c r="BD75">
        <f>AR75</f>
        <v>75</v>
      </c>
      <c r="BE75">
        <f>AS75</f>
        <v>160</v>
      </c>
      <c r="BG75">
        <f>BB75*$H75/1000</f>
        <v>0.76920428174857058</v>
      </c>
      <c r="BH75">
        <f t="shared" si="4"/>
        <v>8.8983646356571328E-2</v>
      </c>
      <c r="BI75">
        <f t="shared" si="5"/>
        <v>0.20894719714285687</v>
      </c>
      <c r="BJ75">
        <f t="shared" si="6"/>
        <v>0.13929813142857125</v>
      </c>
      <c r="BK75">
        <f t="shared" si="7"/>
        <v>0.44575402057142804</v>
      </c>
    </row>
    <row r="76" spans="1:63">
      <c r="A76">
        <v>72</v>
      </c>
      <c r="B76" s="6">
        <v>93</v>
      </c>
      <c r="C76" s="6" t="s">
        <v>90</v>
      </c>
      <c r="D76" s="6" t="s">
        <v>57</v>
      </c>
      <c r="E76" s="6" t="s">
        <v>62</v>
      </c>
      <c r="F76" s="6" t="s">
        <v>71</v>
      </c>
      <c r="G76" s="7" t="s">
        <v>20</v>
      </c>
      <c r="H76" s="4">
        <v>3.3777841666666624</v>
      </c>
      <c r="J76" s="15">
        <f>H76*(AI76+AJ76+AK76)*0.001</f>
        <v>12.301370134550146</v>
      </c>
      <c r="K76" s="15">
        <f>H76*0.001*AH76</f>
        <v>5.9691004166179127</v>
      </c>
      <c r="L76" s="15">
        <f>H76*0.001*AL76</f>
        <v>24.183002540789968</v>
      </c>
      <c r="M76" s="15">
        <f>SUM(J76:L76)</f>
        <v>42.453473091958031</v>
      </c>
      <c r="N76" t="s">
        <v>20</v>
      </c>
      <c r="O76">
        <f>AN76*3.58</f>
        <v>415.28000000000003</v>
      </c>
      <c r="P76" s="1">
        <f>AO76*4</f>
        <v>6.8</v>
      </c>
      <c r="Q76" s="1">
        <f>AP76*4</f>
        <v>200</v>
      </c>
      <c r="R76" s="1">
        <f>AQ76*3.6</f>
        <v>384.84000000000003</v>
      </c>
      <c r="S76" s="1">
        <f>AR76*3.8</f>
        <v>285</v>
      </c>
      <c r="T76" s="1">
        <f>AS76*9</f>
        <v>1710</v>
      </c>
      <c r="AC76">
        <f>O76+P76</f>
        <v>422.08000000000004</v>
      </c>
      <c r="AD76">
        <f>Q76</f>
        <v>200</v>
      </c>
      <c r="AE76">
        <f>R76+S76</f>
        <v>669.84</v>
      </c>
      <c r="AF76">
        <f>T76</f>
        <v>1710</v>
      </c>
      <c r="AH76">
        <f>AC76*4.1868</f>
        <v>1767.1645440000002</v>
      </c>
      <c r="AI76">
        <f>Q76*4.1868</f>
        <v>837.36</v>
      </c>
      <c r="AJ76">
        <f>R76*4.1868</f>
        <v>1611.248112</v>
      </c>
      <c r="AK76">
        <f>S76*4.1868</f>
        <v>1193.2380000000001</v>
      </c>
      <c r="AL76">
        <f>AF76*4.1868</f>
        <v>7159.4279999999999</v>
      </c>
      <c r="AN76" s="1">
        <v>116</v>
      </c>
      <c r="AO76" s="1">
        <v>1.7</v>
      </c>
      <c r="AP76" s="1">
        <v>50</v>
      </c>
      <c r="AQ76" s="1">
        <v>106.9</v>
      </c>
      <c r="AR76" s="1">
        <v>75</v>
      </c>
      <c r="AS76" s="1">
        <v>190</v>
      </c>
      <c r="BB76">
        <f>SUM(AN76:AO76)</f>
        <v>117.7</v>
      </c>
      <c r="BC76">
        <f>AQ76</f>
        <v>106.9</v>
      </c>
      <c r="BD76">
        <f>AR76</f>
        <v>75</v>
      </c>
      <c r="BE76">
        <f>AS76</f>
        <v>190</v>
      </c>
      <c r="BG76">
        <f>BB76*$H76/1000</f>
        <v>0.39756519641666621</v>
      </c>
      <c r="BH76">
        <f t="shared" si="4"/>
        <v>0.36108512741666626</v>
      </c>
      <c r="BI76">
        <f t="shared" si="5"/>
        <v>0.2533338124999997</v>
      </c>
      <c r="BJ76">
        <f t="shared" si="6"/>
        <v>0.16888920833333312</v>
      </c>
      <c r="BK76">
        <f t="shared" si="7"/>
        <v>0.64177899166666585</v>
      </c>
    </row>
    <row r="77" spans="1:63">
      <c r="A77">
        <v>73</v>
      </c>
      <c r="B77" s="6">
        <v>94</v>
      </c>
      <c r="C77" s="6" t="s">
        <v>90</v>
      </c>
      <c r="D77" s="6" t="s">
        <v>49</v>
      </c>
      <c r="E77" s="6" t="s">
        <v>62</v>
      </c>
      <c r="F77" s="6" t="s">
        <v>71</v>
      </c>
      <c r="G77" s="7" t="s">
        <v>20</v>
      </c>
      <c r="H77" s="4">
        <v>2.9249850595238063</v>
      </c>
      <c r="J77" s="15">
        <f>H77*(AI77+AJ77+AK77)*0.001</f>
        <v>10.652345466684864</v>
      </c>
      <c r="K77" s="15">
        <f>H77*0.001*AH77</f>
        <v>5.1689298889202</v>
      </c>
      <c r="L77" s="15">
        <f>H77*0.001*AL77</f>
        <v>20.941219934736406</v>
      </c>
      <c r="M77" s="15">
        <f>SUM(J77:L77)</f>
        <v>36.762495290341469</v>
      </c>
      <c r="N77" t="s">
        <v>20</v>
      </c>
      <c r="O77">
        <f>AN77*3.58</f>
        <v>415.28000000000003</v>
      </c>
      <c r="P77" s="1">
        <f>AO77*4</f>
        <v>6.8</v>
      </c>
      <c r="Q77" s="1">
        <f>AP77*4</f>
        <v>200</v>
      </c>
      <c r="R77" s="1">
        <f>AQ77*3.6</f>
        <v>384.84000000000003</v>
      </c>
      <c r="S77" s="1">
        <f>AR77*3.8</f>
        <v>285</v>
      </c>
      <c r="T77" s="1">
        <f>AS77*9</f>
        <v>1710</v>
      </c>
      <c r="AC77">
        <f>O77+P77</f>
        <v>422.08000000000004</v>
      </c>
      <c r="AD77">
        <f>Q77</f>
        <v>200</v>
      </c>
      <c r="AE77">
        <f>R77+S77</f>
        <v>669.84</v>
      </c>
      <c r="AF77">
        <f>T77</f>
        <v>1710</v>
      </c>
      <c r="AH77">
        <f>AC77*4.1868</f>
        <v>1767.1645440000002</v>
      </c>
      <c r="AI77">
        <f>Q77*4.1868</f>
        <v>837.36</v>
      </c>
      <c r="AJ77">
        <f>R77*4.1868</f>
        <v>1611.248112</v>
      </c>
      <c r="AK77">
        <f>S77*4.1868</f>
        <v>1193.2380000000001</v>
      </c>
      <c r="AL77">
        <f>AF77*4.1868</f>
        <v>7159.4279999999999</v>
      </c>
      <c r="AN77" s="1">
        <v>116</v>
      </c>
      <c r="AO77" s="1">
        <v>1.7</v>
      </c>
      <c r="AP77" s="1">
        <v>50</v>
      </c>
      <c r="AQ77" s="1">
        <v>106.9</v>
      </c>
      <c r="AR77" s="1">
        <v>75</v>
      </c>
      <c r="AS77" s="1">
        <v>190</v>
      </c>
      <c r="BB77">
        <f>SUM(AN77:AO77)</f>
        <v>117.7</v>
      </c>
      <c r="BC77">
        <f>AQ77</f>
        <v>106.9</v>
      </c>
      <c r="BD77">
        <f>AR77</f>
        <v>75</v>
      </c>
      <c r="BE77">
        <f>AS77</f>
        <v>190</v>
      </c>
      <c r="BG77">
        <f>BB77*$H77/1000</f>
        <v>0.34427074150595199</v>
      </c>
      <c r="BH77">
        <f t="shared" si="4"/>
        <v>0.31268090286309491</v>
      </c>
      <c r="BI77">
        <f t="shared" si="5"/>
        <v>0.21937387946428547</v>
      </c>
      <c r="BJ77">
        <f t="shared" si="6"/>
        <v>0.14624925297619032</v>
      </c>
      <c r="BK77">
        <f t="shared" si="7"/>
        <v>0.55574716130952317</v>
      </c>
    </row>
    <row r="78" spans="1:63">
      <c r="A78">
        <v>74</v>
      </c>
      <c r="B78" s="6">
        <v>95</v>
      </c>
      <c r="C78" s="6" t="s">
        <v>90</v>
      </c>
      <c r="D78" s="6" t="s">
        <v>57</v>
      </c>
      <c r="E78" s="6" t="s">
        <v>63</v>
      </c>
      <c r="F78" s="6" t="s">
        <v>71</v>
      </c>
      <c r="G78" s="7" t="s">
        <v>23</v>
      </c>
      <c r="H78" s="4">
        <v>3.7323685714285668</v>
      </c>
      <c r="J78" s="15">
        <f>H78*(AI78+AJ78+AK78)*0.001</f>
        <v>26.72287419106447</v>
      </c>
      <c r="K78" s="15">
        <f>H78*0.001*AH78</f>
        <v>6.5957094045684954</v>
      </c>
      <c r="L78" s="15">
        <f>H78*0.001*AL78</f>
        <v>13.642092281530269</v>
      </c>
      <c r="M78" s="15">
        <f>SUM(J78:L78)</f>
        <v>46.960675877163233</v>
      </c>
      <c r="N78" s="13" t="s">
        <v>23</v>
      </c>
      <c r="O78" s="13">
        <f>AN78*3.58</f>
        <v>415.28000000000003</v>
      </c>
      <c r="P78" s="14">
        <f>AO78*4</f>
        <v>6.8</v>
      </c>
      <c r="Q78" s="14">
        <f>AP78*4</f>
        <v>200</v>
      </c>
      <c r="R78" s="14">
        <f>AQ78*3.6</f>
        <v>1225.0800000000002</v>
      </c>
      <c r="S78" s="14">
        <f>AR78*3.8</f>
        <v>285</v>
      </c>
      <c r="T78" s="14">
        <f>AS78*9</f>
        <v>873</v>
      </c>
      <c r="U78" s="13"/>
      <c r="V78" s="13"/>
      <c r="W78" s="13"/>
      <c r="X78" s="13"/>
      <c r="Y78" s="13"/>
      <c r="Z78" s="13"/>
      <c r="AA78" s="13"/>
      <c r="AB78" s="13"/>
      <c r="AC78" s="13">
        <f>O78+P78</f>
        <v>422.08000000000004</v>
      </c>
      <c r="AD78" s="13">
        <f>Q78</f>
        <v>200</v>
      </c>
      <c r="AE78" s="13">
        <f>R78+S78</f>
        <v>1510.0800000000002</v>
      </c>
      <c r="AF78" s="13">
        <f>T78</f>
        <v>873</v>
      </c>
      <c r="AG78" s="13"/>
      <c r="AH78" s="13">
        <f>AC78*4.1868</f>
        <v>1767.1645440000002</v>
      </c>
      <c r="AI78" s="13">
        <f>Q78*4.1868</f>
        <v>837.36</v>
      </c>
      <c r="AJ78" s="13">
        <f>R78*4.1868</f>
        <v>5129.1649440000001</v>
      </c>
      <c r="AK78" s="13">
        <f>S78*4.1868</f>
        <v>1193.2380000000001</v>
      </c>
      <c r="AL78" s="13">
        <f>AF78*4.1868</f>
        <v>3655.0763999999999</v>
      </c>
      <c r="AM78" s="13"/>
      <c r="AN78" s="14">
        <v>116</v>
      </c>
      <c r="AO78" s="14">
        <v>1.7</v>
      </c>
      <c r="AP78" s="14">
        <v>50</v>
      </c>
      <c r="AQ78" s="14">
        <v>340.3</v>
      </c>
      <c r="AR78" s="14">
        <v>75</v>
      </c>
      <c r="AS78" s="14">
        <v>97</v>
      </c>
      <c r="AT78" s="13"/>
      <c r="AU78" s="13"/>
      <c r="AV78" s="13"/>
      <c r="AW78" s="13"/>
      <c r="AX78" s="13"/>
      <c r="AY78" s="13"/>
      <c r="AZ78" s="13"/>
      <c r="BA78" s="13"/>
      <c r="BB78" s="13">
        <f>SUM(AN78:AO78)</f>
        <v>117.7</v>
      </c>
      <c r="BC78" s="13">
        <f>AQ78</f>
        <v>340.3</v>
      </c>
      <c r="BD78" s="13">
        <f>AR78</f>
        <v>75</v>
      </c>
      <c r="BE78" s="13">
        <f>AS78</f>
        <v>97</v>
      </c>
      <c r="BF78" s="13"/>
      <c r="BG78">
        <f>BB78*$H78/1000</f>
        <v>0.43929978085714233</v>
      </c>
      <c r="BH78">
        <f t="shared" si="4"/>
        <v>1.2701250248571414</v>
      </c>
      <c r="BI78">
        <f t="shared" si="5"/>
        <v>0.27992764285714256</v>
      </c>
      <c r="BJ78">
        <f t="shared" si="6"/>
        <v>0.18661842857142835</v>
      </c>
      <c r="BK78">
        <f t="shared" si="7"/>
        <v>0.36203975142857098</v>
      </c>
    </row>
    <row r="79" spans="1:63">
      <c r="A79">
        <v>75</v>
      </c>
      <c r="B79" s="6">
        <v>96</v>
      </c>
      <c r="C79" s="6" t="s">
        <v>90</v>
      </c>
      <c r="D79" s="6" t="s">
        <v>49</v>
      </c>
      <c r="E79" s="6" t="s">
        <v>63</v>
      </c>
      <c r="F79" s="6" t="s">
        <v>71</v>
      </c>
      <c r="G79" s="7" t="s">
        <v>23</v>
      </c>
      <c r="H79" s="4">
        <v>2.7190114285714251</v>
      </c>
      <c r="J79" s="15">
        <f>H79*(AI79+AJ79+AK79)*0.001</f>
        <v>19.467477270598192</v>
      </c>
      <c r="K79" s="15">
        <f>H79*0.001*AH79</f>
        <v>4.8049405913022118</v>
      </c>
      <c r="L79" s="15">
        <f>H79*0.001*AL79</f>
        <v>9.9381945039017019</v>
      </c>
      <c r="M79" s="15">
        <f>SUM(J79:L79)</f>
        <v>34.210612365802106</v>
      </c>
      <c r="N79" s="13" t="s">
        <v>23</v>
      </c>
      <c r="O79" s="13">
        <f>AN79*3.58</f>
        <v>415.28000000000003</v>
      </c>
      <c r="P79" s="14">
        <f>AO79*4</f>
        <v>6.8</v>
      </c>
      <c r="Q79" s="14">
        <f>AP79*4</f>
        <v>200</v>
      </c>
      <c r="R79" s="14">
        <f>AQ79*3.6</f>
        <v>1225.0800000000002</v>
      </c>
      <c r="S79" s="14">
        <f>AR79*3.8</f>
        <v>285</v>
      </c>
      <c r="T79" s="14">
        <f>AS79*9</f>
        <v>873</v>
      </c>
      <c r="U79" s="13"/>
      <c r="V79" s="13"/>
      <c r="W79" s="13"/>
      <c r="X79" s="13"/>
      <c r="Y79" s="13"/>
      <c r="Z79" s="13"/>
      <c r="AA79" s="13"/>
      <c r="AB79" s="13"/>
      <c r="AC79" s="13">
        <f>O79+P79</f>
        <v>422.08000000000004</v>
      </c>
      <c r="AD79" s="13">
        <f>Q79</f>
        <v>200</v>
      </c>
      <c r="AE79" s="13">
        <f>R79+S79</f>
        <v>1510.0800000000002</v>
      </c>
      <c r="AF79" s="13">
        <f>T79</f>
        <v>873</v>
      </c>
      <c r="AG79" s="13"/>
      <c r="AH79" s="13">
        <f>AC79*4.1868</f>
        <v>1767.1645440000002</v>
      </c>
      <c r="AI79" s="13">
        <f>Q79*4.1868</f>
        <v>837.36</v>
      </c>
      <c r="AJ79" s="13">
        <f>R79*4.1868</f>
        <v>5129.1649440000001</v>
      </c>
      <c r="AK79" s="13">
        <f>S79*4.1868</f>
        <v>1193.2380000000001</v>
      </c>
      <c r="AL79" s="13">
        <f>AF79*4.1868</f>
        <v>3655.0763999999999</v>
      </c>
      <c r="AM79" s="13"/>
      <c r="AN79" s="14">
        <v>116</v>
      </c>
      <c r="AO79" s="14">
        <v>1.7</v>
      </c>
      <c r="AP79" s="14">
        <v>50</v>
      </c>
      <c r="AQ79" s="14">
        <v>340.3</v>
      </c>
      <c r="AR79" s="14">
        <v>75</v>
      </c>
      <c r="AS79" s="14">
        <v>97</v>
      </c>
      <c r="AT79" s="13"/>
      <c r="AU79" s="13"/>
      <c r="AV79" s="13"/>
      <c r="AW79" s="13"/>
      <c r="AX79" s="13"/>
      <c r="AY79" s="13"/>
      <c r="AZ79" s="13"/>
      <c r="BA79" s="13"/>
      <c r="BB79" s="13">
        <f>SUM(AN79:AO79)</f>
        <v>117.7</v>
      </c>
      <c r="BC79" s="13">
        <f>AQ79</f>
        <v>340.3</v>
      </c>
      <c r="BD79" s="13">
        <f>AR79</f>
        <v>75</v>
      </c>
      <c r="BE79" s="13">
        <f>AS79</f>
        <v>97</v>
      </c>
      <c r="BF79" s="13"/>
      <c r="BG79">
        <f>BB79*$H79/1000</f>
        <v>0.32002764514285675</v>
      </c>
      <c r="BH79">
        <f t="shared" si="4"/>
        <v>0.92527958914285602</v>
      </c>
      <c r="BI79">
        <f t="shared" si="5"/>
        <v>0.20392585714285688</v>
      </c>
      <c r="BJ79">
        <f t="shared" si="6"/>
        <v>0.13595057142857125</v>
      </c>
      <c r="BK79">
        <f t="shared" si="7"/>
        <v>0.26374410857142822</v>
      </c>
    </row>
    <row r="80" spans="1:63">
      <c r="A80">
        <v>76</v>
      </c>
      <c r="B80" s="6">
        <v>97</v>
      </c>
      <c r="C80" s="6" t="s">
        <v>90</v>
      </c>
      <c r="D80" s="6" t="s">
        <v>57</v>
      </c>
      <c r="E80" s="6" t="s">
        <v>64</v>
      </c>
      <c r="F80" s="6" t="s">
        <v>71</v>
      </c>
      <c r="G80" s="7" t="s">
        <v>26</v>
      </c>
      <c r="H80" s="4">
        <v>2.9729980357142822</v>
      </c>
      <c r="J80" s="15">
        <f>H80*(AI80+AJ80+AK80)*0.001</f>
        <v>10.827201337349695</v>
      </c>
      <c r="K80" s="15">
        <f>H80*0.001*AH80</f>
        <v>15.730659888382286</v>
      </c>
      <c r="L80" s="15">
        <f>H80*0.001*AL80</f>
        <v>10.86653495758563</v>
      </c>
      <c r="M80" s="15">
        <f>SUM(J80:L80)</f>
        <v>37.424396183317612</v>
      </c>
      <c r="N80" t="s">
        <v>26</v>
      </c>
      <c r="O80">
        <f>AN80*3.58</f>
        <v>1242.9759999999999</v>
      </c>
      <c r="P80" s="1">
        <f>AO80*4</f>
        <v>20.8</v>
      </c>
      <c r="Q80" s="1">
        <f>AP80*4</f>
        <v>200</v>
      </c>
      <c r="R80" s="1">
        <f>AQ80*3.6</f>
        <v>384.84000000000003</v>
      </c>
      <c r="S80" s="1">
        <f>AR80*3.8</f>
        <v>285</v>
      </c>
      <c r="T80" s="1">
        <f>AS80*9</f>
        <v>873</v>
      </c>
      <c r="AC80">
        <f>O80+P80</f>
        <v>1263.7759999999998</v>
      </c>
      <c r="AD80">
        <f>Q80</f>
        <v>200</v>
      </c>
      <c r="AE80">
        <f>R80+S80</f>
        <v>669.84</v>
      </c>
      <c r="AF80">
        <f>T80</f>
        <v>873</v>
      </c>
      <c r="AH80">
        <f>AC80*4.1868</f>
        <v>5291.177356799999</v>
      </c>
      <c r="AI80">
        <f>Q80*4.1868</f>
        <v>837.36</v>
      </c>
      <c r="AJ80">
        <f>R80*4.1868</f>
        <v>1611.248112</v>
      </c>
      <c r="AK80">
        <f>S80*4.1868</f>
        <v>1193.2380000000001</v>
      </c>
      <c r="AL80">
        <f>AF80*4.1868</f>
        <v>3655.0763999999999</v>
      </c>
      <c r="AN80" s="1">
        <v>347.2</v>
      </c>
      <c r="AO80" s="1">
        <v>5.2</v>
      </c>
      <c r="AP80" s="1">
        <v>50</v>
      </c>
      <c r="AQ80" s="1">
        <v>106.9</v>
      </c>
      <c r="AR80" s="1">
        <v>75</v>
      </c>
      <c r="AS80" s="1">
        <v>97</v>
      </c>
      <c r="BB80">
        <f>SUM(AN80:AO80)</f>
        <v>352.4</v>
      </c>
      <c r="BC80">
        <f>AQ80</f>
        <v>106.9</v>
      </c>
      <c r="BD80">
        <f>AR80</f>
        <v>75</v>
      </c>
      <c r="BE80">
        <f>AS80</f>
        <v>97</v>
      </c>
      <c r="BG80">
        <f>BB80*$H80/1000</f>
        <v>1.0476845077857131</v>
      </c>
      <c r="BH80">
        <f t="shared" si="4"/>
        <v>0.3178134900178568</v>
      </c>
      <c r="BI80">
        <f t="shared" si="5"/>
        <v>0.22297485267857114</v>
      </c>
      <c r="BJ80">
        <f t="shared" si="6"/>
        <v>0.14864990178571413</v>
      </c>
      <c r="BK80">
        <f t="shared" si="7"/>
        <v>0.2883808094642854</v>
      </c>
    </row>
    <row r="81" spans="1:63">
      <c r="A81" s="50">
        <v>77</v>
      </c>
      <c r="B81" s="6">
        <v>98</v>
      </c>
      <c r="C81" s="6" t="s">
        <v>90</v>
      </c>
      <c r="D81" s="6" t="s">
        <v>49</v>
      </c>
      <c r="E81" s="6" t="s">
        <v>64</v>
      </c>
      <c r="F81" s="6" t="s">
        <v>71</v>
      </c>
      <c r="G81" s="7" t="s">
        <v>26</v>
      </c>
      <c r="H81" s="4">
        <v>2.5561578571428543</v>
      </c>
      <c r="J81" s="15">
        <f>H81*(AI81+AJ81+AK81)*0.001</f>
        <v>9.3091335536939557</v>
      </c>
      <c r="K81" s="15">
        <f>H81*0.001*AH81</f>
        <v>13.525084574120678</v>
      </c>
      <c r="L81" s="15">
        <f>H81*0.001*AL81</f>
        <v>9.3429522583174176</v>
      </c>
      <c r="M81" s="15">
        <f>SUM(J81:L81)</f>
        <v>32.177170386132047</v>
      </c>
      <c r="N81" t="s">
        <v>26</v>
      </c>
      <c r="O81">
        <f>AN81*3.58</f>
        <v>1242.9759999999999</v>
      </c>
      <c r="P81" s="1">
        <f>AO81*4</f>
        <v>20.8</v>
      </c>
      <c r="Q81" s="1">
        <f>AP81*4</f>
        <v>200</v>
      </c>
      <c r="R81" s="1">
        <f>AQ81*3.6</f>
        <v>384.84000000000003</v>
      </c>
      <c r="S81" s="1">
        <f>AR81*3.8</f>
        <v>285</v>
      </c>
      <c r="T81" s="1">
        <f>AS81*9</f>
        <v>873</v>
      </c>
      <c r="AC81">
        <f>O81+P81</f>
        <v>1263.7759999999998</v>
      </c>
      <c r="AD81">
        <f>Q81</f>
        <v>200</v>
      </c>
      <c r="AE81">
        <f>R81+S81</f>
        <v>669.84</v>
      </c>
      <c r="AF81">
        <f>T81</f>
        <v>873</v>
      </c>
      <c r="AH81">
        <f>AC81*4.1868</f>
        <v>5291.177356799999</v>
      </c>
      <c r="AI81">
        <f>Q81*4.1868</f>
        <v>837.36</v>
      </c>
      <c r="AJ81">
        <f>R81*4.1868</f>
        <v>1611.248112</v>
      </c>
      <c r="AK81">
        <f>S81*4.1868</f>
        <v>1193.2380000000001</v>
      </c>
      <c r="AL81">
        <f>AF81*4.1868</f>
        <v>3655.0763999999999</v>
      </c>
      <c r="AN81" s="1">
        <v>347.2</v>
      </c>
      <c r="AO81" s="1">
        <v>5.2</v>
      </c>
      <c r="AP81" s="1">
        <v>50</v>
      </c>
      <c r="AQ81" s="1">
        <v>106.9</v>
      </c>
      <c r="AR81" s="1">
        <v>75</v>
      </c>
      <c r="AS81" s="1">
        <v>97</v>
      </c>
      <c r="BB81">
        <f>SUM(AN81:AO81)</f>
        <v>352.4</v>
      </c>
      <c r="BC81">
        <f>AQ81</f>
        <v>106.9</v>
      </c>
      <c r="BD81">
        <f>AR81</f>
        <v>75</v>
      </c>
      <c r="BE81">
        <f>AS81</f>
        <v>97</v>
      </c>
      <c r="BG81">
        <f>BB81*$H81/1000</f>
        <v>0.90079002885714177</v>
      </c>
      <c r="BH81">
        <f t="shared" si="4"/>
        <v>0.27325327492857115</v>
      </c>
      <c r="BI81">
        <f t="shared" si="5"/>
        <v>0.19171183928571406</v>
      </c>
      <c r="BJ81">
        <f t="shared" si="6"/>
        <v>0.12780789285714272</v>
      </c>
      <c r="BK81">
        <f t="shared" si="7"/>
        <v>0.24794731214285687</v>
      </c>
    </row>
    <row r="82" spans="1:63">
      <c r="A82">
        <v>78</v>
      </c>
      <c r="B82" s="6">
        <v>99</v>
      </c>
      <c r="C82" s="6" t="s">
        <v>90</v>
      </c>
      <c r="D82" s="6" t="s">
        <v>57</v>
      </c>
      <c r="E82" s="6" t="s">
        <v>65</v>
      </c>
      <c r="F82" s="6" t="s">
        <v>71</v>
      </c>
      <c r="G82" s="7" t="s">
        <v>29</v>
      </c>
      <c r="H82" s="4">
        <v>3.6582741666666614</v>
      </c>
      <c r="J82" s="15">
        <f>H82*(AI82+AJ82+AK82)*0.001</f>
        <v>17.458316366375012</v>
      </c>
      <c r="K82" s="15">
        <f>H82*0.001*AH82</f>
        <v>10.589802021083385</v>
      </c>
      <c r="L82" s="15">
        <f>H82*0.001*AL82</f>
        <v>17.506716387182973</v>
      </c>
      <c r="M82" s="15">
        <f>SUM(J82:L82)</f>
        <v>45.554834774641364</v>
      </c>
      <c r="N82" s="13" t="s">
        <v>29</v>
      </c>
      <c r="O82" s="13">
        <f>AN82*3.58</f>
        <v>680.2</v>
      </c>
      <c r="P82" s="14">
        <f>AO82*4</f>
        <v>11.2</v>
      </c>
      <c r="Q82" s="14">
        <f>AP82*4</f>
        <v>200</v>
      </c>
      <c r="R82" s="14">
        <f>AQ82*3.6</f>
        <v>654.84</v>
      </c>
      <c r="S82" s="14">
        <f>AR82*3.8</f>
        <v>285</v>
      </c>
      <c r="T82" s="14">
        <f>AS82*9</f>
        <v>1143</v>
      </c>
      <c r="U82" s="13"/>
      <c r="V82" s="13"/>
      <c r="W82" s="13"/>
      <c r="X82" s="13"/>
      <c r="Y82" s="13"/>
      <c r="Z82" s="13"/>
      <c r="AA82" s="13"/>
      <c r="AB82" s="13"/>
      <c r="AC82" s="13">
        <f>O82+P82</f>
        <v>691.40000000000009</v>
      </c>
      <c r="AD82" s="13">
        <f>Q82</f>
        <v>200</v>
      </c>
      <c r="AE82" s="13">
        <f>R82+S82</f>
        <v>939.84</v>
      </c>
      <c r="AF82" s="13">
        <f>T82</f>
        <v>1143</v>
      </c>
      <c r="AG82" s="13"/>
      <c r="AH82" s="13">
        <f>AC82*4.1868</f>
        <v>2894.7535200000002</v>
      </c>
      <c r="AI82" s="13">
        <f>Q82*4.1868</f>
        <v>837.36</v>
      </c>
      <c r="AJ82" s="13">
        <f>R82*4.1868</f>
        <v>2741.6841119999999</v>
      </c>
      <c r="AK82" s="13">
        <f>S82*4.1868</f>
        <v>1193.2380000000001</v>
      </c>
      <c r="AL82" s="13">
        <f>AF82*4.1868</f>
        <v>4785.5123999999996</v>
      </c>
      <c r="AM82" s="13"/>
      <c r="AN82" s="14">
        <v>190</v>
      </c>
      <c r="AO82" s="14">
        <v>2.8</v>
      </c>
      <c r="AP82" s="14">
        <v>50</v>
      </c>
      <c r="AQ82" s="14">
        <v>181.9</v>
      </c>
      <c r="AR82" s="14">
        <v>75</v>
      </c>
      <c r="AS82" s="14">
        <v>127</v>
      </c>
      <c r="AT82" s="13"/>
      <c r="AU82" s="13"/>
      <c r="AV82" s="13"/>
      <c r="AW82" s="13"/>
      <c r="AX82" s="13"/>
      <c r="AY82" s="13"/>
      <c r="AZ82" s="13"/>
      <c r="BA82" s="13"/>
      <c r="BB82" s="13">
        <f>SUM(AN82:AO82)</f>
        <v>192.8</v>
      </c>
      <c r="BC82" s="13">
        <f>AQ82</f>
        <v>181.9</v>
      </c>
      <c r="BD82" s="13">
        <f>AR82</f>
        <v>75</v>
      </c>
      <c r="BE82" s="13">
        <f>AS82</f>
        <v>127</v>
      </c>
      <c r="BF82" s="13"/>
      <c r="BG82">
        <f>BB82*$H82/1000</f>
        <v>0.70531525933333239</v>
      </c>
      <c r="BH82">
        <f t="shared" si="4"/>
        <v>0.66544007091666568</v>
      </c>
      <c r="BI82">
        <f t="shared" si="5"/>
        <v>0.27437056249999958</v>
      </c>
      <c r="BJ82">
        <f t="shared" si="6"/>
        <v>0.18291370833333306</v>
      </c>
      <c r="BK82">
        <f t="shared" si="7"/>
        <v>0.46460081916666601</v>
      </c>
    </row>
    <row r="83" spans="1:63">
      <c r="A83">
        <v>79</v>
      </c>
      <c r="B83" s="6">
        <v>100</v>
      </c>
      <c r="C83" s="6" t="s">
        <v>90</v>
      </c>
      <c r="D83" s="6" t="s">
        <v>49</v>
      </c>
      <c r="E83" s="6" t="s">
        <v>65</v>
      </c>
      <c r="F83" s="6" t="s">
        <v>71</v>
      </c>
      <c r="G83" s="7" t="s">
        <v>29</v>
      </c>
      <c r="H83" s="4">
        <v>2.7799102976190433</v>
      </c>
      <c r="J83" s="15">
        <f>H83*(AI83+AJ83+AK83)*0.001</f>
        <v>13.266516186291955</v>
      </c>
      <c r="K83" s="15">
        <f>H83*0.001*AH83</f>
        <v>8.0471551193169741</v>
      </c>
      <c r="L83" s="15">
        <f>H83*0.001*AL83</f>
        <v>13.303295200143621</v>
      </c>
      <c r="M83" s="15">
        <f>SUM(J83:L83)</f>
        <v>34.616966505752551</v>
      </c>
      <c r="N83" s="13" t="s">
        <v>29</v>
      </c>
      <c r="O83" s="13">
        <f>AN83*3.58</f>
        <v>680.2</v>
      </c>
      <c r="P83" s="14">
        <f>AO83*4</f>
        <v>11.2</v>
      </c>
      <c r="Q83" s="14">
        <f>AP83*4</f>
        <v>200</v>
      </c>
      <c r="R83" s="14">
        <f>AQ83*3.6</f>
        <v>654.84</v>
      </c>
      <c r="S83" s="14">
        <f>AR83*3.8</f>
        <v>285</v>
      </c>
      <c r="T83" s="14">
        <f>AS83*9</f>
        <v>1143</v>
      </c>
      <c r="U83" s="13"/>
      <c r="V83" s="13"/>
      <c r="W83" s="13"/>
      <c r="X83" s="13"/>
      <c r="Y83" s="13"/>
      <c r="Z83" s="13"/>
      <c r="AA83" s="13"/>
      <c r="AB83" s="13"/>
      <c r="AC83" s="13">
        <f>O83+P83</f>
        <v>691.40000000000009</v>
      </c>
      <c r="AD83" s="13">
        <f>Q83</f>
        <v>200</v>
      </c>
      <c r="AE83" s="13">
        <f>R83+S83</f>
        <v>939.84</v>
      </c>
      <c r="AF83" s="13">
        <f>T83</f>
        <v>1143</v>
      </c>
      <c r="AG83" s="13"/>
      <c r="AH83" s="13">
        <f>AC83*4.1868</f>
        <v>2894.7535200000002</v>
      </c>
      <c r="AI83" s="13">
        <f>Q83*4.1868</f>
        <v>837.36</v>
      </c>
      <c r="AJ83" s="13">
        <f>R83*4.1868</f>
        <v>2741.6841119999999</v>
      </c>
      <c r="AK83" s="13">
        <f>S83*4.1868</f>
        <v>1193.2380000000001</v>
      </c>
      <c r="AL83" s="13">
        <f>AF83*4.1868</f>
        <v>4785.5123999999996</v>
      </c>
      <c r="AM83" s="13"/>
      <c r="AN83" s="14">
        <v>190</v>
      </c>
      <c r="AO83" s="14">
        <v>2.8</v>
      </c>
      <c r="AP83" s="14">
        <v>50</v>
      </c>
      <c r="AQ83" s="14">
        <v>181.9</v>
      </c>
      <c r="AR83" s="14">
        <v>75</v>
      </c>
      <c r="AS83" s="14">
        <v>127</v>
      </c>
      <c r="AT83" s="13"/>
      <c r="AU83" s="13"/>
      <c r="AV83" s="13"/>
      <c r="AW83" s="13"/>
      <c r="AX83" s="13"/>
      <c r="AY83" s="13"/>
      <c r="AZ83" s="13"/>
      <c r="BA83" s="13"/>
      <c r="BB83" s="13">
        <f>SUM(AN83:AO83)</f>
        <v>192.8</v>
      </c>
      <c r="BC83" s="13">
        <f>AQ83</f>
        <v>181.9</v>
      </c>
      <c r="BD83" s="13">
        <f>AR83</f>
        <v>75</v>
      </c>
      <c r="BE83" s="13">
        <f>AS83</f>
        <v>127</v>
      </c>
      <c r="BF83" s="13"/>
      <c r="BG83">
        <f>BB83*$H83/1000</f>
        <v>0.53596670538095159</v>
      </c>
      <c r="BH83">
        <f t="shared" si="4"/>
        <v>0.50566568313690397</v>
      </c>
      <c r="BI83">
        <f t="shared" si="5"/>
        <v>0.20849327232142822</v>
      </c>
      <c r="BJ83">
        <f t="shared" si="6"/>
        <v>0.13899551488095216</v>
      </c>
      <c r="BK83">
        <f t="shared" si="7"/>
        <v>0.35304860779761849</v>
      </c>
    </row>
    <row r="84" spans="1:63">
      <c r="A84">
        <v>80</v>
      </c>
      <c r="B84" s="6">
        <v>101</v>
      </c>
      <c r="C84" s="6" t="s">
        <v>90</v>
      </c>
      <c r="D84" s="6" t="s">
        <v>57</v>
      </c>
      <c r="E84" s="6" t="s">
        <v>59</v>
      </c>
      <c r="F84" s="6" t="s">
        <v>73</v>
      </c>
      <c r="G84" s="7" t="s">
        <v>3</v>
      </c>
      <c r="H84" s="4">
        <v>2.3344476190476189</v>
      </c>
      <c r="J84" s="15">
        <f>H84*(AI84+AJ84+AK84)*0.001</f>
        <v>7.7459641730323874</v>
      </c>
      <c r="K84" s="15">
        <f>H84*0.001*AH84</f>
        <v>23.276679126119667</v>
      </c>
      <c r="L84" s="15">
        <f>H84*0.001*AL84</f>
        <v>7.7461791980687993</v>
      </c>
      <c r="M84" s="15">
        <f>SUM(J84:L84)</f>
        <v>38.768822497220853</v>
      </c>
      <c r="N84" t="s">
        <v>3</v>
      </c>
      <c r="O84">
        <f>AN84*3.58</f>
        <v>2342.3224</v>
      </c>
      <c r="P84" s="1">
        <f>AO84*4</f>
        <v>39.200000000000003</v>
      </c>
      <c r="Q84" s="1">
        <f>AP84*4</f>
        <v>264.27999999999997</v>
      </c>
      <c r="R84" s="1">
        <f>AQ84*3.6</f>
        <v>151.84800000000001</v>
      </c>
      <c r="S84" s="1">
        <f>AR84*3.8</f>
        <v>376.39</v>
      </c>
      <c r="T84" s="1">
        <f>AS84*9</f>
        <v>792.54</v>
      </c>
      <c r="AC84">
        <f>O84+P84</f>
        <v>2381.5223999999998</v>
      </c>
      <c r="AD84">
        <f>Q84</f>
        <v>264.27999999999997</v>
      </c>
      <c r="AE84">
        <f>R84+S84</f>
        <v>528.23800000000006</v>
      </c>
      <c r="AF84">
        <f>T84</f>
        <v>792.54</v>
      </c>
      <c r="AH84">
        <f>AC84*4.1868</f>
        <v>9970.957984319999</v>
      </c>
      <c r="AI84">
        <f>Q84*4.1868</f>
        <v>1106.4875039999999</v>
      </c>
      <c r="AJ84">
        <f>R84*4.1868</f>
        <v>635.75720640000009</v>
      </c>
      <c r="AK84">
        <f>S84*4.1868</f>
        <v>1575.8696519999999</v>
      </c>
      <c r="AL84">
        <f>AF84*4.1868</f>
        <v>3318.2064719999998</v>
      </c>
      <c r="AN84" s="1">
        <v>654.28</v>
      </c>
      <c r="AO84" s="1">
        <v>9.8000000000000007</v>
      </c>
      <c r="AP84" s="1">
        <v>66.069999999999993</v>
      </c>
      <c r="AQ84" s="1">
        <v>42.18</v>
      </c>
      <c r="AR84" s="1">
        <v>99.05</v>
      </c>
      <c r="AS84" s="1">
        <v>88.06</v>
      </c>
      <c r="BB84">
        <f>SUM(AN84:AO84)</f>
        <v>664.07999999999993</v>
      </c>
      <c r="BC84">
        <f>AQ84</f>
        <v>42.18</v>
      </c>
      <c r="BD84">
        <f>AR84</f>
        <v>99.05</v>
      </c>
      <c r="BE84">
        <f>AS84</f>
        <v>88.06</v>
      </c>
      <c r="BG84">
        <f>BB84*$H84/1000</f>
        <v>1.5502599748571426</v>
      </c>
      <c r="BH84">
        <f t="shared" si="4"/>
        <v>9.846700057142857E-2</v>
      </c>
      <c r="BI84">
        <f t="shared" si="5"/>
        <v>0.23122703666666664</v>
      </c>
      <c r="BJ84">
        <f t="shared" si="6"/>
        <v>0.15423695419047614</v>
      </c>
      <c r="BK84">
        <f t="shared" si="7"/>
        <v>0.20557145733333332</v>
      </c>
    </row>
    <row r="85" spans="1:63">
      <c r="A85">
        <v>81</v>
      </c>
      <c r="B85" s="6">
        <v>102</v>
      </c>
      <c r="C85" s="6" t="s">
        <v>90</v>
      </c>
      <c r="D85" s="6" t="s">
        <v>49</v>
      </c>
      <c r="E85" s="6" t="s">
        <v>59</v>
      </c>
      <c r="F85" s="6" t="s">
        <v>73</v>
      </c>
      <c r="G85" s="7" t="s">
        <v>3</v>
      </c>
      <c r="H85" s="4">
        <v>2.1263730357142849</v>
      </c>
      <c r="J85" s="15">
        <f>H85*(AI85+AJ85+AK85)*0.001</f>
        <v>7.0555489096236563</v>
      </c>
      <c r="K85" s="15">
        <f>H85*0.001*AH85</f>
        <v>21.201976198098102</v>
      </c>
      <c r="L85" s="15">
        <f>H85*0.001*AL85</f>
        <v>7.055744768993427</v>
      </c>
      <c r="M85" s="15">
        <f>SUM(J85:L85)</f>
        <v>35.313269876715182</v>
      </c>
      <c r="N85" t="s">
        <v>3</v>
      </c>
      <c r="O85">
        <f>AN85*3.58</f>
        <v>2342.3224</v>
      </c>
      <c r="P85" s="1">
        <f>AO85*4</f>
        <v>39.200000000000003</v>
      </c>
      <c r="Q85" s="1">
        <f>AP85*4</f>
        <v>264.27999999999997</v>
      </c>
      <c r="R85" s="1">
        <f>AQ85*3.6</f>
        <v>151.84800000000001</v>
      </c>
      <c r="S85" s="1">
        <f>AR85*3.8</f>
        <v>376.39</v>
      </c>
      <c r="T85" s="1">
        <f>AS85*9</f>
        <v>792.54</v>
      </c>
      <c r="AC85">
        <f>O85+P85</f>
        <v>2381.5223999999998</v>
      </c>
      <c r="AD85">
        <f>Q85</f>
        <v>264.27999999999997</v>
      </c>
      <c r="AE85">
        <f>R85+S85</f>
        <v>528.23800000000006</v>
      </c>
      <c r="AF85">
        <f>T85</f>
        <v>792.54</v>
      </c>
      <c r="AH85">
        <f>AC85*4.1868</f>
        <v>9970.957984319999</v>
      </c>
      <c r="AI85">
        <f>Q85*4.1868</f>
        <v>1106.4875039999999</v>
      </c>
      <c r="AJ85">
        <f>R85*4.1868</f>
        <v>635.75720640000009</v>
      </c>
      <c r="AK85">
        <f>S85*4.1868</f>
        <v>1575.8696519999999</v>
      </c>
      <c r="AL85">
        <f>AF85*4.1868</f>
        <v>3318.2064719999998</v>
      </c>
      <c r="AN85" s="1">
        <v>654.28</v>
      </c>
      <c r="AO85" s="1">
        <v>9.8000000000000007</v>
      </c>
      <c r="AP85" s="1">
        <v>66.069999999999993</v>
      </c>
      <c r="AQ85" s="1">
        <v>42.18</v>
      </c>
      <c r="AR85" s="1">
        <v>99.05</v>
      </c>
      <c r="AS85" s="1">
        <v>88.06</v>
      </c>
      <c r="BB85">
        <f>SUM(AN85:AO85)</f>
        <v>664.07999999999993</v>
      </c>
      <c r="BC85">
        <f>AQ85</f>
        <v>42.18</v>
      </c>
      <c r="BD85">
        <f>AR85</f>
        <v>99.05</v>
      </c>
      <c r="BE85">
        <f>AS85</f>
        <v>88.06</v>
      </c>
      <c r="BG85">
        <f>BB85*$H85/1000</f>
        <v>1.4120818055571422</v>
      </c>
      <c r="BH85">
        <f t="shared" si="4"/>
        <v>8.9690414646428532E-2</v>
      </c>
      <c r="BI85">
        <f t="shared" si="5"/>
        <v>0.21061724918749991</v>
      </c>
      <c r="BJ85">
        <f t="shared" si="6"/>
        <v>0.1404894664696428</v>
      </c>
      <c r="BK85">
        <f t="shared" si="7"/>
        <v>0.18724840952499994</v>
      </c>
    </row>
    <row r="86" spans="1:63">
      <c r="A86">
        <v>82</v>
      </c>
      <c r="B86" s="6">
        <v>103</v>
      </c>
      <c r="C86" s="6" t="s">
        <v>90</v>
      </c>
      <c r="D86" s="6" t="s">
        <v>57</v>
      </c>
      <c r="E86" s="6" t="s">
        <v>66</v>
      </c>
      <c r="F86" s="6" t="s">
        <v>74</v>
      </c>
      <c r="G86" s="7" t="s">
        <v>6</v>
      </c>
      <c r="H86" s="4">
        <v>2.6339386904761901</v>
      </c>
      <c r="J86" s="15">
        <f>H86*(AI86+AJ86+AK86)*0.001</f>
        <v>32.890205140650529</v>
      </c>
      <c r="K86" s="15">
        <f>H86*0.001*AH86</f>
        <v>2.1940242608302336</v>
      </c>
      <c r="L86" s="15">
        <f>H86*0.001*AL86</f>
        <v>8.7707199004702066</v>
      </c>
      <c r="M86" s="15">
        <f>SUM(J86:L86)</f>
        <v>43.854949301950967</v>
      </c>
      <c r="N86" s="13" t="s">
        <v>6</v>
      </c>
      <c r="O86" s="13">
        <f>AN86*3.58</f>
        <v>195.7544</v>
      </c>
      <c r="P86" s="14">
        <f>AO86*4</f>
        <v>3.2</v>
      </c>
      <c r="Q86" s="14">
        <f>AP86*4</f>
        <v>265.08</v>
      </c>
      <c r="R86" s="14">
        <f>AQ86*3.6</f>
        <v>2339.46</v>
      </c>
      <c r="S86" s="14">
        <f>AR86*3.8</f>
        <v>377.94799999999998</v>
      </c>
      <c r="T86" s="14">
        <f>AS86*9</f>
        <v>795.33</v>
      </c>
      <c r="U86" s="13"/>
      <c r="V86" s="13"/>
      <c r="W86" s="13"/>
      <c r="X86" s="13"/>
      <c r="Y86" s="13"/>
      <c r="Z86" s="13"/>
      <c r="AA86" s="13"/>
      <c r="AB86" s="13"/>
      <c r="AC86" s="13">
        <f>O86+P86</f>
        <v>198.95439999999999</v>
      </c>
      <c r="AD86" s="13">
        <f>Q86</f>
        <v>265.08</v>
      </c>
      <c r="AE86" s="13">
        <f>R86+S86</f>
        <v>2717.4079999999999</v>
      </c>
      <c r="AF86" s="13">
        <f>T86</f>
        <v>795.33</v>
      </c>
      <c r="AG86" s="13"/>
      <c r="AH86" s="13">
        <f>AC86*4.1868</f>
        <v>832.98228191999999</v>
      </c>
      <c r="AI86" s="13">
        <f>Q86*4.1868</f>
        <v>1109.8369439999999</v>
      </c>
      <c r="AJ86" s="13">
        <f>R86*4.1868</f>
        <v>9794.8511280000002</v>
      </c>
      <c r="AK86" s="13">
        <f>S86*4.1868</f>
        <v>1582.3926863999998</v>
      </c>
      <c r="AL86" s="13">
        <f>AF86*4.1868</f>
        <v>3329.8876439999999</v>
      </c>
      <c r="AM86" s="13"/>
      <c r="AN86" s="14">
        <v>54.68</v>
      </c>
      <c r="AO86" s="14">
        <v>0.8</v>
      </c>
      <c r="AP86" s="14">
        <v>66.27</v>
      </c>
      <c r="AQ86" s="14">
        <v>649.85</v>
      </c>
      <c r="AR86" s="14">
        <v>99.46</v>
      </c>
      <c r="AS86" s="14">
        <v>88.37</v>
      </c>
      <c r="AT86" s="13"/>
      <c r="AU86" s="13"/>
      <c r="AV86" s="13"/>
      <c r="AW86" s="13"/>
      <c r="AX86" s="13"/>
      <c r="AY86" s="13"/>
      <c r="AZ86" s="13"/>
      <c r="BA86" s="13"/>
      <c r="BB86" s="13">
        <f>SUM(AN86:AO86)</f>
        <v>55.48</v>
      </c>
      <c r="BC86" s="13">
        <f>AQ86</f>
        <v>649.85</v>
      </c>
      <c r="BD86" s="13">
        <f>AR86</f>
        <v>99.46</v>
      </c>
      <c r="BE86" s="13">
        <f>AS86</f>
        <v>88.37</v>
      </c>
      <c r="BF86" s="13"/>
      <c r="BG86">
        <f>BB86*$H86/1000</f>
        <v>0.146130918547619</v>
      </c>
      <c r="BH86">
        <f t="shared" si="4"/>
        <v>1.7116650580059523</v>
      </c>
      <c r="BI86">
        <f t="shared" si="5"/>
        <v>0.26197154215476182</v>
      </c>
      <c r="BJ86">
        <f t="shared" si="6"/>
        <v>0.17455111701785711</v>
      </c>
      <c r="BK86">
        <f t="shared" si="7"/>
        <v>0.23276116207738093</v>
      </c>
    </row>
    <row r="87" spans="1:63">
      <c r="A87">
        <v>83</v>
      </c>
      <c r="B87" s="6">
        <v>104</v>
      </c>
      <c r="C87" s="6" t="s">
        <v>90</v>
      </c>
      <c r="D87" s="6" t="s">
        <v>49</v>
      </c>
      <c r="E87" s="6" t="s">
        <v>66</v>
      </c>
      <c r="F87" s="6" t="s">
        <v>74</v>
      </c>
      <c r="G87" s="7" t="s">
        <v>6</v>
      </c>
      <c r="H87" s="4">
        <v>2.4043720428571427</v>
      </c>
      <c r="J87" s="15">
        <f>H87*(AI87+AJ87+AK87)*0.001</f>
        <v>30.02358787239633</v>
      </c>
      <c r="K87" s="15">
        <f>H87*0.001*AH87</f>
        <v>2.0027993108437947</v>
      </c>
      <c r="L87" s="15">
        <f>H87*0.001*AL87</f>
        <v>8.0062887570890382</v>
      </c>
      <c r="M87" s="15">
        <f>SUM(J87:L87)</f>
        <v>40.032675940329163</v>
      </c>
      <c r="N87" s="13" t="s">
        <v>6</v>
      </c>
      <c r="O87" s="13">
        <f>AN87*3.58</f>
        <v>195.7544</v>
      </c>
      <c r="P87" s="14">
        <f>AO87*4</f>
        <v>3.2</v>
      </c>
      <c r="Q87" s="14">
        <f>AP87*4</f>
        <v>265.08</v>
      </c>
      <c r="R87" s="14">
        <f>AQ87*3.6</f>
        <v>2339.46</v>
      </c>
      <c r="S87" s="14">
        <f>AR87*3.8</f>
        <v>377.94799999999998</v>
      </c>
      <c r="T87" s="14">
        <f>AS87*9</f>
        <v>795.33</v>
      </c>
      <c r="U87" s="13"/>
      <c r="V87" s="13"/>
      <c r="W87" s="13"/>
      <c r="X87" s="13"/>
      <c r="Y87" s="13"/>
      <c r="Z87" s="13"/>
      <c r="AA87" s="13"/>
      <c r="AB87" s="13"/>
      <c r="AC87" s="13">
        <f>O87+P87</f>
        <v>198.95439999999999</v>
      </c>
      <c r="AD87" s="13">
        <f>Q87</f>
        <v>265.08</v>
      </c>
      <c r="AE87" s="13">
        <f>R87+S87</f>
        <v>2717.4079999999999</v>
      </c>
      <c r="AF87" s="13">
        <f>T87</f>
        <v>795.33</v>
      </c>
      <c r="AG87" s="13"/>
      <c r="AH87" s="13">
        <f>AC87*4.1868</f>
        <v>832.98228191999999</v>
      </c>
      <c r="AI87" s="13">
        <f>Q87*4.1868</f>
        <v>1109.8369439999999</v>
      </c>
      <c r="AJ87" s="13">
        <f>R87*4.1868</f>
        <v>9794.8511280000002</v>
      </c>
      <c r="AK87" s="13">
        <f>S87*4.1868</f>
        <v>1582.3926863999998</v>
      </c>
      <c r="AL87" s="13">
        <f>AF87*4.1868</f>
        <v>3329.8876439999999</v>
      </c>
      <c r="AM87" s="13"/>
      <c r="AN87" s="14">
        <v>54.68</v>
      </c>
      <c r="AO87" s="14">
        <v>0.8</v>
      </c>
      <c r="AP87" s="14">
        <v>66.27</v>
      </c>
      <c r="AQ87" s="14">
        <v>649.85</v>
      </c>
      <c r="AR87" s="14">
        <v>99.46</v>
      </c>
      <c r="AS87" s="14">
        <v>88.37</v>
      </c>
      <c r="AT87" s="13"/>
      <c r="AU87" s="13"/>
      <c r="AV87" s="13"/>
      <c r="AW87" s="13"/>
      <c r="AX87" s="13"/>
      <c r="AY87" s="13"/>
      <c r="AZ87" s="13"/>
      <c r="BA87" s="13"/>
      <c r="BB87" s="13">
        <f>SUM(AN87:AO87)</f>
        <v>55.48</v>
      </c>
      <c r="BC87" s="13">
        <f>AQ87</f>
        <v>649.85</v>
      </c>
      <c r="BD87" s="13">
        <f>AR87</f>
        <v>99.46</v>
      </c>
      <c r="BE87" s="13">
        <f>AS87</f>
        <v>88.37</v>
      </c>
      <c r="BF87" s="13"/>
      <c r="BG87">
        <f>BB87*$H87/1000</f>
        <v>0.13339456093771426</v>
      </c>
      <c r="BH87">
        <f t="shared" si="4"/>
        <v>1.5624811720507141</v>
      </c>
      <c r="BI87">
        <f t="shared" si="5"/>
        <v>0.23913884338257138</v>
      </c>
      <c r="BJ87">
        <f t="shared" si="6"/>
        <v>0.15933773528014283</v>
      </c>
      <c r="BK87">
        <f t="shared" si="7"/>
        <v>0.21247435742728571</v>
      </c>
    </row>
    <row r="88" spans="1:63">
      <c r="A88">
        <v>84</v>
      </c>
      <c r="B88" s="6">
        <v>105</v>
      </c>
      <c r="C88" s="6" t="s">
        <v>90</v>
      </c>
      <c r="D88" s="6" t="s">
        <v>57</v>
      </c>
      <c r="E88" s="6" t="s">
        <v>67</v>
      </c>
      <c r="F88" s="6" t="s">
        <v>74</v>
      </c>
      <c r="G88" s="7" t="s">
        <v>9</v>
      </c>
      <c r="H88" s="4">
        <v>3.3135721966269851</v>
      </c>
      <c r="J88" s="15">
        <f>H88*(AI88+AJ88+AK88)*0.001</f>
        <v>11.116979459902726</v>
      </c>
      <c r="K88" s="15">
        <f>H88*0.001*AH88</f>
        <v>2.7777049326635961</v>
      </c>
      <c r="L88" s="15">
        <f>H88*0.001*AL88</f>
        <v>41.578172426295069</v>
      </c>
      <c r="M88" s="15">
        <f>SUM(J88:L88)</f>
        <v>55.472856818861388</v>
      </c>
      <c r="N88" t="s">
        <v>9</v>
      </c>
      <c r="O88">
        <f>AN88*3.58</f>
        <v>196.9</v>
      </c>
      <c r="P88" s="1">
        <f>AO88*4</f>
        <v>3.32</v>
      </c>
      <c r="Q88" s="1">
        <f>AP88*4</f>
        <v>268</v>
      </c>
      <c r="R88" s="1">
        <f>AQ88*3.6</f>
        <v>153.32400000000001</v>
      </c>
      <c r="S88" s="1">
        <f>AR88*3.8</f>
        <v>380</v>
      </c>
      <c r="T88" s="1">
        <f>AS88*9</f>
        <v>2997</v>
      </c>
      <c r="AC88">
        <f>O88+P88</f>
        <v>200.22</v>
      </c>
      <c r="AD88">
        <f>Q88</f>
        <v>268</v>
      </c>
      <c r="AE88">
        <f>R88+S88</f>
        <v>533.32400000000007</v>
      </c>
      <c r="AF88">
        <f>T88</f>
        <v>2997</v>
      </c>
      <c r="AH88">
        <f>AC88*4.1868</f>
        <v>838.28109599999993</v>
      </c>
      <c r="AI88">
        <f>Q88*4.1868</f>
        <v>1122.0624</v>
      </c>
      <c r="AJ88">
        <f>R88*4.1868</f>
        <v>641.93692320000002</v>
      </c>
      <c r="AK88">
        <f>S88*4.1868</f>
        <v>1590.9839999999999</v>
      </c>
      <c r="AL88">
        <f>AF88*4.1868</f>
        <v>12547.839599999999</v>
      </c>
      <c r="AN88" s="1">
        <v>55</v>
      </c>
      <c r="AO88" s="1">
        <v>0.83</v>
      </c>
      <c r="AP88" s="1">
        <v>67</v>
      </c>
      <c r="AQ88" s="1">
        <v>42.59</v>
      </c>
      <c r="AR88" s="1">
        <v>100</v>
      </c>
      <c r="AS88" s="1">
        <v>333</v>
      </c>
      <c r="BB88">
        <f>SUM(AN88:AO88)</f>
        <v>55.83</v>
      </c>
      <c r="BC88">
        <f>AQ88</f>
        <v>42.59</v>
      </c>
      <c r="BD88">
        <f>AR88</f>
        <v>100</v>
      </c>
      <c r="BE88">
        <f>AS88</f>
        <v>333</v>
      </c>
      <c r="BG88">
        <f>BB88*$H88/1000</f>
        <v>0.18499673573768455</v>
      </c>
      <c r="BH88">
        <f t="shared" si="4"/>
        <v>0.1411250398543433</v>
      </c>
      <c r="BI88">
        <f t="shared" si="5"/>
        <v>0.33135721966269854</v>
      </c>
      <c r="BJ88">
        <f t="shared" si="6"/>
        <v>0.222009337174008</v>
      </c>
      <c r="BK88">
        <f t="shared" si="7"/>
        <v>1.103419541476786</v>
      </c>
    </row>
    <row r="89" spans="1:63">
      <c r="A89">
        <v>85</v>
      </c>
      <c r="B89" s="6">
        <v>106</v>
      </c>
      <c r="C89" s="6" t="s">
        <v>90</v>
      </c>
      <c r="D89" s="6" t="s">
        <v>49</v>
      </c>
      <c r="E89" s="6" t="s">
        <v>67</v>
      </c>
      <c r="F89" s="6" t="s">
        <v>74</v>
      </c>
      <c r="G89" s="7" t="s">
        <v>9</v>
      </c>
      <c r="H89" s="4">
        <v>3.9040491787918872</v>
      </c>
      <c r="J89" s="15">
        <f>H89*(AI89+AJ89+AK89)*0.001</f>
        <v>13.098019887799438</v>
      </c>
      <c r="K89" s="15">
        <f>H89*0.001*AH89</f>
        <v>3.2726906244355631</v>
      </c>
      <c r="L89" s="15">
        <f>H89*0.001*AL89</f>
        <v>48.987382885992318</v>
      </c>
      <c r="M89" s="15">
        <f>SUM(J89:L89)</f>
        <v>65.358093398227311</v>
      </c>
      <c r="N89" t="s">
        <v>9</v>
      </c>
      <c r="O89">
        <f>AN89*3.58</f>
        <v>196.9</v>
      </c>
      <c r="P89" s="1">
        <f>AO89*4</f>
        <v>3.32</v>
      </c>
      <c r="Q89" s="1">
        <f>AP89*4</f>
        <v>268</v>
      </c>
      <c r="R89" s="1">
        <f>AQ89*3.6</f>
        <v>153.32400000000001</v>
      </c>
      <c r="S89" s="1">
        <f>AR89*3.8</f>
        <v>380</v>
      </c>
      <c r="T89" s="1">
        <f>AS89*9</f>
        <v>2997</v>
      </c>
      <c r="AC89">
        <f>O89+P89</f>
        <v>200.22</v>
      </c>
      <c r="AD89">
        <f>Q89</f>
        <v>268</v>
      </c>
      <c r="AE89">
        <f>R89+S89</f>
        <v>533.32400000000007</v>
      </c>
      <c r="AF89">
        <f>T89</f>
        <v>2997</v>
      </c>
      <c r="AH89">
        <f>AC89*4.1868</f>
        <v>838.28109599999993</v>
      </c>
      <c r="AI89">
        <f>Q89*4.1868</f>
        <v>1122.0624</v>
      </c>
      <c r="AJ89">
        <f>R89*4.1868</f>
        <v>641.93692320000002</v>
      </c>
      <c r="AK89">
        <f>S89*4.1868</f>
        <v>1590.9839999999999</v>
      </c>
      <c r="AL89">
        <f>AF89*4.1868</f>
        <v>12547.839599999999</v>
      </c>
      <c r="AN89" s="1">
        <v>55</v>
      </c>
      <c r="AO89" s="1">
        <v>0.83</v>
      </c>
      <c r="AP89" s="1">
        <v>67</v>
      </c>
      <c r="AQ89" s="1">
        <v>42.59</v>
      </c>
      <c r="AR89" s="1">
        <v>100</v>
      </c>
      <c r="AS89" s="1">
        <v>333</v>
      </c>
      <c r="BB89">
        <f>SUM(AN89:AO89)</f>
        <v>55.83</v>
      </c>
      <c r="BC89">
        <f>AQ89</f>
        <v>42.59</v>
      </c>
      <c r="BD89">
        <f>AR89</f>
        <v>100</v>
      </c>
      <c r="BE89">
        <f>AS89</f>
        <v>333</v>
      </c>
      <c r="BG89">
        <f>BB89*$H89/1000</f>
        <v>0.21796306565195103</v>
      </c>
      <c r="BH89">
        <f t="shared" si="4"/>
        <v>0.16627345452474648</v>
      </c>
      <c r="BI89">
        <f t="shared" si="5"/>
        <v>0.39040491787918868</v>
      </c>
      <c r="BJ89">
        <f t="shared" si="6"/>
        <v>0.26157129497905646</v>
      </c>
      <c r="BK89">
        <f t="shared" si="7"/>
        <v>1.3000483765376984</v>
      </c>
    </row>
    <row r="90" spans="1:63">
      <c r="A90">
        <v>86</v>
      </c>
      <c r="B90" s="6">
        <v>107</v>
      </c>
      <c r="C90" s="6" t="s">
        <v>90</v>
      </c>
      <c r="D90" s="6" t="s">
        <v>57</v>
      </c>
      <c r="E90" s="6" t="s">
        <v>60</v>
      </c>
      <c r="F90" s="6" t="s">
        <v>75</v>
      </c>
      <c r="G90" s="7" t="s">
        <v>12</v>
      </c>
      <c r="H90" s="4">
        <v>2.958837916666667</v>
      </c>
      <c r="J90" s="15">
        <f>H90*(AI90+AJ90+AK90)*0.001</f>
        <v>23.331900066190915</v>
      </c>
      <c r="K90" s="15">
        <f>H90*0.001*AH90</f>
        <v>16.070035119513641</v>
      </c>
      <c r="L90" s="15">
        <f>H90*0.001*AL90</f>
        <v>9.7288410740379305</v>
      </c>
      <c r="M90" s="15">
        <f>SUM(J90:L90)</f>
        <v>49.13077625974249</v>
      </c>
      <c r="N90" s="13" t="s">
        <v>12</v>
      </c>
      <c r="O90" s="13">
        <f>AN90*3.58</f>
        <v>1276.0194000000001</v>
      </c>
      <c r="P90" s="14">
        <f>AO90*4</f>
        <v>21.2</v>
      </c>
      <c r="Q90" s="14">
        <f>AP90*4</f>
        <v>261.88</v>
      </c>
      <c r="R90" s="14">
        <f>AQ90*3.6</f>
        <v>1248.9480000000001</v>
      </c>
      <c r="S90" s="14">
        <f>AR90*3.8</f>
        <v>372.59</v>
      </c>
      <c r="T90" s="14">
        <f>AS90*9</f>
        <v>785.34</v>
      </c>
      <c r="U90" s="13"/>
      <c r="V90" s="13"/>
      <c r="W90" s="13"/>
      <c r="X90" s="13"/>
      <c r="Y90" s="13"/>
      <c r="Z90" s="13"/>
      <c r="AA90" s="13"/>
      <c r="AB90" s="13"/>
      <c r="AC90" s="13">
        <f>O90+P90</f>
        <v>1297.2194000000002</v>
      </c>
      <c r="AD90" s="13">
        <f>Q90</f>
        <v>261.88</v>
      </c>
      <c r="AE90" s="13">
        <f>R90+S90</f>
        <v>1621.538</v>
      </c>
      <c r="AF90" s="13">
        <f>T90</f>
        <v>785.34</v>
      </c>
      <c r="AG90" s="13"/>
      <c r="AH90" s="13">
        <f>AC90*4.1868</f>
        <v>5431.1981839200007</v>
      </c>
      <c r="AI90" s="13">
        <f>Q90*4.1868</f>
        <v>1096.4391839999998</v>
      </c>
      <c r="AJ90" s="13">
        <f>R90*4.1868</f>
        <v>5229.0954864000005</v>
      </c>
      <c r="AK90" s="13">
        <f>S90*4.1868</f>
        <v>1559.9598119999998</v>
      </c>
      <c r="AL90" s="13">
        <f>AF90*4.1868</f>
        <v>3288.0615120000002</v>
      </c>
      <c r="AM90" s="13"/>
      <c r="AN90" s="14">
        <v>356.43</v>
      </c>
      <c r="AO90" s="14">
        <v>5.3</v>
      </c>
      <c r="AP90" s="14">
        <v>65.47</v>
      </c>
      <c r="AQ90" s="14">
        <v>346.93</v>
      </c>
      <c r="AR90" s="14">
        <v>98.05</v>
      </c>
      <c r="AS90" s="14">
        <v>87.26</v>
      </c>
      <c r="AT90" s="13"/>
      <c r="AU90" s="13"/>
      <c r="AV90" s="13"/>
      <c r="AW90" s="13"/>
      <c r="AX90" s="13"/>
      <c r="AY90" s="13"/>
      <c r="AZ90" s="13"/>
      <c r="BA90" s="13"/>
      <c r="BB90" s="13">
        <f>SUM(AN90:AO90)</f>
        <v>361.73</v>
      </c>
      <c r="BC90" s="13">
        <f>AQ90</f>
        <v>346.93</v>
      </c>
      <c r="BD90" s="13">
        <f>AR90</f>
        <v>98.05</v>
      </c>
      <c r="BE90" s="13">
        <f>AS90</f>
        <v>87.26</v>
      </c>
      <c r="BF90" s="13"/>
      <c r="BG90">
        <f>BB90*$H90/1000</f>
        <v>1.0703004395958335</v>
      </c>
      <c r="BH90">
        <f t="shared" si="4"/>
        <v>1.026509638429167</v>
      </c>
      <c r="BI90">
        <f t="shared" si="5"/>
        <v>0.29011405772916671</v>
      </c>
      <c r="BJ90">
        <f t="shared" si="6"/>
        <v>0.19371511840416666</v>
      </c>
      <c r="BK90">
        <f t="shared" si="7"/>
        <v>0.25818819660833336</v>
      </c>
    </row>
    <row r="91" spans="1:63">
      <c r="A91">
        <v>87</v>
      </c>
      <c r="B91" s="6">
        <v>108</v>
      </c>
      <c r="C91" s="6" t="s">
        <v>90</v>
      </c>
      <c r="D91" s="6" t="s">
        <v>49</v>
      </c>
      <c r="E91" s="6" t="s">
        <v>60</v>
      </c>
      <c r="F91" s="6" t="s">
        <v>75</v>
      </c>
      <c r="G91" s="7" t="s">
        <v>12</v>
      </c>
      <c r="H91" s="4">
        <v>2.2070996759259267</v>
      </c>
      <c r="J91" s="15">
        <f>H91*(AI91+AJ91+AK91)*0.001</f>
        <v>17.404072316620724</v>
      </c>
      <c r="K91" s="15">
        <f>H91*0.001*AH91</f>
        <v>11.987195751619316</v>
      </c>
      <c r="L91" s="15">
        <f>H91*0.001*AL91</f>
        <v>7.2570794975597135</v>
      </c>
      <c r="M91" s="15">
        <f>SUM(J91:L91)</f>
        <v>36.648347565799753</v>
      </c>
      <c r="N91" s="13" t="s">
        <v>12</v>
      </c>
      <c r="O91" s="13">
        <f>AN91*3.58</f>
        <v>1276.0194000000001</v>
      </c>
      <c r="P91" s="14">
        <f>AO91*4</f>
        <v>21.2</v>
      </c>
      <c r="Q91" s="14">
        <f>AP91*4</f>
        <v>261.88</v>
      </c>
      <c r="R91" s="14">
        <f>AQ91*3.6</f>
        <v>1248.9480000000001</v>
      </c>
      <c r="S91" s="14">
        <f>AR91*3.8</f>
        <v>372.59</v>
      </c>
      <c r="T91" s="14">
        <f>AS91*9</f>
        <v>785.34</v>
      </c>
      <c r="U91" s="13"/>
      <c r="V91" s="13"/>
      <c r="W91" s="13"/>
      <c r="X91" s="13"/>
      <c r="Y91" s="13"/>
      <c r="Z91" s="13"/>
      <c r="AA91" s="13"/>
      <c r="AB91" s="13"/>
      <c r="AC91" s="13">
        <f>O91+P91</f>
        <v>1297.2194000000002</v>
      </c>
      <c r="AD91" s="13">
        <f>Q91</f>
        <v>261.88</v>
      </c>
      <c r="AE91" s="13">
        <f>R91+S91</f>
        <v>1621.538</v>
      </c>
      <c r="AF91" s="13">
        <f>T91</f>
        <v>785.34</v>
      </c>
      <c r="AG91" s="13"/>
      <c r="AH91" s="13">
        <f>AC91*4.1868</f>
        <v>5431.1981839200007</v>
      </c>
      <c r="AI91" s="13">
        <f>Q91*4.1868</f>
        <v>1096.4391839999998</v>
      </c>
      <c r="AJ91" s="13">
        <f>R91*4.1868</f>
        <v>5229.0954864000005</v>
      </c>
      <c r="AK91" s="13">
        <f>S91*4.1868</f>
        <v>1559.9598119999998</v>
      </c>
      <c r="AL91" s="13">
        <f>AF91*4.1868</f>
        <v>3288.0615120000002</v>
      </c>
      <c r="AM91" s="13"/>
      <c r="AN91" s="14">
        <v>356.43</v>
      </c>
      <c r="AO91" s="14">
        <v>5.3</v>
      </c>
      <c r="AP91" s="14">
        <v>65.47</v>
      </c>
      <c r="AQ91" s="14">
        <v>346.93</v>
      </c>
      <c r="AR91" s="14">
        <v>98.05</v>
      </c>
      <c r="AS91" s="14">
        <v>87.26</v>
      </c>
      <c r="AT91" s="13"/>
      <c r="AU91" s="13"/>
      <c r="AV91" s="13"/>
      <c r="AW91" s="13"/>
      <c r="AX91" s="13"/>
      <c r="AY91" s="13"/>
      <c r="AZ91" s="13"/>
      <c r="BA91" s="13"/>
      <c r="BB91" s="13">
        <f>SUM(AN91:AO91)</f>
        <v>361.73</v>
      </c>
      <c r="BC91" s="13">
        <f>AQ91</f>
        <v>346.93</v>
      </c>
      <c r="BD91" s="13">
        <f>AR91</f>
        <v>98.05</v>
      </c>
      <c r="BE91" s="13">
        <f>AS91</f>
        <v>87.26</v>
      </c>
      <c r="BF91" s="13"/>
      <c r="BG91">
        <f>BB91*$H91/1000</f>
        <v>0.7983741657726855</v>
      </c>
      <c r="BH91">
        <f t="shared" si="4"/>
        <v>0.76570909056898173</v>
      </c>
      <c r="BI91">
        <f t="shared" si="5"/>
        <v>0.21640612322453712</v>
      </c>
      <c r="BJ91">
        <f t="shared" si="6"/>
        <v>0.14449881578287041</v>
      </c>
      <c r="BK91">
        <f t="shared" si="7"/>
        <v>0.19259151772129637</v>
      </c>
    </row>
    <row r="92" spans="1:63">
      <c r="A92">
        <v>88</v>
      </c>
      <c r="B92" s="6">
        <v>109</v>
      </c>
      <c r="C92" s="6" t="s">
        <v>90</v>
      </c>
      <c r="D92" s="6" t="s">
        <v>57</v>
      </c>
      <c r="E92" s="6" t="s">
        <v>61</v>
      </c>
      <c r="F92" s="6" t="s">
        <v>75</v>
      </c>
      <c r="G92" s="7" t="s">
        <v>15</v>
      </c>
      <c r="H92" s="4">
        <v>2.92817619047619</v>
      </c>
      <c r="J92" s="15">
        <f>H92*(AI92+AJ92+AK92)*0.001</f>
        <v>9.823982286438925</v>
      </c>
      <c r="K92" s="15">
        <f>H92*0.001*AH92</f>
        <v>16.196764302461826</v>
      </c>
      <c r="L92" s="15">
        <f>H92*0.001*AL92</f>
        <v>23.501822038405709</v>
      </c>
      <c r="M92" s="15">
        <f>SUM(J92:L92)</f>
        <v>49.522568627306455</v>
      </c>
      <c r="N92" t="s">
        <v>15</v>
      </c>
      <c r="O92">
        <f>AN92*3.58</f>
        <v>1299.54</v>
      </c>
      <c r="P92" s="1">
        <f>AO92*4</f>
        <v>21.6</v>
      </c>
      <c r="Q92" s="1">
        <f>AP92*4</f>
        <v>268</v>
      </c>
      <c r="R92" s="1">
        <f>AQ92*3.6</f>
        <v>153.32400000000001</v>
      </c>
      <c r="S92" s="1">
        <f>AR92*3.8</f>
        <v>380</v>
      </c>
      <c r="T92" s="1">
        <f>AS92*9</f>
        <v>1917</v>
      </c>
      <c r="AC92">
        <f>O92+P92</f>
        <v>1321.1399999999999</v>
      </c>
      <c r="AD92">
        <f>Q92</f>
        <v>268</v>
      </c>
      <c r="AE92">
        <f>R92+S92</f>
        <v>533.32400000000007</v>
      </c>
      <c r="AF92">
        <f>T92</f>
        <v>1917</v>
      </c>
      <c r="AH92">
        <f>AC92*4.1868</f>
        <v>5531.3489519999994</v>
      </c>
      <c r="AI92">
        <f>Q92*4.1868</f>
        <v>1122.0624</v>
      </c>
      <c r="AJ92">
        <f>R92*4.1868</f>
        <v>641.93692320000002</v>
      </c>
      <c r="AK92">
        <f>S92*4.1868</f>
        <v>1590.9839999999999</v>
      </c>
      <c r="AL92">
        <f>AF92*4.1868</f>
        <v>8026.0955999999996</v>
      </c>
      <c r="AN92" s="1">
        <v>363</v>
      </c>
      <c r="AO92" s="1">
        <v>5.4</v>
      </c>
      <c r="AP92" s="1">
        <v>67</v>
      </c>
      <c r="AQ92" s="1">
        <v>42.59</v>
      </c>
      <c r="AR92" s="1">
        <v>100</v>
      </c>
      <c r="AS92" s="1">
        <v>213</v>
      </c>
      <c r="BB92">
        <f>SUM(AN92:AO92)</f>
        <v>368.4</v>
      </c>
      <c r="BC92">
        <f>AQ92</f>
        <v>42.59</v>
      </c>
      <c r="BD92">
        <f>AR92</f>
        <v>100</v>
      </c>
      <c r="BE92">
        <f>AS92</f>
        <v>213</v>
      </c>
      <c r="BG92">
        <f>BB92*$H92/1000</f>
        <v>1.0787401085714285</v>
      </c>
      <c r="BH92">
        <f t="shared" si="4"/>
        <v>0.12471102395238094</v>
      </c>
      <c r="BI92">
        <f t="shared" si="5"/>
        <v>0.29281761904761899</v>
      </c>
      <c r="BJ92">
        <f t="shared" si="6"/>
        <v>0.19618780476190475</v>
      </c>
      <c r="BK92">
        <f t="shared" si="7"/>
        <v>0.62370152857142858</v>
      </c>
    </row>
    <row r="93" spans="1:63">
      <c r="A93">
        <v>89</v>
      </c>
      <c r="B93" s="6">
        <v>110</v>
      </c>
      <c r="C93" s="6" t="s">
        <v>90</v>
      </c>
      <c r="D93" s="6" t="s">
        <v>49</v>
      </c>
      <c r="E93" s="6" t="s">
        <v>61</v>
      </c>
      <c r="F93" s="6" t="s">
        <v>75</v>
      </c>
      <c r="G93" s="7" t="s">
        <v>15</v>
      </c>
      <c r="H93" s="4">
        <v>2.3520723809523814</v>
      </c>
      <c r="J93" s="15">
        <f>H93*(AI93+AJ93+AK93)*0.001</f>
        <v>7.891163613054557</v>
      </c>
      <c r="K93" s="15">
        <f>H93*0.001*AH93</f>
        <v>13.010133099409098</v>
      </c>
      <c r="L93" s="15">
        <f>H93*0.001*AL93</f>
        <v>18.877957787643432</v>
      </c>
      <c r="M93" s="15">
        <f>SUM(J93:L93)</f>
        <v>39.779254500107086</v>
      </c>
      <c r="N93" t="s">
        <v>15</v>
      </c>
      <c r="O93">
        <f>AN93*3.58</f>
        <v>1299.54</v>
      </c>
      <c r="P93" s="1">
        <f>AO93*4</f>
        <v>21.6</v>
      </c>
      <c r="Q93" s="1">
        <f>AP93*4</f>
        <v>268</v>
      </c>
      <c r="R93" s="1">
        <f>AQ93*3.6</f>
        <v>153.32400000000001</v>
      </c>
      <c r="S93" s="1">
        <f>AR93*3.8</f>
        <v>380</v>
      </c>
      <c r="T93" s="1">
        <f>AS93*9</f>
        <v>1917</v>
      </c>
      <c r="AC93">
        <f>O93+P93</f>
        <v>1321.1399999999999</v>
      </c>
      <c r="AD93">
        <f>Q93</f>
        <v>268</v>
      </c>
      <c r="AE93">
        <f>R93+S93</f>
        <v>533.32400000000007</v>
      </c>
      <c r="AF93">
        <f>T93</f>
        <v>1917</v>
      </c>
      <c r="AH93">
        <f>AC93*4.1868</f>
        <v>5531.3489519999994</v>
      </c>
      <c r="AI93">
        <f>Q93*4.1868</f>
        <v>1122.0624</v>
      </c>
      <c r="AJ93">
        <f>R93*4.1868</f>
        <v>641.93692320000002</v>
      </c>
      <c r="AK93">
        <f>S93*4.1868</f>
        <v>1590.9839999999999</v>
      </c>
      <c r="AL93">
        <f>AF93*4.1868</f>
        <v>8026.0955999999996</v>
      </c>
      <c r="AN93" s="1">
        <v>363</v>
      </c>
      <c r="AO93" s="1">
        <v>5.4</v>
      </c>
      <c r="AP93" s="1">
        <v>67</v>
      </c>
      <c r="AQ93" s="1">
        <v>42.59</v>
      </c>
      <c r="AR93" s="1">
        <v>100</v>
      </c>
      <c r="AS93" s="1">
        <v>213</v>
      </c>
      <c r="BB93">
        <f>SUM(AN93:AO93)</f>
        <v>368.4</v>
      </c>
      <c r="BC93">
        <f>AQ93</f>
        <v>42.59</v>
      </c>
      <c r="BD93">
        <f>AR93</f>
        <v>100</v>
      </c>
      <c r="BE93">
        <f>AS93</f>
        <v>213</v>
      </c>
      <c r="BG93">
        <f>BB93*$H93/1000</f>
        <v>0.86650346514285725</v>
      </c>
      <c r="BH93">
        <f t="shared" si="4"/>
        <v>0.10017476270476193</v>
      </c>
      <c r="BI93">
        <f t="shared" si="5"/>
        <v>0.23520723809523814</v>
      </c>
      <c r="BJ93">
        <f t="shared" si="6"/>
        <v>0.15758884952380955</v>
      </c>
      <c r="BK93">
        <f t="shared" si="7"/>
        <v>0.50099141714285722</v>
      </c>
    </row>
    <row r="94" spans="1:63">
      <c r="A94">
        <v>90</v>
      </c>
      <c r="B94" s="6">
        <v>111</v>
      </c>
      <c r="C94" s="6" t="s">
        <v>90</v>
      </c>
      <c r="D94" s="6" t="s">
        <v>57</v>
      </c>
      <c r="E94" s="6" t="s">
        <v>68</v>
      </c>
      <c r="F94" s="6" t="s">
        <v>75</v>
      </c>
      <c r="G94" s="7" t="s">
        <v>18</v>
      </c>
      <c r="H94" s="4">
        <v>2.8521295833333333</v>
      </c>
      <c r="J94" s="15">
        <f>H94*(AI94+AJ94+AK94)*0.001</f>
        <v>22.943051098744139</v>
      </c>
      <c r="K94" s="15">
        <f>H94*0.001*AH94</f>
        <v>2.372503881773544</v>
      </c>
      <c r="L94" s="15">
        <f>H94*0.001*AL94</f>
        <v>22.891464699421501</v>
      </c>
      <c r="M94" s="15">
        <f>SUM(J94:L94)</f>
        <v>48.207019679939179</v>
      </c>
      <c r="N94" s="13" t="s">
        <v>18</v>
      </c>
      <c r="O94" s="13">
        <f>AN94*3.58</f>
        <v>195.36060000000001</v>
      </c>
      <c r="P94" s="14">
        <f>AO94*4</f>
        <v>3.32</v>
      </c>
      <c r="Q94" s="14">
        <f>AP94*4</f>
        <v>268</v>
      </c>
      <c r="R94" s="14">
        <f>AQ94*3.6</f>
        <v>1273.32</v>
      </c>
      <c r="S94" s="14">
        <f>AR94*3.8</f>
        <v>380</v>
      </c>
      <c r="T94" s="14">
        <f>AS94*9</f>
        <v>1917</v>
      </c>
      <c r="U94" s="13"/>
      <c r="V94" s="13"/>
      <c r="W94" s="13"/>
      <c r="X94" s="13"/>
      <c r="Y94" s="13"/>
      <c r="Z94" s="13"/>
      <c r="AA94" s="13"/>
      <c r="AB94" s="13"/>
      <c r="AC94" s="13">
        <f>O94+P94</f>
        <v>198.6806</v>
      </c>
      <c r="AD94" s="13">
        <f>Q94</f>
        <v>268</v>
      </c>
      <c r="AE94" s="13">
        <f>R94+S94</f>
        <v>1653.32</v>
      </c>
      <c r="AF94" s="13">
        <f>T94</f>
        <v>1917</v>
      </c>
      <c r="AG94" s="13"/>
      <c r="AH94" s="13">
        <f>AC94*4.1868</f>
        <v>831.83593608000001</v>
      </c>
      <c r="AI94" s="13">
        <f>Q94*4.1868</f>
        <v>1122.0624</v>
      </c>
      <c r="AJ94" s="13">
        <f>R94*4.1868</f>
        <v>5331.136176</v>
      </c>
      <c r="AK94" s="13">
        <f>S94*4.1868</f>
        <v>1590.9839999999999</v>
      </c>
      <c r="AL94" s="13">
        <f>AF94*4.1868</f>
        <v>8026.0955999999996</v>
      </c>
      <c r="AM94" s="13"/>
      <c r="AN94" s="14">
        <v>54.57</v>
      </c>
      <c r="AO94" s="14">
        <v>0.83</v>
      </c>
      <c r="AP94" s="14">
        <v>67</v>
      </c>
      <c r="AQ94" s="14">
        <v>353.7</v>
      </c>
      <c r="AR94" s="14">
        <v>100</v>
      </c>
      <c r="AS94" s="14">
        <v>213</v>
      </c>
      <c r="AT94" s="13"/>
      <c r="AU94" s="13"/>
      <c r="AV94" s="13"/>
      <c r="AW94" s="13"/>
      <c r="AX94" s="13"/>
      <c r="AY94" s="13"/>
      <c r="AZ94" s="13"/>
      <c r="BA94" s="13"/>
      <c r="BB94" s="13">
        <f>SUM(AN94:AO94)</f>
        <v>55.4</v>
      </c>
      <c r="BC94" s="13">
        <f>AQ94</f>
        <v>353.7</v>
      </c>
      <c r="BD94" s="13">
        <f>AR94</f>
        <v>100</v>
      </c>
      <c r="BE94" s="13">
        <f>AS94</f>
        <v>213</v>
      </c>
      <c r="BF94" s="13"/>
      <c r="BG94">
        <f>BB94*$H94/1000</f>
        <v>0.15800797891666668</v>
      </c>
      <c r="BH94">
        <f t="shared" si="4"/>
        <v>1.0087982336249999</v>
      </c>
      <c r="BI94">
        <f t="shared" si="5"/>
        <v>0.28521295833333332</v>
      </c>
      <c r="BJ94">
        <f t="shared" si="6"/>
        <v>0.19109268208333333</v>
      </c>
      <c r="BK94">
        <f t="shared" si="7"/>
        <v>0.60750360125000002</v>
      </c>
    </row>
    <row r="95" spans="1:63">
      <c r="A95">
        <v>91</v>
      </c>
      <c r="B95" s="6">
        <v>112</v>
      </c>
      <c r="C95" s="6" t="s">
        <v>90</v>
      </c>
      <c r="D95" s="6" t="s">
        <v>49</v>
      </c>
      <c r="E95" s="6" t="s">
        <v>68</v>
      </c>
      <c r="F95" s="6" t="s">
        <v>75</v>
      </c>
      <c r="G95" s="7" t="s">
        <v>18</v>
      </c>
      <c r="H95" s="4">
        <v>2.799714814814815</v>
      </c>
      <c r="J95" s="15">
        <f>H95*(AI95+AJ95+AK95)*0.001</f>
        <v>22.5214171311024</v>
      </c>
      <c r="K95" s="15">
        <f>H95*0.001*AH95</f>
        <v>2.3289033937385257</v>
      </c>
      <c r="L95" s="15">
        <f>H95*0.001*AL95</f>
        <v>22.470778756440001</v>
      </c>
      <c r="M95" s="15">
        <f>SUM(J95:L95)</f>
        <v>47.321099281280922</v>
      </c>
      <c r="N95" s="13" t="s">
        <v>18</v>
      </c>
      <c r="O95" s="13">
        <f>AN95*3.58</f>
        <v>195.36060000000001</v>
      </c>
      <c r="P95" s="14">
        <f>AO95*4</f>
        <v>3.32</v>
      </c>
      <c r="Q95" s="14">
        <f>AP95*4</f>
        <v>268</v>
      </c>
      <c r="R95" s="14">
        <f>AQ95*3.6</f>
        <v>1273.32</v>
      </c>
      <c r="S95" s="14">
        <f>AR95*3.8</f>
        <v>380</v>
      </c>
      <c r="T95" s="14">
        <f>AS95*9</f>
        <v>1917</v>
      </c>
      <c r="U95" s="13"/>
      <c r="V95" s="13"/>
      <c r="W95" s="13"/>
      <c r="X95" s="13"/>
      <c r="Y95" s="13"/>
      <c r="Z95" s="13"/>
      <c r="AA95" s="13"/>
      <c r="AB95" s="13"/>
      <c r="AC95" s="13">
        <f>O95+P95</f>
        <v>198.6806</v>
      </c>
      <c r="AD95" s="13">
        <f>Q95</f>
        <v>268</v>
      </c>
      <c r="AE95" s="13">
        <f>R95+S95</f>
        <v>1653.32</v>
      </c>
      <c r="AF95" s="13">
        <f>T95</f>
        <v>1917</v>
      </c>
      <c r="AG95" s="13"/>
      <c r="AH95" s="13">
        <f>AC95*4.1868</f>
        <v>831.83593608000001</v>
      </c>
      <c r="AI95" s="13">
        <f>Q95*4.1868</f>
        <v>1122.0624</v>
      </c>
      <c r="AJ95" s="13">
        <f>R95*4.1868</f>
        <v>5331.136176</v>
      </c>
      <c r="AK95" s="13">
        <f>S95*4.1868</f>
        <v>1590.9839999999999</v>
      </c>
      <c r="AL95" s="13">
        <f>AF95*4.1868</f>
        <v>8026.0955999999996</v>
      </c>
      <c r="AM95" s="13"/>
      <c r="AN95" s="14">
        <v>54.57</v>
      </c>
      <c r="AO95" s="14">
        <v>0.83</v>
      </c>
      <c r="AP95" s="14">
        <v>67</v>
      </c>
      <c r="AQ95" s="14">
        <v>353.7</v>
      </c>
      <c r="AR95" s="14">
        <v>100</v>
      </c>
      <c r="AS95" s="14">
        <v>213</v>
      </c>
      <c r="AT95" s="13"/>
      <c r="AU95" s="13"/>
      <c r="AV95" s="13"/>
      <c r="AW95" s="13"/>
      <c r="AX95" s="13"/>
      <c r="AY95" s="13"/>
      <c r="AZ95" s="13"/>
      <c r="BA95" s="13"/>
      <c r="BB95" s="13">
        <f>SUM(AN95:AO95)</f>
        <v>55.4</v>
      </c>
      <c r="BC95" s="13">
        <f>AQ95</f>
        <v>353.7</v>
      </c>
      <c r="BD95" s="13">
        <f>AR95</f>
        <v>100</v>
      </c>
      <c r="BE95" s="13">
        <f>AS95</f>
        <v>213</v>
      </c>
      <c r="BF95" s="13"/>
      <c r="BG95">
        <f>BB95*$H95/1000</f>
        <v>0.15510420074074074</v>
      </c>
      <c r="BH95">
        <f t="shared" si="4"/>
        <v>0.99025912999999999</v>
      </c>
      <c r="BI95">
        <f t="shared" si="5"/>
        <v>0.27997148148148149</v>
      </c>
      <c r="BJ95">
        <f t="shared" si="6"/>
        <v>0.18758089259259259</v>
      </c>
      <c r="BK95">
        <f t="shared" si="7"/>
        <v>0.59633925555555556</v>
      </c>
    </row>
    <row r="96" spans="1:63">
      <c r="A96">
        <v>92</v>
      </c>
      <c r="B96" s="6">
        <v>113</v>
      </c>
      <c r="C96" s="6" t="s">
        <v>90</v>
      </c>
      <c r="D96" s="6" t="s">
        <v>57</v>
      </c>
      <c r="E96" s="6" t="s">
        <v>62</v>
      </c>
      <c r="F96" s="6" t="s">
        <v>75</v>
      </c>
      <c r="G96" s="7" t="s">
        <v>21</v>
      </c>
      <c r="H96" s="4">
        <v>3.6352717592592589</v>
      </c>
      <c r="J96" s="15">
        <f>H96*(AI96+AJ96+AK96)*0.001</f>
        <v>17.676080141823597</v>
      </c>
      <c r="K96" s="15">
        <f>H96*0.001*AH96</f>
        <v>8.531201729950201</v>
      </c>
      <c r="L96" s="15">
        <f>H96*0.001*AL96</f>
        <v>34.656294760394999</v>
      </c>
      <c r="M96" s="15">
        <f>SUM(J96:L96)</f>
        <v>60.863576632168801</v>
      </c>
      <c r="N96" t="s">
        <v>21</v>
      </c>
      <c r="O96">
        <f>AN96*3.58</f>
        <v>551.32000000000005</v>
      </c>
      <c r="P96" s="1">
        <f>AO96*4</f>
        <v>9.1999999999999993</v>
      </c>
      <c r="Q96" s="1">
        <f>AP96*4</f>
        <v>268</v>
      </c>
      <c r="R96" s="1">
        <f>AQ96*3.6</f>
        <v>513.36</v>
      </c>
      <c r="S96" s="1">
        <f>AR96*3.8</f>
        <v>380</v>
      </c>
      <c r="T96" s="1">
        <f>AS96*9</f>
        <v>2277</v>
      </c>
      <c r="AC96">
        <f>O96+P96</f>
        <v>560.5200000000001</v>
      </c>
      <c r="AD96">
        <f>Q96</f>
        <v>268</v>
      </c>
      <c r="AE96">
        <f>R96+S96</f>
        <v>893.36</v>
      </c>
      <c r="AF96">
        <f>T96</f>
        <v>2277</v>
      </c>
      <c r="AH96">
        <f>AC96*4.1868</f>
        <v>2346.7851360000004</v>
      </c>
      <c r="AI96">
        <f>Q96*4.1868</f>
        <v>1122.0624</v>
      </c>
      <c r="AJ96">
        <f>R96*4.1868</f>
        <v>2149.3356479999998</v>
      </c>
      <c r="AK96">
        <f>S96*4.1868</f>
        <v>1590.9839999999999</v>
      </c>
      <c r="AL96">
        <f>AF96*4.1868</f>
        <v>9533.3436000000002</v>
      </c>
      <c r="AN96" s="1">
        <v>154</v>
      </c>
      <c r="AO96" s="1">
        <v>2.2999999999999998</v>
      </c>
      <c r="AP96" s="1">
        <v>67</v>
      </c>
      <c r="AQ96" s="1">
        <v>142.6</v>
      </c>
      <c r="AR96" s="1">
        <v>100</v>
      </c>
      <c r="AS96" s="1">
        <v>253</v>
      </c>
      <c r="BB96">
        <f>SUM(AN96:AO96)</f>
        <v>156.30000000000001</v>
      </c>
      <c r="BC96">
        <f>AQ96</f>
        <v>142.6</v>
      </c>
      <c r="BD96">
        <f>AR96</f>
        <v>100</v>
      </c>
      <c r="BE96">
        <f>AS96</f>
        <v>253</v>
      </c>
      <c r="BG96">
        <f>BB96*$H96/1000</f>
        <v>0.56819297597222229</v>
      </c>
      <c r="BH96">
        <f t="shared" si="4"/>
        <v>0.51838975287037037</v>
      </c>
      <c r="BI96">
        <f t="shared" si="5"/>
        <v>0.36352717592592593</v>
      </c>
      <c r="BJ96">
        <f t="shared" si="6"/>
        <v>0.24356320787037034</v>
      </c>
      <c r="BK96">
        <f t="shared" si="7"/>
        <v>0.91972375509259241</v>
      </c>
    </row>
    <row r="97" spans="1:63">
      <c r="A97">
        <v>93</v>
      </c>
      <c r="B97" s="6">
        <v>114</v>
      </c>
      <c r="C97" s="6" t="s">
        <v>90</v>
      </c>
      <c r="D97" s="6" t="s">
        <v>49</v>
      </c>
      <c r="E97" s="6" t="s">
        <v>62</v>
      </c>
      <c r="F97" s="6" t="s">
        <v>75</v>
      </c>
      <c r="G97" s="7" t="s">
        <v>21</v>
      </c>
      <c r="H97" s="4">
        <v>2.6042780555555551</v>
      </c>
      <c r="J97" s="15">
        <f>H97*(AI97+AJ97+AK97)*0.001</f>
        <v>12.662994865333676</v>
      </c>
      <c r="K97" s="15">
        <f>H97*0.001*AH97</f>
        <v>6.1116810307887599</v>
      </c>
      <c r="L97" s="15">
        <f>H97*0.001*AL97</f>
        <v>24.827477533550997</v>
      </c>
      <c r="M97" s="15">
        <f>SUM(J97:L97)</f>
        <v>43.602153429673436</v>
      </c>
      <c r="N97" t="s">
        <v>21</v>
      </c>
      <c r="O97">
        <f>AN97*3.58</f>
        <v>551.32000000000005</v>
      </c>
      <c r="P97" s="1">
        <f>AO97*4</f>
        <v>9.1999999999999993</v>
      </c>
      <c r="Q97" s="1">
        <f>AP97*4</f>
        <v>268</v>
      </c>
      <c r="R97" s="1">
        <f>AQ97*3.6</f>
        <v>513.36</v>
      </c>
      <c r="S97" s="1">
        <f>AR97*3.8</f>
        <v>380</v>
      </c>
      <c r="T97" s="1">
        <f>AS97*9</f>
        <v>2277</v>
      </c>
      <c r="AC97">
        <f>O97+P97</f>
        <v>560.5200000000001</v>
      </c>
      <c r="AD97">
        <f>Q97</f>
        <v>268</v>
      </c>
      <c r="AE97">
        <f>R97+S97</f>
        <v>893.36</v>
      </c>
      <c r="AF97">
        <f>T97</f>
        <v>2277</v>
      </c>
      <c r="AH97">
        <f>AC97*4.1868</f>
        <v>2346.7851360000004</v>
      </c>
      <c r="AI97">
        <f>Q97*4.1868</f>
        <v>1122.0624</v>
      </c>
      <c r="AJ97">
        <f>R97*4.1868</f>
        <v>2149.3356479999998</v>
      </c>
      <c r="AK97">
        <f>S97*4.1868</f>
        <v>1590.9839999999999</v>
      </c>
      <c r="AL97">
        <f>AF97*4.1868</f>
        <v>9533.3436000000002</v>
      </c>
      <c r="AN97" s="1">
        <v>154</v>
      </c>
      <c r="AO97" s="1">
        <v>2.2999999999999998</v>
      </c>
      <c r="AP97" s="1">
        <v>67</v>
      </c>
      <c r="AQ97" s="1">
        <v>142.6</v>
      </c>
      <c r="AR97" s="1">
        <v>100</v>
      </c>
      <c r="AS97" s="1">
        <v>253</v>
      </c>
      <c r="BB97">
        <f>SUM(AN97:AO97)</f>
        <v>156.30000000000001</v>
      </c>
      <c r="BC97">
        <f>AQ97</f>
        <v>142.6</v>
      </c>
      <c r="BD97">
        <f>AR97</f>
        <v>100</v>
      </c>
      <c r="BE97">
        <f>AS97</f>
        <v>253</v>
      </c>
      <c r="BG97">
        <f>BB97*$H97/1000</f>
        <v>0.40704866008333329</v>
      </c>
      <c r="BH97">
        <f t="shared" si="4"/>
        <v>0.37137005072222218</v>
      </c>
      <c r="BI97">
        <f t="shared" si="5"/>
        <v>0.2604278055555555</v>
      </c>
      <c r="BJ97">
        <f t="shared" si="6"/>
        <v>0.1744866297222222</v>
      </c>
      <c r="BK97">
        <f t="shared" si="7"/>
        <v>0.65888234805555546</v>
      </c>
    </row>
    <row r="98" spans="1:63">
      <c r="A98" s="39">
        <v>94</v>
      </c>
      <c r="B98" s="40">
        <v>115</v>
      </c>
      <c r="C98" s="40" t="s">
        <v>90</v>
      </c>
      <c r="D98" s="40" t="s">
        <v>57</v>
      </c>
      <c r="E98" s="40" t="s">
        <v>63</v>
      </c>
      <c r="F98" s="40" t="s">
        <v>75</v>
      </c>
      <c r="G98" s="41" t="s">
        <v>24</v>
      </c>
      <c r="H98" s="42">
        <v>2.7670590806878308</v>
      </c>
      <c r="I98" s="43"/>
      <c r="J98" s="43">
        <f>H98*(AI98+AJ98+AK98)*0.001</f>
        <v>26.429372708880194</v>
      </c>
      <c r="K98" s="43">
        <f>H98*0.001*AH98</f>
        <v>6.4936931209920266</v>
      </c>
      <c r="L98" s="43">
        <f>H98*0.001*AL98</f>
        <v>13.346061648795427</v>
      </c>
      <c r="M98" s="15">
        <f>SUM(J98:L98)</f>
        <v>46.269127478667649</v>
      </c>
      <c r="N98" s="43" t="s">
        <v>24</v>
      </c>
      <c r="O98" s="43">
        <f>AN98*3.58</f>
        <v>551.32000000000005</v>
      </c>
      <c r="P98" s="44">
        <f>AO98*4</f>
        <v>9.1999999999999993</v>
      </c>
      <c r="Q98" s="44">
        <f>AP98*4</f>
        <v>268</v>
      </c>
      <c r="R98" s="44">
        <f>AQ98*3.6</f>
        <v>1633.32</v>
      </c>
      <c r="S98" s="44">
        <f>AR98*3.8</f>
        <v>380</v>
      </c>
      <c r="T98" s="44">
        <f>AS98*9</f>
        <v>1152</v>
      </c>
      <c r="U98" s="43"/>
      <c r="V98" s="43"/>
      <c r="W98" s="43"/>
      <c r="X98" s="43"/>
      <c r="Y98" s="43"/>
      <c r="Z98" s="43"/>
      <c r="AA98" s="43"/>
      <c r="AB98" s="43"/>
      <c r="AC98" s="43">
        <f>O98+P98</f>
        <v>560.5200000000001</v>
      </c>
      <c r="AD98" s="43">
        <f>Q98</f>
        <v>268</v>
      </c>
      <c r="AE98" s="43">
        <f>R98+S98</f>
        <v>2013.32</v>
      </c>
      <c r="AF98" s="43">
        <f>T98</f>
        <v>1152</v>
      </c>
      <c r="AG98" s="43"/>
      <c r="AH98" s="43">
        <f>AC98*4.1868</f>
        <v>2346.7851360000004</v>
      </c>
      <c r="AI98" s="43">
        <f>Q98*4.1868</f>
        <v>1122.0624</v>
      </c>
      <c r="AJ98" s="43">
        <f>R98*4.1868</f>
        <v>6838.3841759999996</v>
      </c>
      <c r="AK98" s="43">
        <f>S98*4.1868</f>
        <v>1590.9839999999999</v>
      </c>
      <c r="AL98" s="43">
        <f>AF98*4.1868</f>
        <v>4823.1935999999996</v>
      </c>
      <c r="AM98" s="43"/>
      <c r="AN98" s="44">
        <v>154</v>
      </c>
      <c r="AO98" s="44">
        <v>2.2999999999999998</v>
      </c>
      <c r="AP98" s="44">
        <v>67</v>
      </c>
      <c r="AQ98" s="44">
        <v>453.7</v>
      </c>
      <c r="AR98" s="44">
        <v>100</v>
      </c>
      <c r="AS98" s="44">
        <v>128</v>
      </c>
      <c r="AT98" s="43"/>
      <c r="AU98" s="43"/>
      <c r="AV98" s="43"/>
      <c r="AW98" s="43"/>
      <c r="AX98" s="43"/>
      <c r="AY98" s="43"/>
      <c r="AZ98" s="43"/>
      <c r="BA98" s="43"/>
      <c r="BB98" s="43">
        <f>SUM(AN98:AO98)</f>
        <v>156.30000000000001</v>
      </c>
      <c r="BC98" s="43">
        <f>AQ98</f>
        <v>453.7</v>
      </c>
      <c r="BD98" s="43">
        <f>AR98</f>
        <v>100</v>
      </c>
      <c r="BE98" s="43">
        <f>AS98</f>
        <v>128</v>
      </c>
      <c r="BF98" s="43"/>
      <c r="BG98">
        <f>BB98*$H98/1000</f>
        <v>0.43249133431150799</v>
      </c>
      <c r="BH98">
        <f t="shared" si="4"/>
        <v>1.2554147049080688</v>
      </c>
      <c r="BI98">
        <f t="shared" si="5"/>
        <v>0.27670590806878304</v>
      </c>
      <c r="BJ98">
        <f t="shared" si="6"/>
        <v>0.18539295840608466</v>
      </c>
      <c r="BK98">
        <f t="shared" si="7"/>
        <v>0.35418356232804232</v>
      </c>
    </row>
    <row r="99" spans="1:63">
      <c r="A99" s="39">
        <v>95</v>
      </c>
      <c r="B99" s="40">
        <v>116</v>
      </c>
      <c r="C99" s="40" t="s">
        <v>90</v>
      </c>
      <c r="D99" s="40" t="s">
        <v>49</v>
      </c>
      <c r="E99" s="40" t="s">
        <v>63</v>
      </c>
      <c r="F99" s="40" t="s">
        <v>75</v>
      </c>
      <c r="G99" s="41" t="s">
        <v>24</v>
      </c>
      <c r="H99" s="42">
        <v>2.2901847552910053</v>
      </c>
      <c r="I99" s="43"/>
      <c r="J99" s="43">
        <f>H99*(AI99+AJ99+AK99)*0.001</f>
        <v>21.874540696375583</v>
      </c>
      <c r="K99" s="43">
        <f>H99*0.001*AH99</f>
        <v>5.3745715424107292</v>
      </c>
      <c r="L99" s="43">
        <f>H99*0.001*AL99</f>
        <v>11.046004454537142</v>
      </c>
      <c r="M99" s="15">
        <f>SUM(J99:L99)</f>
        <v>38.29511669332345</v>
      </c>
      <c r="N99" s="43" t="s">
        <v>24</v>
      </c>
      <c r="O99" s="43">
        <f>AN99*3.58</f>
        <v>551.32000000000005</v>
      </c>
      <c r="P99" s="44">
        <f>AO99*4</f>
        <v>9.1999999999999993</v>
      </c>
      <c r="Q99" s="44">
        <f>AP99*4</f>
        <v>268</v>
      </c>
      <c r="R99" s="44">
        <f>AQ99*3.6</f>
        <v>1633.32</v>
      </c>
      <c r="S99" s="44">
        <f>AR99*3.8</f>
        <v>380</v>
      </c>
      <c r="T99" s="44">
        <f>AS99*9</f>
        <v>1152</v>
      </c>
      <c r="U99" s="43"/>
      <c r="V99" s="43"/>
      <c r="W99" s="43"/>
      <c r="X99" s="43"/>
      <c r="Y99" s="43"/>
      <c r="Z99" s="43"/>
      <c r="AA99" s="43"/>
      <c r="AB99" s="43"/>
      <c r="AC99" s="43">
        <f>O99+P99</f>
        <v>560.5200000000001</v>
      </c>
      <c r="AD99" s="43">
        <f>Q99</f>
        <v>268</v>
      </c>
      <c r="AE99" s="43">
        <f>R99+S99</f>
        <v>2013.32</v>
      </c>
      <c r="AF99" s="43">
        <f>T99</f>
        <v>1152</v>
      </c>
      <c r="AG99" s="43"/>
      <c r="AH99" s="43">
        <f>AC99*4.1868</f>
        <v>2346.7851360000004</v>
      </c>
      <c r="AI99" s="43">
        <f>Q99*4.1868</f>
        <v>1122.0624</v>
      </c>
      <c r="AJ99" s="43">
        <f>R99*4.1868</f>
        <v>6838.3841759999996</v>
      </c>
      <c r="AK99" s="43">
        <f>S99*4.1868</f>
        <v>1590.9839999999999</v>
      </c>
      <c r="AL99" s="43">
        <f>AF99*4.1868</f>
        <v>4823.1935999999996</v>
      </c>
      <c r="AM99" s="43"/>
      <c r="AN99" s="44">
        <v>154</v>
      </c>
      <c r="AO99" s="44">
        <v>2.2999999999999998</v>
      </c>
      <c r="AP99" s="44">
        <v>67</v>
      </c>
      <c r="AQ99" s="44">
        <v>453.7</v>
      </c>
      <c r="AR99" s="44">
        <v>100</v>
      </c>
      <c r="AS99" s="44">
        <v>128</v>
      </c>
      <c r="AT99" s="43"/>
      <c r="AU99" s="43"/>
      <c r="AV99" s="43"/>
      <c r="AW99" s="43"/>
      <c r="AX99" s="43"/>
      <c r="AY99" s="43"/>
      <c r="AZ99" s="43"/>
      <c r="BA99" s="43"/>
      <c r="BB99" s="43">
        <f>SUM(AN99:AO99)</f>
        <v>156.30000000000001</v>
      </c>
      <c r="BC99" s="43">
        <f>AQ99</f>
        <v>453.7</v>
      </c>
      <c r="BD99" s="43">
        <f>AR99</f>
        <v>100</v>
      </c>
      <c r="BE99" s="43">
        <f>AS99</f>
        <v>128</v>
      </c>
      <c r="BF99" s="43"/>
      <c r="BG99">
        <f>BB99*$H99/1000</f>
        <v>0.35795587725198413</v>
      </c>
      <c r="BH99">
        <f t="shared" si="4"/>
        <v>1.0390568234755291</v>
      </c>
      <c r="BI99">
        <f t="shared" si="5"/>
        <v>0.22901847552910054</v>
      </c>
      <c r="BJ99">
        <f t="shared" si="6"/>
        <v>0.15344237860449736</v>
      </c>
      <c r="BK99">
        <f t="shared" si="7"/>
        <v>0.29314364867724868</v>
      </c>
    </row>
    <row r="100" spans="1:63">
      <c r="A100">
        <v>96</v>
      </c>
      <c r="B100" s="6">
        <v>117</v>
      </c>
      <c r="C100" s="6" t="s">
        <v>90</v>
      </c>
      <c r="D100" s="6" t="s">
        <v>57</v>
      </c>
      <c r="E100" s="6" t="s">
        <v>64</v>
      </c>
      <c r="F100" s="6" t="s">
        <v>75</v>
      </c>
      <c r="G100" s="7" t="s">
        <v>27</v>
      </c>
      <c r="H100" s="4">
        <v>2.4830552380952375</v>
      </c>
      <c r="J100" s="15">
        <f>H100*(AI100+AJ100+AK100)*0.001</f>
        <v>12.073563213906647</v>
      </c>
      <c r="K100" s="15">
        <f>H100*0.001*AH100</f>
        <v>17.481591373886534</v>
      </c>
      <c r="L100" s="15">
        <f>H100*0.001*AL100</f>
        <v>12.06982063386514</v>
      </c>
      <c r="M100" s="15">
        <f>SUM(J100:L100)</f>
        <v>41.624975221658325</v>
      </c>
      <c r="N100" t="s">
        <v>27</v>
      </c>
      <c r="O100">
        <f>AN100*3.58</f>
        <v>1653.96</v>
      </c>
      <c r="P100" s="1">
        <f>AO100*4</f>
        <v>27.6</v>
      </c>
      <c r="Q100" s="1">
        <f>AP100*4</f>
        <v>268</v>
      </c>
      <c r="R100" s="1">
        <f>AQ100*3.6</f>
        <v>513.36</v>
      </c>
      <c r="S100" s="1">
        <f>AR100*3.8</f>
        <v>380</v>
      </c>
      <c r="T100" s="1">
        <f>AS100*9</f>
        <v>1161</v>
      </c>
      <c r="AC100">
        <f>O100+P100</f>
        <v>1681.56</v>
      </c>
      <c r="AD100">
        <f>Q100</f>
        <v>268</v>
      </c>
      <c r="AE100">
        <f>R100+S100</f>
        <v>893.36</v>
      </c>
      <c r="AF100">
        <f>T100</f>
        <v>1161</v>
      </c>
      <c r="AH100">
        <f>AC100*4.1868</f>
        <v>7040.3554079999994</v>
      </c>
      <c r="AI100">
        <f>Q100*4.1868</f>
        <v>1122.0624</v>
      </c>
      <c r="AJ100">
        <f>R100*4.1868</f>
        <v>2149.3356479999998</v>
      </c>
      <c r="AK100">
        <f>S100*4.1868</f>
        <v>1590.9839999999999</v>
      </c>
      <c r="AL100">
        <f>AF100*4.1868</f>
        <v>4860.8747999999996</v>
      </c>
      <c r="AN100" s="1">
        <v>462</v>
      </c>
      <c r="AO100" s="1">
        <v>6.9</v>
      </c>
      <c r="AP100" s="1">
        <v>67</v>
      </c>
      <c r="AQ100" s="1">
        <v>142.6</v>
      </c>
      <c r="AR100" s="1">
        <v>100</v>
      </c>
      <c r="AS100" s="1">
        <v>129</v>
      </c>
      <c r="BB100">
        <f>SUM(AN100:AO100)</f>
        <v>468.9</v>
      </c>
      <c r="BC100">
        <f>AQ100</f>
        <v>142.6</v>
      </c>
      <c r="BD100">
        <f>AR100</f>
        <v>100</v>
      </c>
      <c r="BE100">
        <f>AS100</f>
        <v>129</v>
      </c>
      <c r="BG100">
        <f>BB100*$H100/1000</f>
        <v>1.1643046011428568</v>
      </c>
      <c r="BH100">
        <f t="shared" si="4"/>
        <v>0.35408367695238085</v>
      </c>
      <c r="BI100">
        <f t="shared" si="5"/>
        <v>0.24830552380952375</v>
      </c>
      <c r="BJ100">
        <f t="shared" si="6"/>
        <v>0.16636470095238093</v>
      </c>
      <c r="BK100">
        <f t="shared" si="7"/>
        <v>0.32031412571428564</v>
      </c>
    </row>
    <row r="101" spans="1:63">
      <c r="A101">
        <v>97</v>
      </c>
      <c r="B101" s="6">
        <v>118</v>
      </c>
      <c r="C101" s="6" t="s">
        <v>90</v>
      </c>
      <c r="D101" s="6" t="s">
        <v>49</v>
      </c>
      <c r="E101" s="6" t="s">
        <v>64</v>
      </c>
      <c r="F101" s="6" t="s">
        <v>75</v>
      </c>
      <c r="G101" s="7" t="s">
        <v>27</v>
      </c>
      <c r="H101" s="4">
        <v>2.0942752380952379</v>
      </c>
      <c r="J101" s="15">
        <f>H101*(AI101+AJ101+AK101)*0.001</f>
        <v>10.18316632128521</v>
      </c>
      <c r="K101" s="15">
        <f>H101*0.001*AH101</f>
        <v>14.744441998364296</v>
      </c>
      <c r="L101" s="15">
        <f>H101*0.001*AL101</f>
        <v>10.180009729121142</v>
      </c>
      <c r="M101" s="15">
        <f>SUM(J101:L101)</f>
        <v>35.107618048770647</v>
      </c>
      <c r="N101" t="s">
        <v>27</v>
      </c>
      <c r="O101">
        <f>AN101*3.58</f>
        <v>1653.96</v>
      </c>
      <c r="P101" s="1">
        <f>AO101*4</f>
        <v>27.6</v>
      </c>
      <c r="Q101" s="1">
        <f>AP101*4</f>
        <v>268</v>
      </c>
      <c r="R101" s="1">
        <f>AQ101*3.6</f>
        <v>513.36</v>
      </c>
      <c r="S101" s="1">
        <f>AR101*3.8</f>
        <v>380</v>
      </c>
      <c r="T101" s="1">
        <f>AS101*9</f>
        <v>1161</v>
      </c>
      <c r="AC101">
        <f>O101+P101</f>
        <v>1681.56</v>
      </c>
      <c r="AD101">
        <f>Q101</f>
        <v>268</v>
      </c>
      <c r="AE101">
        <f>R101+S101</f>
        <v>893.36</v>
      </c>
      <c r="AF101">
        <f>T101</f>
        <v>1161</v>
      </c>
      <c r="AH101">
        <f>AC101*4.1868</f>
        <v>7040.3554079999994</v>
      </c>
      <c r="AI101">
        <f>Q101*4.1868</f>
        <v>1122.0624</v>
      </c>
      <c r="AJ101">
        <f>R101*4.1868</f>
        <v>2149.3356479999998</v>
      </c>
      <c r="AK101">
        <f>S101*4.1868</f>
        <v>1590.9839999999999</v>
      </c>
      <c r="AL101">
        <f>AF101*4.1868</f>
        <v>4860.8747999999996</v>
      </c>
      <c r="AN101" s="1">
        <v>462</v>
      </c>
      <c r="AO101" s="1">
        <v>6.9</v>
      </c>
      <c r="AP101" s="1">
        <v>67</v>
      </c>
      <c r="AQ101" s="1">
        <v>142.6</v>
      </c>
      <c r="AR101" s="1">
        <v>100</v>
      </c>
      <c r="AS101" s="1">
        <v>129</v>
      </c>
      <c r="BB101">
        <f>SUM(AN101:AO101)</f>
        <v>468.9</v>
      </c>
      <c r="BC101">
        <f>AQ101</f>
        <v>142.6</v>
      </c>
      <c r="BD101">
        <f>AR101</f>
        <v>100</v>
      </c>
      <c r="BE101">
        <f>AS101</f>
        <v>129</v>
      </c>
      <c r="BG101">
        <f>BB101*$H101/1000</f>
        <v>0.98200565914285698</v>
      </c>
      <c r="BH101">
        <f t="shared" si="4"/>
        <v>0.29864364895238088</v>
      </c>
      <c r="BI101">
        <f t="shared" si="5"/>
        <v>0.20942752380952379</v>
      </c>
      <c r="BJ101">
        <f t="shared" si="6"/>
        <v>0.14031644095238094</v>
      </c>
      <c r="BK101">
        <f t="shared" si="7"/>
        <v>0.27016150571428565</v>
      </c>
    </row>
    <row r="102" spans="1:63">
      <c r="A102">
        <v>98</v>
      </c>
      <c r="B102" s="6">
        <v>119</v>
      </c>
      <c r="C102" s="6" t="s">
        <v>90</v>
      </c>
      <c r="D102" s="6" t="s">
        <v>57</v>
      </c>
      <c r="E102" s="6" t="s">
        <v>65</v>
      </c>
      <c r="F102" s="6" t="s">
        <v>75</v>
      </c>
      <c r="G102" s="7" t="s">
        <v>30</v>
      </c>
      <c r="H102" s="4">
        <v>3.567975148809523</v>
      </c>
      <c r="J102" s="15">
        <f>H102*(AI102+AJ102+AK102)*0.001</f>
        <v>22.726681718374408</v>
      </c>
      <c r="K102" s="15">
        <f>H102*0.001*AH102</f>
        <v>13.757368579244707</v>
      </c>
      <c r="L102" s="15">
        <f>H102*0.001*AL102</f>
        <v>22.721303894967317</v>
      </c>
      <c r="M102" s="15">
        <f>SUM(J102:L102)</f>
        <v>59.205354192586427</v>
      </c>
      <c r="N102" s="13" t="s">
        <v>30</v>
      </c>
      <c r="O102" s="13">
        <f>AN102*3.58</f>
        <v>905.74</v>
      </c>
      <c r="P102" s="14">
        <f>AO102*4</f>
        <v>15.2</v>
      </c>
      <c r="Q102" s="14">
        <f>AP102*4</f>
        <v>268</v>
      </c>
      <c r="R102" s="14">
        <f>AQ102*3.6</f>
        <v>873.36</v>
      </c>
      <c r="S102" s="14">
        <f>AR102*3.8</f>
        <v>380</v>
      </c>
      <c r="T102" s="14">
        <f>AS102*9</f>
        <v>1521</v>
      </c>
      <c r="U102" s="13"/>
      <c r="V102" s="13"/>
      <c r="W102" s="13"/>
      <c r="X102" s="13"/>
      <c r="Y102" s="13"/>
      <c r="Z102" s="13"/>
      <c r="AA102" s="13"/>
      <c r="AB102" s="13"/>
      <c r="AC102" s="13">
        <f>O102+P102</f>
        <v>920.94</v>
      </c>
      <c r="AD102" s="13">
        <f>Q102</f>
        <v>268</v>
      </c>
      <c r="AE102" s="13">
        <f>R102+S102</f>
        <v>1253.3600000000001</v>
      </c>
      <c r="AF102" s="13">
        <f>T102</f>
        <v>1521</v>
      </c>
      <c r="AG102" s="13"/>
      <c r="AH102" s="13">
        <f>AC102*4.1868</f>
        <v>3855.791592</v>
      </c>
      <c r="AI102" s="13">
        <f>Q102*4.1868</f>
        <v>1122.0624</v>
      </c>
      <c r="AJ102" s="13">
        <f>R102*4.1868</f>
        <v>3656.5836479999998</v>
      </c>
      <c r="AK102" s="13">
        <f>S102*4.1868</f>
        <v>1590.9839999999999</v>
      </c>
      <c r="AL102" s="13">
        <f>AF102*4.1868</f>
        <v>6368.1228000000001</v>
      </c>
      <c r="AM102" s="13"/>
      <c r="AN102" s="14">
        <v>253</v>
      </c>
      <c r="AO102" s="14">
        <v>3.8</v>
      </c>
      <c r="AP102" s="14">
        <v>67</v>
      </c>
      <c r="AQ102" s="14">
        <v>242.6</v>
      </c>
      <c r="AR102" s="14">
        <v>100</v>
      </c>
      <c r="AS102" s="14">
        <v>169</v>
      </c>
      <c r="AT102" s="13"/>
      <c r="AU102" s="13"/>
      <c r="AV102" s="13"/>
      <c r="AW102" s="13"/>
      <c r="AX102" s="13"/>
      <c r="AY102" s="13"/>
      <c r="AZ102" s="13"/>
      <c r="BA102" s="13"/>
      <c r="BB102" s="13">
        <f>SUM(AN102:AO102)</f>
        <v>256.8</v>
      </c>
      <c r="BC102" s="13">
        <f>AQ102</f>
        <v>242.6</v>
      </c>
      <c r="BD102" s="13">
        <f>AR102</f>
        <v>100</v>
      </c>
      <c r="BE102" s="13">
        <f>AS102</f>
        <v>169</v>
      </c>
      <c r="BF102" s="13"/>
      <c r="BG102">
        <f>BB102*$H102/1000</f>
        <v>0.91625601821428548</v>
      </c>
      <c r="BH102">
        <f t="shared" si="4"/>
        <v>0.86559077110119031</v>
      </c>
      <c r="BI102">
        <f t="shared" si="5"/>
        <v>0.35679751488095229</v>
      </c>
      <c r="BJ102">
        <f t="shared" si="6"/>
        <v>0.23905433497023804</v>
      </c>
      <c r="BK102">
        <f t="shared" si="7"/>
        <v>0.60298780014880937</v>
      </c>
    </row>
    <row r="103" spans="1:63">
      <c r="A103">
        <v>99</v>
      </c>
      <c r="B103" s="6">
        <v>120</v>
      </c>
      <c r="C103" s="6" t="s">
        <v>90</v>
      </c>
      <c r="D103" s="6" t="s">
        <v>49</v>
      </c>
      <c r="E103" s="6" t="s">
        <v>65</v>
      </c>
      <c r="F103" s="6" t="s">
        <v>75</v>
      </c>
      <c r="G103" s="7" t="s">
        <v>30</v>
      </c>
      <c r="H103" s="4">
        <v>2.7962582242063498</v>
      </c>
      <c r="J103" s="15">
        <f>H103*(AI103+AJ103+AK103)*0.001</f>
        <v>17.811130406871886</v>
      </c>
      <c r="K103" s="15">
        <f>H103*0.001*AH103</f>
        <v>10.781788949955695</v>
      </c>
      <c r="L103" s="15">
        <f>H103*0.001*AL103</f>
        <v>17.806915752255968</v>
      </c>
      <c r="M103" s="15">
        <f>SUM(J103:L103)</f>
        <v>46.399835109083547</v>
      </c>
      <c r="N103" s="13" t="s">
        <v>30</v>
      </c>
      <c r="O103" s="13">
        <f>AN103*3.58</f>
        <v>905.74</v>
      </c>
      <c r="P103" s="14">
        <f>AO103*4</f>
        <v>15.2</v>
      </c>
      <c r="Q103" s="14">
        <f>AP103*4</f>
        <v>268</v>
      </c>
      <c r="R103" s="14">
        <f>AQ103*3.6</f>
        <v>873.36</v>
      </c>
      <c r="S103" s="14">
        <f>AR103*3.8</f>
        <v>380</v>
      </c>
      <c r="T103" s="14">
        <f>AS103*9</f>
        <v>1521</v>
      </c>
      <c r="U103" s="13"/>
      <c r="V103" s="13"/>
      <c r="W103" s="13"/>
      <c r="X103" s="13"/>
      <c r="Y103" s="13"/>
      <c r="Z103" s="13"/>
      <c r="AA103" s="13"/>
      <c r="AB103" s="13"/>
      <c r="AC103" s="13">
        <f>O103+P103</f>
        <v>920.94</v>
      </c>
      <c r="AD103" s="13">
        <f>Q103</f>
        <v>268</v>
      </c>
      <c r="AE103" s="13">
        <f>R103+S103</f>
        <v>1253.3600000000001</v>
      </c>
      <c r="AF103" s="13">
        <f>T103</f>
        <v>1521</v>
      </c>
      <c r="AG103" s="13"/>
      <c r="AH103" s="13">
        <f>AC103*4.1868</f>
        <v>3855.791592</v>
      </c>
      <c r="AI103" s="13">
        <f>Q103*4.1868</f>
        <v>1122.0624</v>
      </c>
      <c r="AJ103" s="13">
        <f>R103*4.1868</f>
        <v>3656.5836479999998</v>
      </c>
      <c r="AK103" s="13">
        <f>S103*4.1868</f>
        <v>1590.9839999999999</v>
      </c>
      <c r="AL103" s="13">
        <f>AF103*4.1868</f>
        <v>6368.1228000000001</v>
      </c>
      <c r="AM103" s="13"/>
      <c r="AN103" s="14">
        <v>253</v>
      </c>
      <c r="AO103" s="14">
        <v>3.8</v>
      </c>
      <c r="AP103" s="14">
        <v>67</v>
      </c>
      <c r="AQ103" s="14">
        <v>242.6</v>
      </c>
      <c r="AR103" s="14">
        <v>100</v>
      </c>
      <c r="AS103" s="14">
        <v>169</v>
      </c>
      <c r="AT103" s="13"/>
      <c r="AU103" s="13"/>
      <c r="AV103" s="13"/>
      <c r="AW103" s="13"/>
      <c r="AX103" s="13"/>
      <c r="AY103" s="13"/>
      <c r="AZ103" s="13"/>
      <c r="BA103" s="13"/>
      <c r="BB103" s="13">
        <f>SUM(AN103:AO103)</f>
        <v>256.8</v>
      </c>
      <c r="BC103" s="13">
        <f>AQ103</f>
        <v>242.6</v>
      </c>
      <c r="BD103" s="13">
        <f>AR103</f>
        <v>100</v>
      </c>
      <c r="BE103" s="13">
        <f>AS103</f>
        <v>169</v>
      </c>
      <c r="BF103" s="13"/>
      <c r="BG103">
        <f>BB103*$H103/1000</f>
        <v>0.71807911197619068</v>
      </c>
      <c r="BH103">
        <f t="shared" si="4"/>
        <v>0.67837224519246042</v>
      </c>
      <c r="BI103">
        <f t="shared" si="5"/>
        <v>0.27962582242063494</v>
      </c>
      <c r="BJ103">
        <f t="shared" si="6"/>
        <v>0.18734930102182543</v>
      </c>
      <c r="BK103">
        <f t="shared" si="7"/>
        <v>0.47256763989087314</v>
      </c>
    </row>
    <row r="104" spans="1:63">
      <c r="A104">
        <v>100</v>
      </c>
      <c r="B104" s="6">
        <v>121</v>
      </c>
      <c r="C104" s="6" t="s">
        <v>90</v>
      </c>
      <c r="D104" s="6" t="s">
        <v>57</v>
      </c>
      <c r="E104" s="9" t="s">
        <v>59</v>
      </c>
      <c r="F104" s="9" t="s">
        <v>70</v>
      </c>
      <c r="G104" s="10" t="s">
        <v>1</v>
      </c>
      <c r="H104" s="4">
        <v>3.3209964285714277</v>
      </c>
      <c r="J104" s="15">
        <f>H104*(AI104+AJ104+AK104)*0.001</f>
        <v>5.5433853996989129</v>
      </c>
      <c r="K104" s="15">
        <f>H104*0.001*AH104</f>
        <v>16.704683503557426</v>
      </c>
      <c r="L104" s="15">
        <f>H104*0.001*AL104</f>
        <v>5.5561773997182842</v>
      </c>
      <c r="M104" s="15">
        <f>SUM(J104:L104)</f>
        <v>27.804246302974622</v>
      </c>
      <c r="N104" t="s">
        <v>1</v>
      </c>
      <c r="O104">
        <f>AN104*3.58</f>
        <v>1181.4000000000001</v>
      </c>
      <c r="P104" s="1">
        <f>AO104*4</f>
        <v>20</v>
      </c>
      <c r="Q104" s="1">
        <f>AP104*4</f>
        <v>132</v>
      </c>
      <c r="R104" s="1">
        <f>AQ104*3.6</f>
        <v>76.680000000000007</v>
      </c>
      <c r="S104" s="1">
        <f>AR104*3.8</f>
        <v>190</v>
      </c>
      <c r="T104" s="1">
        <f>AS104*9</f>
        <v>399.59999999999997</v>
      </c>
      <c r="AC104">
        <f>O104+P104</f>
        <v>1201.4000000000001</v>
      </c>
      <c r="AD104">
        <f>Q104</f>
        <v>132</v>
      </c>
      <c r="AE104">
        <f>R104+S104</f>
        <v>266.68</v>
      </c>
      <c r="AF104">
        <f>T104</f>
        <v>399.59999999999997</v>
      </c>
      <c r="AH104">
        <f>AC104*4.1868</f>
        <v>5030.0215200000002</v>
      </c>
      <c r="AI104">
        <f>Q104*4.1868</f>
        <v>552.6576</v>
      </c>
      <c r="AJ104">
        <f>R104*4.1868</f>
        <v>321.04382400000003</v>
      </c>
      <c r="AK104">
        <f>S104*4.1868</f>
        <v>795.49199999999996</v>
      </c>
      <c r="AL104">
        <f>AF104*4.1868</f>
        <v>1673.0452799999998</v>
      </c>
      <c r="AN104" s="1">
        <v>330</v>
      </c>
      <c r="AO104" s="1">
        <v>5</v>
      </c>
      <c r="AP104" s="1">
        <v>33</v>
      </c>
      <c r="AQ104" s="1">
        <v>21.3</v>
      </c>
      <c r="AR104" s="1">
        <v>50</v>
      </c>
      <c r="AS104" s="1">
        <v>44.4</v>
      </c>
      <c r="BB104">
        <f>SUM(AN104:AO104)</f>
        <v>335</v>
      </c>
      <c r="BC104">
        <f>AQ104</f>
        <v>21.3</v>
      </c>
      <c r="BD104">
        <f>AR104</f>
        <v>50</v>
      </c>
      <c r="BE104">
        <f>AS104</f>
        <v>44.4</v>
      </c>
      <c r="BG104">
        <f>BB104*$H104/1000</f>
        <v>1.1125338035714283</v>
      </c>
      <c r="BH104">
        <f t="shared" si="4"/>
        <v>7.0737223928571416E-2</v>
      </c>
      <c r="BI104">
        <f t="shared" si="5"/>
        <v>0.16604982142857139</v>
      </c>
      <c r="BJ104">
        <f t="shared" si="6"/>
        <v>0.10959288214285712</v>
      </c>
      <c r="BK104">
        <f t="shared" si="7"/>
        <v>0.14745224142857138</v>
      </c>
    </row>
    <row r="105" spans="1:63">
      <c r="A105">
        <v>101</v>
      </c>
      <c r="B105" s="6">
        <v>122</v>
      </c>
      <c r="C105" s="6" t="s">
        <v>90</v>
      </c>
      <c r="D105" s="6" t="s">
        <v>49</v>
      </c>
      <c r="E105" s="9" t="s">
        <v>59</v>
      </c>
      <c r="F105" s="9" t="s">
        <v>70</v>
      </c>
      <c r="G105" s="10" t="s">
        <v>1</v>
      </c>
      <c r="H105" s="4">
        <v>2.8014526124338621</v>
      </c>
      <c r="J105" s="15">
        <f>H105*(AI105+AJ105+AK105)*0.001</f>
        <v>4.6761662783222242</v>
      </c>
      <c r="K105" s="15">
        <f>H105*0.001*AH105</f>
        <v>14.091366927802547</v>
      </c>
      <c r="L105" s="15">
        <f>H105*0.001*AL105</f>
        <v>4.6869570703761418</v>
      </c>
      <c r="M105" s="15">
        <f>SUM(J105:L105)</f>
        <v>23.454490276500913</v>
      </c>
      <c r="N105" t="s">
        <v>1</v>
      </c>
      <c r="O105">
        <f>AN105*3.58</f>
        <v>1181.4000000000001</v>
      </c>
      <c r="P105" s="1">
        <f>AO105*4</f>
        <v>20</v>
      </c>
      <c r="Q105" s="1">
        <f>AP105*4</f>
        <v>132</v>
      </c>
      <c r="R105" s="1">
        <f>AQ105*3.6</f>
        <v>76.680000000000007</v>
      </c>
      <c r="S105" s="1">
        <f>AR105*3.8</f>
        <v>190</v>
      </c>
      <c r="T105" s="1">
        <f>AS105*9</f>
        <v>399.59999999999997</v>
      </c>
      <c r="AC105">
        <f>O105+P105</f>
        <v>1201.4000000000001</v>
      </c>
      <c r="AD105">
        <f>Q105</f>
        <v>132</v>
      </c>
      <c r="AE105">
        <f>R105+S105</f>
        <v>266.68</v>
      </c>
      <c r="AF105">
        <f>T105</f>
        <v>399.59999999999997</v>
      </c>
      <c r="AH105">
        <f>AC105*4.1868</f>
        <v>5030.0215200000002</v>
      </c>
      <c r="AI105">
        <f>Q105*4.1868</f>
        <v>552.6576</v>
      </c>
      <c r="AJ105">
        <f>R105*4.1868</f>
        <v>321.04382400000003</v>
      </c>
      <c r="AK105">
        <f>S105*4.1868</f>
        <v>795.49199999999996</v>
      </c>
      <c r="AL105">
        <f>AF105*4.1868</f>
        <v>1673.0452799999998</v>
      </c>
      <c r="AN105" s="1">
        <v>330</v>
      </c>
      <c r="AO105" s="1">
        <v>5</v>
      </c>
      <c r="AP105" s="1">
        <v>33</v>
      </c>
      <c r="AQ105" s="1">
        <v>21.3</v>
      </c>
      <c r="AR105" s="1">
        <v>50</v>
      </c>
      <c r="AS105" s="1">
        <v>44.4</v>
      </c>
      <c r="BB105">
        <f>SUM(AN105:AO105)</f>
        <v>335</v>
      </c>
      <c r="BC105">
        <f>AQ105</f>
        <v>21.3</v>
      </c>
      <c r="BD105">
        <f>AR105</f>
        <v>50</v>
      </c>
      <c r="BE105">
        <f>AS105</f>
        <v>44.4</v>
      </c>
      <c r="BG105">
        <f>BB105*$H105/1000</f>
        <v>0.93848662516534387</v>
      </c>
      <c r="BH105">
        <f t="shared" si="4"/>
        <v>5.9670940644841269E-2</v>
      </c>
      <c r="BI105">
        <f t="shared" si="5"/>
        <v>0.14007263062169309</v>
      </c>
      <c r="BJ105">
        <f t="shared" si="6"/>
        <v>9.2447936210317452E-2</v>
      </c>
      <c r="BK105">
        <f t="shared" si="7"/>
        <v>0.12438449599206348</v>
      </c>
    </row>
    <row r="106" spans="1:63">
      <c r="A106">
        <v>102</v>
      </c>
      <c r="B106" s="6">
        <v>125</v>
      </c>
      <c r="C106" s="6" t="s">
        <v>90</v>
      </c>
      <c r="D106" s="6" t="s">
        <v>57</v>
      </c>
      <c r="E106" s="6" t="s">
        <v>60</v>
      </c>
      <c r="F106" s="6" t="s">
        <v>70</v>
      </c>
      <c r="G106" s="7" t="s">
        <v>10</v>
      </c>
      <c r="H106" s="4">
        <v>4.0672383928571429</v>
      </c>
      <c r="J106" s="15">
        <f>H106*(AI106+AJ106+AK106)*0.001</f>
        <v>16.32168151025683</v>
      </c>
      <c r="K106" s="15">
        <f>H106*0.001*AH106</f>
        <v>11.218176013403507</v>
      </c>
      <c r="L106" s="15">
        <f>H106*0.001*AL106</f>
        <v>6.8046739958044284</v>
      </c>
      <c r="M106" s="15">
        <f>SUM(J106:L106)</f>
        <v>34.344531519464766</v>
      </c>
      <c r="N106" s="13" t="s">
        <v>10</v>
      </c>
      <c r="O106" s="13">
        <f>AN106*3.58</f>
        <v>647.98</v>
      </c>
      <c r="P106" s="14">
        <f>AO106*4</f>
        <v>10.8</v>
      </c>
      <c r="Q106" s="14">
        <f>AP106*4</f>
        <v>132</v>
      </c>
      <c r="R106" s="14">
        <f>AQ106*3.6</f>
        <v>636.48</v>
      </c>
      <c r="S106" s="14">
        <f>AR106*3.8</f>
        <v>190</v>
      </c>
      <c r="T106" s="14">
        <f>AS106*9</f>
        <v>399.59999999999997</v>
      </c>
      <c r="U106" s="13"/>
      <c r="V106" s="13"/>
      <c r="W106" s="13"/>
      <c r="X106" s="13"/>
      <c r="Y106" s="13"/>
      <c r="Z106" s="13"/>
      <c r="AA106" s="13"/>
      <c r="AB106" s="13"/>
      <c r="AC106" s="13">
        <f>O106+P106</f>
        <v>658.78</v>
      </c>
      <c r="AD106" s="13">
        <f>Q106</f>
        <v>132</v>
      </c>
      <c r="AE106" s="13">
        <f>R106+S106</f>
        <v>826.48</v>
      </c>
      <c r="AF106" s="13">
        <f>T106</f>
        <v>399.59999999999997</v>
      </c>
      <c r="AG106" s="13"/>
      <c r="AH106" s="13">
        <f>AC106*4.1868</f>
        <v>2758.1801039999996</v>
      </c>
      <c r="AI106" s="13">
        <f>Q106*4.1868</f>
        <v>552.6576</v>
      </c>
      <c r="AJ106" s="13">
        <f>R106*4.1868</f>
        <v>2664.814464</v>
      </c>
      <c r="AK106" s="13">
        <f>S106*4.1868</f>
        <v>795.49199999999996</v>
      </c>
      <c r="AL106" s="13">
        <f>AF106*4.1868</f>
        <v>1673.0452799999998</v>
      </c>
      <c r="AM106" s="13"/>
      <c r="AN106" s="14">
        <v>181</v>
      </c>
      <c r="AO106" s="14">
        <v>2.7</v>
      </c>
      <c r="AP106" s="14">
        <v>33</v>
      </c>
      <c r="AQ106" s="14">
        <v>176.8</v>
      </c>
      <c r="AR106" s="14">
        <v>50</v>
      </c>
      <c r="AS106" s="14">
        <v>44.4</v>
      </c>
      <c r="AT106" s="13"/>
      <c r="AU106" s="13"/>
      <c r="AV106" s="13"/>
      <c r="AW106" s="13"/>
      <c r="AX106" s="13"/>
      <c r="AY106" s="13"/>
      <c r="AZ106" s="13"/>
      <c r="BA106" s="13"/>
      <c r="BB106" s="13">
        <f>SUM(AN106:AO106)</f>
        <v>183.7</v>
      </c>
      <c r="BC106" s="13">
        <f>AQ106</f>
        <v>176.8</v>
      </c>
      <c r="BD106" s="13">
        <f>AR106</f>
        <v>50</v>
      </c>
      <c r="BE106" s="13">
        <f>AS106</f>
        <v>44.4</v>
      </c>
      <c r="BF106" s="13"/>
      <c r="BG106">
        <f>BB106*$H106/1000</f>
        <v>0.74715169276785709</v>
      </c>
      <c r="BH106">
        <f t="shared" si="4"/>
        <v>0.71908774785714302</v>
      </c>
      <c r="BI106">
        <f t="shared" si="5"/>
        <v>0.20336191964285716</v>
      </c>
      <c r="BJ106">
        <f t="shared" si="6"/>
        <v>0.13421886696428573</v>
      </c>
      <c r="BK106">
        <f t="shared" si="7"/>
        <v>0.18058538464285714</v>
      </c>
    </row>
    <row r="107" spans="1:63">
      <c r="A107">
        <v>103</v>
      </c>
      <c r="B107" s="6">
        <v>126</v>
      </c>
      <c r="C107" s="6" t="s">
        <v>90</v>
      </c>
      <c r="D107" s="6" t="s">
        <v>49</v>
      </c>
      <c r="E107" s="6" t="s">
        <v>60</v>
      </c>
      <c r="F107" s="6" t="s">
        <v>70</v>
      </c>
      <c r="G107" s="7" t="s">
        <v>10</v>
      </c>
      <c r="H107" s="4">
        <v>3.4521127645502641</v>
      </c>
      <c r="J107" s="15">
        <f>H107*(AI107+AJ107+AK107)*0.001</f>
        <v>13.853204469015902</v>
      </c>
      <c r="K107" s="15">
        <f>H107*0.001*AH107</f>
        <v>9.5215487439469726</v>
      </c>
      <c r="L107" s="15">
        <f>H107*0.001*AL107</f>
        <v>5.7755409667585695</v>
      </c>
      <c r="M107" s="15">
        <f>SUM(J107:L107)</f>
        <v>29.150294179721442</v>
      </c>
      <c r="N107" s="13" t="s">
        <v>10</v>
      </c>
      <c r="O107" s="13">
        <f>AN107*3.58</f>
        <v>647.98</v>
      </c>
      <c r="P107" s="14">
        <f>AO107*4</f>
        <v>10.8</v>
      </c>
      <c r="Q107" s="14">
        <f>AP107*4</f>
        <v>132</v>
      </c>
      <c r="R107" s="14">
        <f>AQ107*3.6</f>
        <v>636.48</v>
      </c>
      <c r="S107" s="14">
        <f>AR107*3.8</f>
        <v>190</v>
      </c>
      <c r="T107" s="14">
        <f>AS107*9</f>
        <v>399.59999999999997</v>
      </c>
      <c r="U107" s="13"/>
      <c r="V107" s="13"/>
      <c r="W107" s="13"/>
      <c r="X107" s="13"/>
      <c r="Y107" s="13"/>
      <c r="Z107" s="13"/>
      <c r="AA107" s="13"/>
      <c r="AB107" s="13"/>
      <c r="AC107" s="13">
        <f>O107+P107</f>
        <v>658.78</v>
      </c>
      <c r="AD107" s="13">
        <f>Q107</f>
        <v>132</v>
      </c>
      <c r="AE107" s="13">
        <f>R107+S107</f>
        <v>826.48</v>
      </c>
      <c r="AF107" s="13">
        <f>T107</f>
        <v>399.59999999999997</v>
      </c>
      <c r="AG107" s="13"/>
      <c r="AH107" s="13">
        <f>AC107*4.1868</f>
        <v>2758.1801039999996</v>
      </c>
      <c r="AI107" s="13">
        <f>Q107*4.1868</f>
        <v>552.6576</v>
      </c>
      <c r="AJ107" s="13">
        <f>R107*4.1868</f>
        <v>2664.814464</v>
      </c>
      <c r="AK107" s="13">
        <f>S107*4.1868</f>
        <v>795.49199999999996</v>
      </c>
      <c r="AL107" s="13">
        <f>AF107*4.1868</f>
        <v>1673.0452799999998</v>
      </c>
      <c r="AM107" s="13"/>
      <c r="AN107" s="14">
        <v>181</v>
      </c>
      <c r="AO107" s="14">
        <v>2.7</v>
      </c>
      <c r="AP107" s="14">
        <v>33</v>
      </c>
      <c r="AQ107" s="14">
        <v>176.8</v>
      </c>
      <c r="AR107" s="14">
        <v>50</v>
      </c>
      <c r="AS107" s="14">
        <v>44.4</v>
      </c>
      <c r="AT107" s="13"/>
      <c r="AU107" s="13"/>
      <c r="AV107" s="13"/>
      <c r="AW107" s="13"/>
      <c r="AX107" s="13"/>
      <c r="AY107" s="13"/>
      <c r="AZ107" s="13"/>
      <c r="BA107" s="13"/>
      <c r="BB107" s="13">
        <f>SUM(AN107:AO107)</f>
        <v>183.7</v>
      </c>
      <c r="BC107" s="13">
        <f>AQ107</f>
        <v>176.8</v>
      </c>
      <c r="BD107" s="13">
        <f>AR107</f>
        <v>50</v>
      </c>
      <c r="BE107" s="13">
        <f>AS107</f>
        <v>44.4</v>
      </c>
      <c r="BF107" s="13"/>
      <c r="BG107">
        <f>BB107*$H107/1000</f>
        <v>0.63415311484788339</v>
      </c>
      <c r="BH107">
        <f t="shared" si="4"/>
        <v>0.6103335367724867</v>
      </c>
      <c r="BI107">
        <f t="shared" si="5"/>
        <v>0.17260563822751321</v>
      </c>
      <c r="BJ107">
        <f t="shared" si="6"/>
        <v>0.11391972123015871</v>
      </c>
      <c r="BK107">
        <f t="shared" si="7"/>
        <v>0.15327380674603172</v>
      </c>
    </row>
    <row r="108" spans="1:63">
      <c r="A108">
        <v>104</v>
      </c>
      <c r="B108" s="6">
        <v>127</v>
      </c>
      <c r="C108" s="6" t="s">
        <v>90</v>
      </c>
      <c r="D108" s="6" t="s">
        <v>57</v>
      </c>
      <c r="E108" s="6" t="s">
        <v>61</v>
      </c>
      <c r="F108" s="6" t="s">
        <v>70</v>
      </c>
      <c r="G108" s="7" t="s">
        <v>13</v>
      </c>
      <c r="H108" s="4">
        <v>3.3798107936507935</v>
      </c>
      <c r="J108" s="15">
        <f>H108*(AI108+AJ108+AK108)*0.001</f>
        <v>5.6410485298202149</v>
      </c>
      <c r="K108" s="15">
        <f>H108*0.001*AH108</f>
        <v>9.3221268863320663</v>
      </c>
      <c r="L108" s="15">
        <f>H108*0.001*AL108</f>
        <v>13.627019933115427</v>
      </c>
      <c r="M108" s="15">
        <f>SUM(J108:L108)</f>
        <v>28.590195349267709</v>
      </c>
      <c r="N108" t="s">
        <v>13</v>
      </c>
      <c r="O108">
        <f>AN108*3.58</f>
        <v>647.98</v>
      </c>
      <c r="P108" s="1">
        <f>AO108*4</f>
        <v>10.8</v>
      </c>
      <c r="Q108" s="1">
        <f>AP108*4</f>
        <v>132</v>
      </c>
      <c r="R108" s="1">
        <f>AQ108*3.6</f>
        <v>76.644000000000005</v>
      </c>
      <c r="S108" s="1">
        <f>AR108*3.8</f>
        <v>190</v>
      </c>
      <c r="T108" s="1">
        <f>AS108*9</f>
        <v>963</v>
      </c>
      <c r="AC108">
        <f>O108+P108</f>
        <v>658.78</v>
      </c>
      <c r="AD108">
        <f>Q108</f>
        <v>132</v>
      </c>
      <c r="AE108">
        <f>R108+S108</f>
        <v>266.64400000000001</v>
      </c>
      <c r="AF108">
        <f>T108</f>
        <v>963</v>
      </c>
      <c r="AH108">
        <f>AC108*4.1868</f>
        <v>2758.1801039999996</v>
      </c>
      <c r="AI108">
        <f>Q108*4.1868</f>
        <v>552.6576</v>
      </c>
      <c r="AJ108">
        <f>R108*4.1868</f>
        <v>320.89309919999999</v>
      </c>
      <c r="AK108">
        <f>S108*4.1868</f>
        <v>795.49199999999996</v>
      </c>
      <c r="AL108">
        <f>AF108*4.1868</f>
        <v>4031.8883999999998</v>
      </c>
      <c r="AN108" s="1">
        <v>181</v>
      </c>
      <c r="AO108" s="1">
        <v>2.7</v>
      </c>
      <c r="AP108" s="1">
        <v>33</v>
      </c>
      <c r="AQ108" s="1">
        <v>21.29</v>
      </c>
      <c r="AR108" s="1">
        <v>50</v>
      </c>
      <c r="AS108" s="1">
        <v>107</v>
      </c>
      <c r="BB108">
        <f>SUM(AN108:AO108)</f>
        <v>183.7</v>
      </c>
      <c r="BC108">
        <f>AQ108</f>
        <v>21.29</v>
      </c>
      <c r="BD108">
        <f>AR108</f>
        <v>50</v>
      </c>
      <c r="BE108">
        <f>AS108</f>
        <v>107</v>
      </c>
      <c r="BG108">
        <f>BB108*$H108/1000</f>
        <v>0.62087124279365069</v>
      </c>
      <c r="BH108">
        <f t="shared" si="4"/>
        <v>7.1956171796825383E-2</v>
      </c>
      <c r="BI108">
        <f t="shared" si="5"/>
        <v>0.16899053968253966</v>
      </c>
      <c r="BJ108">
        <f t="shared" si="6"/>
        <v>0.11153375619047619</v>
      </c>
      <c r="BK108">
        <f t="shared" si="7"/>
        <v>0.36163975492063494</v>
      </c>
    </row>
    <row r="109" spans="1:63">
      <c r="A109">
        <v>105</v>
      </c>
      <c r="B109" s="6">
        <v>128</v>
      </c>
      <c r="C109" s="6" t="s">
        <v>90</v>
      </c>
      <c r="D109" s="6" t="s">
        <v>49</v>
      </c>
      <c r="E109" s="6" t="s">
        <v>61</v>
      </c>
      <c r="F109" s="6" t="s">
        <v>70</v>
      </c>
      <c r="G109" s="7" t="s">
        <v>13</v>
      </c>
      <c r="H109" s="4">
        <v>3.5571955555555554</v>
      </c>
      <c r="J109" s="15">
        <f>H109*(AI109+AJ109+AK109)*0.001</f>
        <v>5.9371112716266881</v>
      </c>
      <c r="K109" s="15">
        <f>H109*0.001*AH109</f>
        <v>9.8113860073705581</v>
      </c>
      <c r="L109" s="15">
        <f>H109*0.001*AL109</f>
        <v>14.342215496975999</v>
      </c>
      <c r="M109" s="15">
        <f>SUM(J109:L109)</f>
        <v>30.090712775973245</v>
      </c>
      <c r="N109" t="s">
        <v>13</v>
      </c>
      <c r="O109">
        <f>AN109*3.58</f>
        <v>647.98</v>
      </c>
      <c r="P109" s="1">
        <f>AO109*4</f>
        <v>10.8</v>
      </c>
      <c r="Q109" s="1">
        <f>AP109*4</f>
        <v>132</v>
      </c>
      <c r="R109" s="1">
        <f>AQ109*3.6</f>
        <v>76.644000000000005</v>
      </c>
      <c r="S109" s="1">
        <f>AR109*3.8</f>
        <v>190</v>
      </c>
      <c r="T109" s="1">
        <f>AS109*9</f>
        <v>963</v>
      </c>
      <c r="AC109">
        <f>O109+P109</f>
        <v>658.78</v>
      </c>
      <c r="AD109">
        <f>Q109</f>
        <v>132</v>
      </c>
      <c r="AE109">
        <f>R109+S109</f>
        <v>266.64400000000001</v>
      </c>
      <c r="AF109">
        <f>T109</f>
        <v>963</v>
      </c>
      <c r="AH109">
        <f>AC109*4.1868</f>
        <v>2758.1801039999996</v>
      </c>
      <c r="AI109">
        <f>Q109*4.1868</f>
        <v>552.6576</v>
      </c>
      <c r="AJ109">
        <f>R109*4.1868</f>
        <v>320.89309919999999</v>
      </c>
      <c r="AK109">
        <f>S109*4.1868</f>
        <v>795.49199999999996</v>
      </c>
      <c r="AL109">
        <f>AF109*4.1868</f>
        <v>4031.8883999999998</v>
      </c>
      <c r="AN109" s="1">
        <v>181</v>
      </c>
      <c r="AO109" s="1">
        <v>2.7</v>
      </c>
      <c r="AP109" s="1">
        <v>33</v>
      </c>
      <c r="AQ109" s="1">
        <v>21.29</v>
      </c>
      <c r="AR109" s="1">
        <v>50</v>
      </c>
      <c r="AS109" s="1">
        <v>107</v>
      </c>
      <c r="BB109">
        <f>SUM(AN109:AO109)</f>
        <v>183.7</v>
      </c>
      <c r="BC109">
        <f>AQ109</f>
        <v>21.29</v>
      </c>
      <c r="BD109">
        <f>AR109</f>
        <v>50</v>
      </c>
      <c r="BE109">
        <f>AS109</f>
        <v>107</v>
      </c>
      <c r="BG109">
        <f>BB109*$H109/1000</f>
        <v>0.65345682355555545</v>
      </c>
      <c r="BH109">
        <f t="shared" si="4"/>
        <v>7.5732693377777785E-2</v>
      </c>
      <c r="BI109">
        <f t="shared" si="5"/>
        <v>0.17785977777777776</v>
      </c>
      <c r="BJ109">
        <f t="shared" si="6"/>
        <v>0.11738745333333332</v>
      </c>
      <c r="BK109">
        <f t="shared" si="7"/>
        <v>0.38061992444444442</v>
      </c>
    </row>
    <row r="110" spans="1:63">
      <c r="A110">
        <v>106</v>
      </c>
      <c r="B110" s="6">
        <v>129</v>
      </c>
      <c r="C110" s="6" t="s">
        <v>90</v>
      </c>
      <c r="D110" s="6" t="s">
        <v>57</v>
      </c>
      <c r="E110" s="6" t="s">
        <v>62</v>
      </c>
      <c r="F110" s="6" t="s">
        <v>70</v>
      </c>
      <c r="G110" s="7" t="s">
        <v>19</v>
      </c>
      <c r="H110" s="4">
        <v>3.6624383664021152</v>
      </c>
      <c r="J110" s="15">
        <f>H110*(AI110+AJ110+AK110)*0.001</f>
        <v>8.8734194884451405</v>
      </c>
      <c r="K110" s="15">
        <f>H110*0.001*AH110</f>
        <v>4.3005447392847946</v>
      </c>
      <c r="L110" s="15">
        <f>H110*0.001*AL110</f>
        <v>17.526644216653064</v>
      </c>
      <c r="M110" s="15">
        <f>SUM(J110:L110)</f>
        <v>30.700608444383001</v>
      </c>
      <c r="N110" t="s">
        <v>19</v>
      </c>
      <c r="O110">
        <f>AN110*3.58</f>
        <v>275.66000000000003</v>
      </c>
      <c r="P110" s="1">
        <f>AO110*4</f>
        <v>4.8</v>
      </c>
      <c r="Q110" s="1">
        <f>AP110*4</f>
        <v>132</v>
      </c>
      <c r="R110" s="1">
        <f>AQ110*3.6</f>
        <v>256.68</v>
      </c>
      <c r="S110" s="1">
        <f>AR110*3.8</f>
        <v>190</v>
      </c>
      <c r="T110" s="1">
        <f>AS110*9</f>
        <v>1143</v>
      </c>
      <c r="AC110">
        <f>O110+P110</f>
        <v>280.46000000000004</v>
      </c>
      <c r="AD110">
        <f>Q110</f>
        <v>132</v>
      </c>
      <c r="AE110">
        <f>R110+S110</f>
        <v>446.68</v>
      </c>
      <c r="AF110">
        <f>T110</f>
        <v>1143</v>
      </c>
      <c r="AH110">
        <f>AC110*4.1868</f>
        <v>1174.2299280000002</v>
      </c>
      <c r="AI110">
        <f>Q110*4.1868</f>
        <v>552.6576</v>
      </c>
      <c r="AJ110">
        <f>R110*4.1868</f>
        <v>1074.6678239999999</v>
      </c>
      <c r="AK110">
        <f>S110*4.1868</f>
        <v>795.49199999999996</v>
      </c>
      <c r="AL110">
        <f>AF110*4.1868</f>
        <v>4785.5123999999996</v>
      </c>
      <c r="AN110" s="1">
        <v>77</v>
      </c>
      <c r="AO110" s="1">
        <v>1.2</v>
      </c>
      <c r="AP110" s="1">
        <v>33</v>
      </c>
      <c r="AQ110" s="1">
        <v>71.3</v>
      </c>
      <c r="AR110" s="1">
        <v>50</v>
      </c>
      <c r="AS110" s="1">
        <v>127</v>
      </c>
      <c r="BB110">
        <f>SUM(AN110:AO110)</f>
        <v>78.2</v>
      </c>
      <c r="BC110">
        <f>AQ110</f>
        <v>71.3</v>
      </c>
      <c r="BD110">
        <f>AR110</f>
        <v>50</v>
      </c>
      <c r="BE110">
        <f>AS110</f>
        <v>127</v>
      </c>
      <c r="BG110">
        <f>BB110*$H110/1000</f>
        <v>0.28640268025264543</v>
      </c>
      <c r="BH110">
        <f t="shared" si="4"/>
        <v>0.26113185552447077</v>
      </c>
      <c r="BI110">
        <f t="shared" si="5"/>
        <v>0.18312191832010574</v>
      </c>
      <c r="BJ110">
        <f t="shared" si="6"/>
        <v>0.1208604660912698</v>
      </c>
      <c r="BK110">
        <f t="shared" si="7"/>
        <v>0.46512967253306864</v>
      </c>
    </row>
    <row r="111" spans="1:63">
      <c r="A111">
        <v>107</v>
      </c>
      <c r="B111" s="6">
        <v>130</v>
      </c>
      <c r="C111" s="6" t="s">
        <v>90</v>
      </c>
      <c r="D111" s="6" t="s">
        <v>49</v>
      </c>
      <c r="E111" s="6" t="s">
        <v>62</v>
      </c>
      <c r="F111" s="6" t="s">
        <v>70</v>
      </c>
      <c r="G111" s="7" t="s">
        <v>19</v>
      </c>
      <c r="H111" s="4">
        <v>3.3451402678571425</v>
      </c>
      <c r="J111" s="15">
        <f>H111*(AI111+AJ111+AK111)*0.001</f>
        <v>8.104664126688311</v>
      </c>
      <c r="K111" s="15">
        <f>H111*0.001*AH111</f>
        <v>3.9279638158757941</v>
      </c>
      <c r="L111" s="15">
        <f>H111*0.001*AL111</f>
        <v>16.008210231569677</v>
      </c>
      <c r="M111" s="15">
        <f>SUM(J111:L111)</f>
        <v>28.040838174133782</v>
      </c>
      <c r="N111" t="s">
        <v>19</v>
      </c>
      <c r="O111">
        <f>AN111*3.58</f>
        <v>275.66000000000003</v>
      </c>
      <c r="P111" s="1">
        <f>AO111*4</f>
        <v>4.8</v>
      </c>
      <c r="Q111" s="1">
        <f>AP111*4</f>
        <v>132</v>
      </c>
      <c r="R111" s="1">
        <f>AQ111*3.6</f>
        <v>256.68</v>
      </c>
      <c r="S111" s="1">
        <f>AR111*3.8</f>
        <v>190</v>
      </c>
      <c r="T111" s="1">
        <f>AS111*9</f>
        <v>1143</v>
      </c>
      <c r="AC111">
        <f>O111+P111</f>
        <v>280.46000000000004</v>
      </c>
      <c r="AD111">
        <f>Q111</f>
        <v>132</v>
      </c>
      <c r="AE111">
        <f>R111+S111</f>
        <v>446.68</v>
      </c>
      <c r="AF111">
        <f>T111</f>
        <v>1143</v>
      </c>
      <c r="AH111">
        <f>AC111*4.1868</f>
        <v>1174.2299280000002</v>
      </c>
      <c r="AI111">
        <f>Q111*4.1868</f>
        <v>552.6576</v>
      </c>
      <c r="AJ111">
        <f>R111*4.1868</f>
        <v>1074.6678239999999</v>
      </c>
      <c r="AK111">
        <f>S111*4.1868</f>
        <v>795.49199999999996</v>
      </c>
      <c r="AL111">
        <f>AF111*4.1868</f>
        <v>4785.5123999999996</v>
      </c>
      <c r="AN111" s="1">
        <v>77</v>
      </c>
      <c r="AO111" s="1">
        <v>1.2</v>
      </c>
      <c r="AP111" s="1">
        <v>33</v>
      </c>
      <c r="AQ111" s="1">
        <v>71.3</v>
      </c>
      <c r="AR111" s="1">
        <v>50</v>
      </c>
      <c r="AS111" s="1">
        <v>127</v>
      </c>
      <c r="BB111">
        <f>SUM(AN111:AO111)</f>
        <v>78.2</v>
      </c>
      <c r="BC111">
        <f>AQ111</f>
        <v>71.3</v>
      </c>
      <c r="BD111">
        <f>AR111</f>
        <v>50</v>
      </c>
      <c r="BE111">
        <f>AS111</f>
        <v>127</v>
      </c>
      <c r="BG111">
        <f>BB111*$H111/1000</f>
        <v>0.26158996894642855</v>
      </c>
      <c r="BH111">
        <f t="shared" si="4"/>
        <v>0.23850850109821425</v>
      </c>
      <c r="BI111">
        <f t="shared" si="5"/>
        <v>0.16725701339285712</v>
      </c>
      <c r="BJ111">
        <f t="shared" si="6"/>
        <v>0.1103896288392857</v>
      </c>
      <c r="BK111">
        <f t="shared" si="7"/>
        <v>0.42483281401785711</v>
      </c>
    </row>
    <row r="112" spans="1:63">
      <c r="A112">
        <v>108</v>
      </c>
      <c r="B112" s="6">
        <v>131</v>
      </c>
      <c r="C112" s="6" t="s">
        <v>90</v>
      </c>
      <c r="D112" s="6" t="s">
        <v>57</v>
      </c>
      <c r="E112" s="6" t="s">
        <v>63</v>
      </c>
      <c r="F112" s="6" t="s">
        <v>70</v>
      </c>
      <c r="G112" s="7" t="s">
        <v>22</v>
      </c>
      <c r="H112" s="4">
        <v>4.2084377976190463</v>
      </c>
      <c r="J112" s="15">
        <f>H112*(AI112+AJ112+AK112)*0.001</f>
        <v>20.066232533670981</v>
      </c>
      <c r="K112" s="15">
        <f>H112*0.001*AH112</f>
        <v>4.9416736120906917</v>
      </c>
      <c r="L112" s="15">
        <f>H112*0.001*AL112</f>
        <v>10.212486720272997</v>
      </c>
      <c r="M112" s="15">
        <f>SUM(J112:L112)</f>
        <v>35.220392866034672</v>
      </c>
      <c r="N112" s="13" t="s">
        <v>22</v>
      </c>
      <c r="O112" s="13">
        <f>AN112*3.58</f>
        <v>275.66000000000003</v>
      </c>
      <c r="P112" s="14">
        <f>AO112*4</f>
        <v>4.8</v>
      </c>
      <c r="Q112" s="14">
        <f>AP112*4</f>
        <v>132</v>
      </c>
      <c r="R112" s="14">
        <f>AQ112*3.6</f>
        <v>816.84</v>
      </c>
      <c r="S112" s="14">
        <f>AR112*3.8</f>
        <v>190</v>
      </c>
      <c r="T112" s="14">
        <f>AS112*9</f>
        <v>579.6</v>
      </c>
      <c r="U112" s="13"/>
      <c r="V112" s="13"/>
      <c r="W112" s="13"/>
      <c r="X112" s="13"/>
      <c r="Y112" s="13"/>
      <c r="Z112" s="13"/>
      <c r="AA112" s="13"/>
      <c r="AB112" s="13"/>
      <c r="AC112" s="13">
        <f>O112+P112</f>
        <v>280.46000000000004</v>
      </c>
      <c r="AD112" s="13">
        <f>Q112</f>
        <v>132</v>
      </c>
      <c r="AE112" s="13">
        <f>R112+S112</f>
        <v>1006.84</v>
      </c>
      <c r="AF112" s="13">
        <f>T112</f>
        <v>579.6</v>
      </c>
      <c r="AG112" s="13"/>
      <c r="AH112" s="13">
        <f>AC112*4.1868</f>
        <v>1174.2299280000002</v>
      </c>
      <c r="AI112" s="13">
        <f>Q112*4.1868</f>
        <v>552.6576</v>
      </c>
      <c r="AJ112" s="13">
        <f>R112*4.1868</f>
        <v>3419.9457120000002</v>
      </c>
      <c r="AK112" s="13">
        <f>S112*4.1868</f>
        <v>795.49199999999996</v>
      </c>
      <c r="AL112" s="13">
        <f>AF112*4.1868</f>
        <v>2426.6692800000001</v>
      </c>
      <c r="AM112" s="13"/>
      <c r="AN112" s="14">
        <v>77</v>
      </c>
      <c r="AO112" s="14">
        <v>1.2</v>
      </c>
      <c r="AP112" s="14">
        <v>33</v>
      </c>
      <c r="AQ112" s="14">
        <v>226.9</v>
      </c>
      <c r="AR112" s="14">
        <v>50</v>
      </c>
      <c r="AS112" s="14">
        <v>64.400000000000006</v>
      </c>
      <c r="AT112" s="13"/>
      <c r="AU112" s="13"/>
      <c r="AV112" s="13"/>
      <c r="AW112" s="13"/>
      <c r="AX112" s="13"/>
      <c r="AY112" s="13"/>
      <c r="AZ112" s="13"/>
      <c r="BA112" s="13"/>
      <c r="BB112" s="13">
        <f>SUM(AN112:AO112)</f>
        <v>78.2</v>
      </c>
      <c r="BC112" s="13">
        <f>AQ112</f>
        <v>226.9</v>
      </c>
      <c r="BD112" s="13">
        <f>AR112</f>
        <v>50</v>
      </c>
      <c r="BE112" s="13">
        <f>AS112</f>
        <v>64.400000000000006</v>
      </c>
      <c r="BF112" s="13"/>
      <c r="BG112">
        <f>BB112*$H112/1000</f>
        <v>0.32909983577380947</v>
      </c>
      <c r="BH112">
        <f t="shared" si="4"/>
        <v>0.95489453627976162</v>
      </c>
      <c r="BI112">
        <f t="shared" si="5"/>
        <v>0.21042188988095231</v>
      </c>
      <c r="BJ112">
        <f t="shared" si="6"/>
        <v>0.13887844732142851</v>
      </c>
      <c r="BK112">
        <f t="shared" si="7"/>
        <v>0.2710233941666666</v>
      </c>
    </row>
    <row r="113" spans="1:63">
      <c r="A113">
        <v>109</v>
      </c>
      <c r="B113" s="6">
        <v>132</v>
      </c>
      <c r="C113" s="6" t="s">
        <v>90</v>
      </c>
      <c r="D113" s="6" t="s">
        <v>49</v>
      </c>
      <c r="E113" s="6" t="s">
        <v>63</v>
      </c>
      <c r="F113" s="6" t="s">
        <v>70</v>
      </c>
      <c r="G113" s="7" t="s">
        <v>22</v>
      </c>
      <c r="H113" s="4">
        <v>3.3660981812169299</v>
      </c>
      <c r="J113" s="15">
        <f>H113*(AI113+AJ113+AK113)*0.001</f>
        <v>16.049876957592172</v>
      </c>
      <c r="K113" s="15">
        <f>H113*0.001*AH113</f>
        <v>3.9525732249712875</v>
      </c>
      <c r="L113" s="15">
        <f>H113*0.001*AL113</f>
        <v>8.1684070498229975</v>
      </c>
      <c r="M113" s="15">
        <f>SUM(J113:L113)</f>
        <v>28.17085723238646</v>
      </c>
      <c r="N113" s="13" t="s">
        <v>22</v>
      </c>
      <c r="O113" s="13">
        <f>AN113*3.58</f>
        <v>275.66000000000003</v>
      </c>
      <c r="P113" s="14">
        <f>AO113*4</f>
        <v>4.8</v>
      </c>
      <c r="Q113" s="14">
        <f>AP113*4</f>
        <v>132</v>
      </c>
      <c r="R113" s="14">
        <f>AQ113*3.6</f>
        <v>816.84</v>
      </c>
      <c r="S113" s="14">
        <f>AR113*3.8</f>
        <v>190</v>
      </c>
      <c r="T113" s="14">
        <f>AS113*9</f>
        <v>579.6</v>
      </c>
      <c r="U113" s="13"/>
      <c r="V113" s="13"/>
      <c r="W113" s="13"/>
      <c r="X113" s="13"/>
      <c r="Y113" s="13"/>
      <c r="Z113" s="13"/>
      <c r="AA113" s="13"/>
      <c r="AB113" s="13"/>
      <c r="AC113" s="13">
        <f>O113+P113</f>
        <v>280.46000000000004</v>
      </c>
      <c r="AD113" s="13">
        <f>Q113</f>
        <v>132</v>
      </c>
      <c r="AE113" s="13">
        <f>R113+S113</f>
        <v>1006.84</v>
      </c>
      <c r="AF113" s="13">
        <f>T113</f>
        <v>579.6</v>
      </c>
      <c r="AG113" s="13"/>
      <c r="AH113" s="13">
        <f>AC113*4.1868</f>
        <v>1174.2299280000002</v>
      </c>
      <c r="AI113" s="13">
        <f>Q113*4.1868</f>
        <v>552.6576</v>
      </c>
      <c r="AJ113" s="13">
        <f>R113*4.1868</f>
        <v>3419.9457120000002</v>
      </c>
      <c r="AK113" s="13">
        <f>S113*4.1868</f>
        <v>795.49199999999996</v>
      </c>
      <c r="AL113" s="13">
        <f>AF113*4.1868</f>
        <v>2426.6692800000001</v>
      </c>
      <c r="AM113" s="13"/>
      <c r="AN113" s="14">
        <v>77</v>
      </c>
      <c r="AO113" s="14">
        <v>1.2</v>
      </c>
      <c r="AP113" s="14">
        <v>33</v>
      </c>
      <c r="AQ113" s="14">
        <v>226.9</v>
      </c>
      <c r="AR113" s="14">
        <v>50</v>
      </c>
      <c r="AS113" s="14">
        <v>64.400000000000006</v>
      </c>
      <c r="AT113" s="13"/>
      <c r="AU113" s="13"/>
      <c r="AV113" s="13"/>
      <c r="AW113" s="13"/>
      <c r="AX113" s="13"/>
      <c r="AY113" s="13"/>
      <c r="AZ113" s="13"/>
      <c r="BA113" s="13"/>
      <c r="BB113" s="13">
        <f>SUM(AN113:AO113)</f>
        <v>78.2</v>
      </c>
      <c r="BC113" s="13">
        <f>AQ113</f>
        <v>226.9</v>
      </c>
      <c r="BD113" s="13">
        <f>AR113</f>
        <v>50</v>
      </c>
      <c r="BE113" s="13">
        <f>AS113</f>
        <v>64.400000000000006</v>
      </c>
      <c r="BF113" s="13"/>
      <c r="BG113">
        <f>BB113*$H113/1000</f>
        <v>0.26322887777116394</v>
      </c>
      <c r="BH113">
        <f t="shared" si="4"/>
        <v>0.76376767731812145</v>
      </c>
      <c r="BI113">
        <f t="shared" si="5"/>
        <v>0.1683049090608465</v>
      </c>
      <c r="BJ113">
        <f t="shared" si="6"/>
        <v>0.11108123998015869</v>
      </c>
      <c r="BK113">
        <f t="shared" si="7"/>
        <v>0.21677672287037031</v>
      </c>
    </row>
    <row r="114" spans="1:63">
      <c r="A114">
        <v>110</v>
      </c>
      <c r="B114" s="6">
        <v>133</v>
      </c>
      <c r="C114" s="6" t="s">
        <v>90</v>
      </c>
      <c r="D114" s="6" t="s">
        <v>57</v>
      </c>
      <c r="E114" s="6" t="s">
        <v>64</v>
      </c>
      <c r="F114" s="6" t="s">
        <v>70</v>
      </c>
      <c r="G114" s="7" t="s">
        <v>25</v>
      </c>
      <c r="H114" s="4">
        <v>3.6864850529100508</v>
      </c>
      <c r="J114" s="15">
        <f>H114*(AI114+AJ114+AK114)*0.001</f>
        <v>8.9316802195060312</v>
      </c>
      <c r="K114" s="15">
        <f>H114*0.001*AH114</f>
        <v>12.980169404507127</v>
      </c>
      <c r="L114" s="15">
        <f>H114*0.001*AL114</f>
        <v>8.9458800290759957</v>
      </c>
      <c r="M114" s="15">
        <f>SUM(J114:L114)</f>
        <v>30.857729653089152</v>
      </c>
      <c r="N114" t="s">
        <v>25</v>
      </c>
      <c r="O114">
        <f>AN114*3.58</f>
        <v>826.98</v>
      </c>
      <c r="P114" s="1">
        <f>AO114*4</f>
        <v>14</v>
      </c>
      <c r="Q114" s="1">
        <f>AP114*4</f>
        <v>132</v>
      </c>
      <c r="R114" s="1">
        <f>AQ114*3.6</f>
        <v>256.68</v>
      </c>
      <c r="S114" s="1">
        <f>AR114*3.8</f>
        <v>190</v>
      </c>
      <c r="T114" s="1">
        <f>AS114*9</f>
        <v>579.6</v>
      </c>
      <c r="AC114">
        <f>O114+P114</f>
        <v>840.98</v>
      </c>
      <c r="AD114">
        <f>Q114</f>
        <v>132</v>
      </c>
      <c r="AE114">
        <f>R114+S114</f>
        <v>446.68</v>
      </c>
      <c r="AF114">
        <f>T114</f>
        <v>579.6</v>
      </c>
      <c r="AH114">
        <f>AC114*4.1868</f>
        <v>3521.0150640000002</v>
      </c>
      <c r="AI114">
        <f>Q114*4.1868</f>
        <v>552.6576</v>
      </c>
      <c r="AJ114">
        <f>R114*4.1868</f>
        <v>1074.6678239999999</v>
      </c>
      <c r="AK114">
        <f>S114*4.1868</f>
        <v>795.49199999999996</v>
      </c>
      <c r="AL114">
        <f>AF114*4.1868</f>
        <v>2426.6692800000001</v>
      </c>
      <c r="AN114" s="1">
        <v>231</v>
      </c>
      <c r="AO114" s="1">
        <v>3.5</v>
      </c>
      <c r="AP114" s="1">
        <v>33</v>
      </c>
      <c r="AQ114" s="1">
        <v>71.3</v>
      </c>
      <c r="AR114" s="1">
        <v>50</v>
      </c>
      <c r="AS114" s="1">
        <v>64.400000000000006</v>
      </c>
      <c r="BB114">
        <f>SUM(AN114:AO114)</f>
        <v>234.5</v>
      </c>
      <c r="BC114">
        <f>AQ114</f>
        <v>71.3</v>
      </c>
      <c r="BD114">
        <f>AR114</f>
        <v>50</v>
      </c>
      <c r="BE114">
        <f>AS114</f>
        <v>64.400000000000006</v>
      </c>
      <c r="BG114">
        <f>BB114*$H114/1000</f>
        <v>0.8644807449074069</v>
      </c>
      <c r="BH114">
        <f t="shared" si="4"/>
        <v>0.26284638427248658</v>
      </c>
      <c r="BI114">
        <f t="shared" si="5"/>
        <v>0.18432425264550256</v>
      </c>
      <c r="BJ114">
        <f t="shared" si="6"/>
        <v>0.12165400674603169</v>
      </c>
      <c r="BK114">
        <f t="shared" si="7"/>
        <v>0.23740963740740731</v>
      </c>
    </row>
    <row r="115" spans="1:63">
      <c r="A115">
        <v>111</v>
      </c>
      <c r="B115" s="6">
        <v>134</v>
      </c>
      <c r="C115" s="6" t="s">
        <v>90</v>
      </c>
      <c r="D115" s="6" t="s">
        <v>49</v>
      </c>
      <c r="E115" s="6" t="s">
        <v>64</v>
      </c>
      <c r="F115" s="6" t="s">
        <v>70</v>
      </c>
      <c r="G115" s="7" t="s">
        <v>25</v>
      </c>
      <c r="H115" s="4">
        <v>3.4710888888888873</v>
      </c>
      <c r="J115" s="15">
        <f>H115*(AI115+AJ115+AK115)*0.001</f>
        <v>8.4098146402527973</v>
      </c>
      <c r="K115" s="15">
        <f>H115*0.001*AH115</f>
        <v>12.221756266260796</v>
      </c>
      <c r="L115" s="15">
        <f>H115*0.001*AL115</f>
        <v>8.4231847748159971</v>
      </c>
      <c r="M115" s="15">
        <f>SUM(J115:L115)</f>
        <v>29.054755681329592</v>
      </c>
      <c r="N115" t="s">
        <v>25</v>
      </c>
      <c r="O115">
        <f>AN115*3.58</f>
        <v>826.98</v>
      </c>
      <c r="P115" s="1">
        <f>AO115*4</f>
        <v>14</v>
      </c>
      <c r="Q115" s="1">
        <f>AP115*4</f>
        <v>132</v>
      </c>
      <c r="R115" s="1">
        <f>AQ115*3.6</f>
        <v>256.68</v>
      </c>
      <c r="S115" s="1">
        <f>AR115*3.8</f>
        <v>190</v>
      </c>
      <c r="T115" s="1">
        <f>AS115*9</f>
        <v>579.6</v>
      </c>
      <c r="AC115">
        <f>O115+P115</f>
        <v>840.98</v>
      </c>
      <c r="AD115">
        <f>Q115</f>
        <v>132</v>
      </c>
      <c r="AE115">
        <f>R115+S115</f>
        <v>446.68</v>
      </c>
      <c r="AF115">
        <f>T115</f>
        <v>579.6</v>
      </c>
      <c r="AH115">
        <f>AC115*4.1868</f>
        <v>3521.0150640000002</v>
      </c>
      <c r="AI115">
        <f>Q115*4.1868</f>
        <v>552.6576</v>
      </c>
      <c r="AJ115">
        <f>R115*4.1868</f>
        <v>1074.6678239999999</v>
      </c>
      <c r="AK115">
        <f>S115*4.1868</f>
        <v>795.49199999999996</v>
      </c>
      <c r="AL115">
        <f>AF115*4.1868</f>
        <v>2426.6692800000001</v>
      </c>
      <c r="AN115" s="1">
        <v>231</v>
      </c>
      <c r="AO115" s="1">
        <v>3.5</v>
      </c>
      <c r="AP115" s="1">
        <v>33</v>
      </c>
      <c r="AQ115" s="1">
        <v>71.3</v>
      </c>
      <c r="AR115" s="1">
        <v>50</v>
      </c>
      <c r="AS115" s="1">
        <v>64.400000000000006</v>
      </c>
      <c r="BB115">
        <f>SUM(AN115:AO115)</f>
        <v>234.5</v>
      </c>
      <c r="BC115">
        <f>AQ115</f>
        <v>71.3</v>
      </c>
      <c r="BD115">
        <f>AR115</f>
        <v>50</v>
      </c>
      <c r="BE115">
        <f>AS115</f>
        <v>64.400000000000006</v>
      </c>
      <c r="BG115">
        <f>BB115*$H115/1000</f>
        <v>0.81397034444444405</v>
      </c>
      <c r="BH115">
        <f t="shared" si="4"/>
        <v>0.24748863777777766</v>
      </c>
      <c r="BI115">
        <f t="shared" si="5"/>
        <v>0.17355444444444434</v>
      </c>
      <c r="BJ115">
        <f t="shared" si="6"/>
        <v>0.11454593333333328</v>
      </c>
      <c r="BK115">
        <f t="shared" si="7"/>
        <v>0.22353812444444437</v>
      </c>
    </row>
    <row r="116" spans="1:63">
      <c r="A116">
        <v>112</v>
      </c>
      <c r="B116" s="6">
        <v>135</v>
      </c>
      <c r="C116" s="6" t="s">
        <v>90</v>
      </c>
      <c r="D116" s="6" t="s">
        <v>57</v>
      </c>
      <c r="E116" s="6" t="s">
        <v>65</v>
      </c>
      <c r="F116" s="6" t="s">
        <v>70</v>
      </c>
      <c r="G116" s="7" t="s">
        <v>28</v>
      </c>
      <c r="H116" s="4">
        <v>4.369258505291004</v>
      </c>
      <c r="J116" s="15">
        <f>H116*(AI116+AJ116+AK116)*0.001</f>
        <v>13.878693708370667</v>
      </c>
      <c r="K116" s="15">
        <f>H116*0.001*AH116</f>
        <v>8.4562199525905868</v>
      </c>
      <c r="L116" s="15">
        <f>H116*0.001*AL116</f>
        <v>13.895523462959826</v>
      </c>
      <c r="M116" s="15">
        <f>SUM(J116:L116)</f>
        <v>36.230437123921078</v>
      </c>
      <c r="N116" s="13" t="s">
        <v>28</v>
      </c>
      <c r="O116" s="13">
        <f>AN116*3.58</f>
        <v>454.66</v>
      </c>
      <c r="P116" s="14">
        <f>AO116*4</f>
        <v>7.6</v>
      </c>
      <c r="Q116" s="14">
        <f>AP116*4</f>
        <v>132</v>
      </c>
      <c r="R116" s="14">
        <f>AQ116*3.6</f>
        <v>436.68</v>
      </c>
      <c r="S116" s="14">
        <f>AR116*3.8</f>
        <v>190</v>
      </c>
      <c r="T116" s="14">
        <f>AS116*9</f>
        <v>759.6</v>
      </c>
      <c r="U116" s="13"/>
      <c r="V116" s="13"/>
      <c r="W116" s="13"/>
      <c r="X116" s="13"/>
      <c r="Y116" s="13"/>
      <c r="Z116" s="13"/>
      <c r="AA116" s="13"/>
      <c r="AB116" s="13"/>
      <c r="AC116" s="13">
        <f>O116+P116</f>
        <v>462.26000000000005</v>
      </c>
      <c r="AD116" s="13">
        <f>Q116</f>
        <v>132</v>
      </c>
      <c r="AE116" s="13">
        <f>R116+S116</f>
        <v>626.68000000000006</v>
      </c>
      <c r="AF116" s="13">
        <f>T116</f>
        <v>759.6</v>
      </c>
      <c r="AG116" s="13"/>
      <c r="AH116" s="13">
        <f>AC116*4.1868</f>
        <v>1935.3901680000001</v>
      </c>
      <c r="AI116" s="13">
        <f>Q116*4.1868</f>
        <v>552.6576</v>
      </c>
      <c r="AJ116" s="13">
        <f>R116*4.1868</f>
        <v>1828.2918239999999</v>
      </c>
      <c r="AK116" s="13">
        <f>S116*4.1868</f>
        <v>795.49199999999996</v>
      </c>
      <c r="AL116" s="13">
        <f>AF116*4.1868</f>
        <v>3180.2932799999999</v>
      </c>
      <c r="AM116" s="13"/>
      <c r="AN116" s="14">
        <v>127</v>
      </c>
      <c r="AO116" s="14">
        <v>1.9</v>
      </c>
      <c r="AP116" s="14">
        <v>33</v>
      </c>
      <c r="AQ116" s="14">
        <v>121.3</v>
      </c>
      <c r="AR116" s="14">
        <v>50</v>
      </c>
      <c r="AS116" s="14">
        <v>84.4</v>
      </c>
      <c r="AT116" s="13"/>
      <c r="AU116" s="13"/>
      <c r="AV116" s="13"/>
      <c r="AW116" s="13"/>
      <c r="AX116" s="13"/>
      <c r="AY116" s="13"/>
      <c r="AZ116" s="13"/>
      <c r="BA116" s="13"/>
      <c r="BB116" s="13">
        <f>SUM(AN116:AO116)</f>
        <v>128.9</v>
      </c>
      <c r="BC116" s="13">
        <f>AQ116</f>
        <v>121.3</v>
      </c>
      <c r="BD116" s="13">
        <f>AR116</f>
        <v>50</v>
      </c>
      <c r="BE116" s="13">
        <f>AS116</f>
        <v>84.4</v>
      </c>
      <c r="BF116" s="13"/>
      <c r="BG116">
        <f>BB116*$H116/1000</f>
        <v>0.56319742133201045</v>
      </c>
      <c r="BH116">
        <f t="shared" si="4"/>
        <v>0.5299910566917988</v>
      </c>
      <c r="BI116">
        <f t="shared" si="5"/>
        <v>0.21846292526455019</v>
      </c>
      <c r="BJ116">
        <f t="shared" si="6"/>
        <v>0.14418553067460313</v>
      </c>
      <c r="BK116">
        <f t="shared" si="7"/>
        <v>0.36876541784656075</v>
      </c>
    </row>
    <row r="117" spans="1:63">
      <c r="A117">
        <v>113</v>
      </c>
      <c r="B117" s="6">
        <v>136</v>
      </c>
      <c r="C117" s="6" t="s">
        <v>90</v>
      </c>
      <c r="D117" s="6" t="s">
        <v>49</v>
      </c>
      <c r="E117" s="6" t="s">
        <v>65</v>
      </c>
      <c r="F117" s="6" t="s">
        <v>70</v>
      </c>
      <c r="G117" s="7" t="s">
        <v>28</v>
      </c>
      <c r="H117" s="4">
        <v>3.6321303571428558</v>
      </c>
      <c r="J117" s="15">
        <f>H117*(AI117+AJ117+AK117)*0.001</f>
        <v>11.53724932379648</v>
      </c>
      <c r="K117" s="15">
        <f>H117*0.001*AH117</f>
        <v>7.0295893821086128</v>
      </c>
      <c r="L117" s="15">
        <f>H117*0.001*AL117</f>
        <v>11.551239766905425</v>
      </c>
      <c r="M117" s="15">
        <f>SUM(J117:L117)</f>
        <v>30.118078472810517</v>
      </c>
      <c r="N117" s="13" t="s">
        <v>28</v>
      </c>
      <c r="O117" s="13">
        <f>AN117*3.58</f>
        <v>454.66</v>
      </c>
      <c r="P117" s="14">
        <f>AO117*4</f>
        <v>7.6</v>
      </c>
      <c r="Q117" s="14">
        <f>AP117*4</f>
        <v>132</v>
      </c>
      <c r="R117" s="14">
        <f>AQ117*3.6</f>
        <v>436.68</v>
      </c>
      <c r="S117" s="14">
        <f>AR117*3.8</f>
        <v>190</v>
      </c>
      <c r="T117" s="14">
        <f>AS117*9</f>
        <v>759.6</v>
      </c>
      <c r="U117" s="13"/>
      <c r="V117" s="13"/>
      <c r="W117" s="13"/>
      <c r="X117" s="13"/>
      <c r="Y117" s="13"/>
      <c r="Z117" s="13"/>
      <c r="AA117" s="13"/>
      <c r="AB117" s="13"/>
      <c r="AC117" s="13">
        <f>O117+P117</f>
        <v>462.26000000000005</v>
      </c>
      <c r="AD117" s="13">
        <f>Q117</f>
        <v>132</v>
      </c>
      <c r="AE117" s="13">
        <f>R117+S117</f>
        <v>626.68000000000006</v>
      </c>
      <c r="AF117" s="13">
        <f>T117</f>
        <v>759.6</v>
      </c>
      <c r="AG117" s="13"/>
      <c r="AH117" s="13">
        <f>AC117*4.1868</f>
        <v>1935.3901680000001</v>
      </c>
      <c r="AI117" s="13">
        <f>Q117*4.1868</f>
        <v>552.6576</v>
      </c>
      <c r="AJ117" s="13">
        <f>R117*4.1868</f>
        <v>1828.2918239999999</v>
      </c>
      <c r="AK117" s="13">
        <f>S117*4.1868</f>
        <v>795.49199999999996</v>
      </c>
      <c r="AL117" s="13">
        <f>AF117*4.1868</f>
        <v>3180.2932799999999</v>
      </c>
      <c r="AM117" s="13"/>
      <c r="AN117" s="14">
        <v>127</v>
      </c>
      <c r="AO117" s="14">
        <v>1.9</v>
      </c>
      <c r="AP117" s="14">
        <v>33</v>
      </c>
      <c r="AQ117" s="14">
        <v>121.3</v>
      </c>
      <c r="AR117" s="14">
        <v>50</v>
      </c>
      <c r="AS117" s="14">
        <v>84.4</v>
      </c>
      <c r="AT117" s="13"/>
      <c r="AU117" s="13"/>
      <c r="AV117" s="13"/>
      <c r="AW117" s="13"/>
      <c r="AX117" s="13"/>
      <c r="AY117" s="13"/>
      <c r="AZ117" s="13"/>
      <c r="BA117" s="13"/>
      <c r="BB117" s="13">
        <f>SUM(AN117:AO117)</f>
        <v>128.9</v>
      </c>
      <c r="BC117" s="13">
        <f>AQ117</f>
        <v>121.3</v>
      </c>
      <c r="BD117" s="13">
        <f>AR117</f>
        <v>50</v>
      </c>
      <c r="BE117" s="13">
        <f>AS117</f>
        <v>84.4</v>
      </c>
      <c r="BF117" s="13"/>
      <c r="BG117">
        <f>BB117*$H117/1000</f>
        <v>0.46818160303571416</v>
      </c>
      <c r="BH117">
        <f t="shared" si="4"/>
        <v>0.44057741232142844</v>
      </c>
      <c r="BI117">
        <f t="shared" si="5"/>
        <v>0.1816065178571428</v>
      </c>
      <c r="BJ117">
        <f t="shared" si="6"/>
        <v>0.11986030178571425</v>
      </c>
      <c r="BK117">
        <f t="shared" si="7"/>
        <v>0.30655180214285704</v>
      </c>
    </row>
    <row r="118" spans="1:63">
      <c r="A118">
        <v>114</v>
      </c>
      <c r="B118" s="6">
        <v>137</v>
      </c>
      <c r="C118" s="6" t="s">
        <v>90</v>
      </c>
      <c r="D118" s="6" t="s">
        <v>57</v>
      </c>
      <c r="E118" s="6" t="s">
        <v>59</v>
      </c>
      <c r="F118" s="6" t="s">
        <v>71</v>
      </c>
      <c r="G118" s="7" t="s">
        <v>2</v>
      </c>
      <c r="H118" s="4">
        <v>3.0492317129629618</v>
      </c>
      <c r="J118" s="15">
        <f>H118*(AI118+AJ118+AK118)*0.001</f>
        <v>7.6578713577662638</v>
      </c>
      <c r="K118" s="15">
        <f>H118*0.001*AH118</f>
        <v>22.955740940628623</v>
      </c>
      <c r="L118" s="15">
        <f>H118*0.001*AL118</f>
        <v>7.6982135715074973</v>
      </c>
      <c r="M118" s="15">
        <f>SUM(J118:L118)</f>
        <v>38.311825869902385</v>
      </c>
      <c r="N118" t="s">
        <v>2</v>
      </c>
      <c r="O118">
        <f>AN118*3.58</f>
        <v>1768.52</v>
      </c>
      <c r="P118" s="1">
        <f>AO118*4</f>
        <v>29.6</v>
      </c>
      <c r="Q118" s="1">
        <f>AP118*4</f>
        <v>200</v>
      </c>
      <c r="R118" s="1">
        <f>AQ118*3.6</f>
        <v>114.84</v>
      </c>
      <c r="S118" s="1">
        <f>AR118*3.8</f>
        <v>285</v>
      </c>
      <c r="T118" s="1">
        <f>AS118*9</f>
        <v>603</v>
      </c>
      <c r="AC118">
        <f>O118+P118</f>
        <v>1798.12</v>
      </c>
      <c r="AD118">
        <f>Q118</f>
        <v>200</v>
      </c>
      <c r="AE118">
        <f>R118+S118</f>
        <v>399.84000000000003</v>
      </c>
      <c r="AF118">
        <f>T118</f>
        <v>603</v>
      </c>
      <c r="AH118">
        <f>AC118*4.1868</f>
        <v>7528.3688159999992</v>
      </c>
      <c r="AI118">
        <f>Q118*4.1868</f>
        <v>837.36</v>
      </c>
      <c r="AJ118">
        <f>R118*4.1868</f>
        <v>480.81211200000001</v>
      </c>
      <c r="AK118">
        <f>S118*4.1868</f>
        <v>1193.2380000000001</v>
      </c>
      <c r="AL118">
        <f>AF118*4.1868</f>
        <v>2524.6403999999998</v>
      </c>
      <c r="AN118" s="1">
        <v>494</v>
      </c>
      <c r="AO118" s="1">
        <v>7.4</v>
      </c>
      <c r="AP118" s="1">
        <v>50</v>
      </c>
      <c r="AQ118" s="1">
        <v>31.9</v>
      </c>
      <c r="AR118" s="1">
        <v>75</v>
      </c>
      <c r="AS118" s="1">
        <v>67</v>
      </c>
      <c r="BB118">
        <f>SUM(AN118:AO118)</f>
        <v>501.4</v>
      </c>
      <c r="BC118">
        <f>AQ118</f>
        <v>31.9</v>
      </c>
      <c r="BD118">
        <f>AR118</f>
        <v>75</v>
      </c>
      <c r="BE118">
        <f>AS118</f>
        <v>67</v>
      </c>
      <c r="BG118">
        <f>BB118*$H118/1000</f>
        <v>1.5288847808796291</v>
      </c>
      <c r="BH118">
        <f t="shared" si="4"/>
        <v>9.7270491643518489E-2</v>
      </c>
      <c r="BI118">
        <f t="shared" si="5"/>
        <v>0.22869237847222215</v>
      </c>
      <c r="BJ118">
        <f t="shared" si="6"/>
        <v>0.1524615856481481</v>
      </c>
      <c r="BK118">
        <f t="shared" si="7"/>
        <v>0.20429852476851842</v>
      </c>
    </row>
    <row r="119" spans="1:63">
      <c r="A119" s="50">
        <v>115</v>
      </c>
      <c r="B119" s="6">
        <v>138</v>
      </c>
      <c r="C119" s="6" t="s">
        <v>90</v>
      </c>
      <c r="D119" s="6" t="s">
        <v>49</v>
      </c>
      <c r="E119" s="6" t="s">
        <v>59</v>
      </c>
      <c r="F119" s="6" t="s">
        <v>71</v>
      </c>
      <c r="G119" s="7" t="s">
        <v>2</v>
      </c>
      <c r="H119" s="4">
        <v>2.2982391203703694</v>
      </c>
      <c r="J119" s="15">
        <f>H119*(AI119+AJ119+AK119)*0.001</f>
        <v>5.7718209666921316</v>
      </c>
      <c r="K119" s="15">
        <f>H119*0.001*AH119</f>
        <v>17.301991725507559</v>
      </c>
      <c r="L119" s="15">
        <f>H119*0.001*AL119</f>
        <v>5.8022273321474973</v>
      </c>
      <c r="M119" s="15">
        <f>SUM(J119:L119)</f>
        <v>28.876040024347191</v>
      </c>
      <c r="N119" t="s">
        <v>2</v>
      </c>
      <c r="O119">
        <f>AN119*3.58</f>
        <v>1768.52</v>
      </c>
      <c r="P119" s="1">
        <f>AO119*4</f>
        <v>29.6</v>
      </c>
      <c r="Q119" s="1">
        <f>AP119*4</f>
        <v>200</v>
      </c>
      <c r="R119" s="1">
        <f>AQ119*3.6</f>
        <v>114.84</v>
      </c>
      <c r="S119" s="1">
        <f>AR119*3.8</f>
        <v>285</v>
      </c>
      <c r="T119" s="1">
        <f>AS119*9</f>
        <v>603</v>
      </c>
      <c r="AC119">
        <f>O119+P119</f>
        <v>1798.12</v>
      </c>
      <c r="AD119">
        <f>Q119</f>
        <v>200</v>
      </c>
      <c r="AE119">
        <f>R119+S119</f>
        <v>399.84000000000003</v>
      </c>
      <c r="AF119">
        <f>T119</f>
        <v>603</v>
      </c>
      <c r="AH119">
        <f>AC119*4.1868</f>
        <v>7528.3688159999992</v>
      </c>
      <c r="AI119">
        <f>Q119*4.1868</f>
        <v>837.36</v>
      </c>
      <c r="AJ119">
        <f>R119*4.1868</f>
        <v>480.81211200000001</v>
      </c>
      <c r="AK119">
        <f>S119*4.1868</f>
        <v>1193.2380000000001</v>
      </c>
      <c r="AL119">
        <f>AF119*4.1868</f>
        <v>2524.6403999999998</v>
      </c>
      <c r="AN119" s="1">
        <v>494</v>
      </c>
      <c r="AO119" s="1">
        <v>7.4</v>
      </c>
      <c r="AP119" s="1">
        <v>50</v>
      </c>
      <c r="AQ119" s="1">
        <v>31.9</v>
      </c>
      <c r="AR119" s="1">
        <v>75</v>
      </c>
      <c r="AS119" s="1">
        <v>67</v>
      </c>
      <c r="BB119">
        <f>SUM(AN119:AO119)</f>
        <v>501.4</v>
      </c>
      <c r="BC119">
        <f>AQ119</f>
        <v>31.9</v>
      </c>
      <c r="BD119">
        <f>AR119</f>
        <v>75</v>
      </c>
      <c r="BE119">
        <f>AS119</f>
        <v>67</v>
      </c>
      <c r="BG119">
        <f>BB119*$H119/1000</f>
        <v>1.1523370949537031</v>
      </c>
      <c r="BH119">
        <f t="shared" si="4"/>
        <v>7.331382793981478E-2</v>
      </c>
      <c r="BI119">
        <f t="shared" si="5"/>
        <v>0.1723679340277777</v>
      </c>
      <c r="BJ119">
        <f t="shared" si="6"/>
        <v>0.11491195601851846</v>
      </c>
      <c r="BK119">
        <f t="shared" si="7"/>
        <v>0.15398202106481473</v>
      </c>
    </row>
    <row r="120" spans="1:63">
      <c r="A120">
        <v>116</v>
      </c>
      <c r="B120" s="6">
        <v>139</v>
      </c>
      <c r="C120" s="6" t="s">
        <v>90</v>
      </c>
      <c r="D120" s="6" t="s">
        <v>57</v>
      </c>
      <c r="E120" s="6" t="s">
        <v>66</v>
      </c>
      <c r="F120" s="6" t="s">
        <v>72</v>
      </c>
      <c r="G120" s="7" t="s">
        <v>5</v>
      </c>
      <c r="H120" s="4">
        <v>3.0181977447089934</v>
      </c>
      <c r="J120" s="15">
        <f>H120*(AI120+AJ120+AK120)*0.001</f>
        <v>28.433339141707535</v>
      </c>
      <c r="K120" s="15">
        <f>H120*0.001*AH120</f>
        <v>1.8992037051855009</v>
      </c>
      <c r="L120" s="15">
        <f>H120*0.001*AL120</f>
        <v>7.6198639614812107</v>
      </c>
      <c r="M120" s="15">
        <f>SUM(J120:L120)</f>
        <v>37.952406808374242</v>
      </c>
      <c r="N120" s="13" t="s">
        <v>5</v>
      </c>
      <c r="O120" s="13">
        <f>AN120*3.58</f>
        <v>147.85399999999998</v>
      </c>
      <c r="P120" s="14">
        <f>AO120*4</f>
        <v>2.44</v>
      </c>
      <c r="Q120" s="14">
        <f>AP120*4</f>
        <v>200</v>
      </c>
      <c r="R120" s="14">
        <f>AQ120*3.6</f>
        <v>1765.0800000000002</v>
      </c>
      <c r="S120" s="14">
        <f>AR120*3.8</f>
        <v>285</v>
      </c>
      <c r="T120" s="14">
        <f>AS120*9</f>
        <v>603</v>
      </c>
      <c r="U120" s="13"/>
      <c r="V120" s="13"/>
      <c r="W120" s="13"/>
      <c r="X120" s="13"/>
      <c r="Y120" s="13"/>
      <c r="Z120" s="13"/>
      <c r="AA120" s="13"/>
      <c r="AB120" s="13"/>
      <c r="AC120" s="13">
        <f>O120+P120</f>
        <v>150.29399999999998</v>
      </c>
      <c r="AD120" s="13">
        <f>Q120</f>
        <v>200</v>
      </c>
      <c r="AE120" s="13">
        <f>R120+S120</f>
        <v>2050.08</v>
      </c>
      <c r="AF120" s="13">
        <f>T120</f>
        <v>603</v>
      </c>
      <c r="AG120" s="13"/>
      <c r="AH120" s="13">
        <f>AC120*4.1868</f>
        <v>629.25091919999988</v>
      </c>
      <c r="AI120" s="13">
        <f>Q120*4.1868</f>
        <v>837.36</v>
      </c>
      <c r="AJ120" s="13">
        <f>R120*4.1868</f>
        <v>7390.0369440000004</v>
      </c>
      <c r="AK120" s="13">
        <f>S120*4.1868</f>
        <v>1193.2380000000001</v>
      </c>
      <c r="AL120" s="13">
        <f>AF120*4.1868</f>
        <v>2524.6403999999998</v>
      </c>
      <c r="AM120" s="13"/>
      <c r="AN120" s="14">
        <v>41.3</v>
      </c>
      <c r="AO120" s="14">
        <v>0.61</v>
      </c>
      <c r="AP120" s="14">
        <v>50</v>
      </c>
      <c r="AQ120" s="14">
        <v>490.3</v>
      </c>
      <c r="AR120" s="14">
        <v>75</v>
      </c>
      <c r="AS120" s="14">
        <v>67</v>
      </c>
      <c r="AT120" s="13"/>
      <c r="AU120" s="13"/>
      <c r="AV120" s="13"/>
      <c r="AW120" s="13"/>
      <c r="AX120" s="13"/>
      <c r="AY120" s="13"/>
      <c r="AZ120" s="13"/>
      <c r="BA120" s="13"/>
      <c r="BB120" s="13">
        <f>SUM(AN120:AO120)</f>
        <v>41.91</v>
      </c>
      <c r="BC120" s="13">
        <f>AQ120</f>
        <v>490.3</v>
      </c>
      <c r="BD120" s="13">
        <f>AR120</f>
        <v>75</v>
      </c>
      <c r="BE120" s="13">
        <f>AS120</f>
        <v>67</v>
      </c>
      <c r="BF120" s="13"/>
      <c r="BG120">
        <f>BB120*$H120/1000</f>
        <v>0.12649266748075391</v>
      </c>
      <c r="BH120">
        <f t="shared" si="4"/>
        <v>1.4798223542308195</v>
      </c>
      <c r="BI120">
        <f t="shared" si="5"/>
        <v>0.22636483085317452</v>
      </c>
      <c r="BJ120">
        <f t="shared" si="6"/>
        <v>0.15090988723544968</v>
      </c>
      <c r="BK120">
        <f t="shared" si="7"/>
        <v>0.20221924889550255</v>
      </c>
    </row>
    <row r="121" spans="1:63">
      <c r="A121" s="50">
        <v>117</v>
      </c>
      <c r="B121" s="6">
        <v>140</v>
      </c>
      <c r="C121" s="6" t="s">
        <v>90</v>
      </c>
      <c r="D121" s="6" t="s">
        <v>49</v>
      </c>
      <c r="E121" s="6" t="s">
        <v>66</v>
      </c>
      <c r="F121" s="6" t="s">
        <v>72</v>
      </c>
      <c r="G121" s="7" t="s">
        <v>5</v>
      </c>
      <c r="H121" s="4">
        <v>3.1441691600529089</v>
      </c>
      <c r="J121" s="15">
        <f>H121*(AI121+AJ121+AK121)*0.001</f>
        <v>29.620069859041561</v>
      </c>
      <c r="K121" s="15">
        <f>H121*0.001*AH121</f>
        <v>1.9784713340835844</v>
      </c>
      <c r="L121" s="15">
        <f>H121*0.001*AL121</f>
        <v>7.9378964859036394</v>
      </c>
      <c r="M121" s="15">
        <f>SUM(J121:L121)</f>
        <v>39.536437679028779</v>
      </c>
      <c r="N121" s="13" t="s">
        <v>5</v>
      </c>
      <c r="O121" s="13">
        <f>AN121*3.58</f>
        <v>147.85399999999998</v>
      </c>
      <c r="P121" s="14">
        <f>AO121*4</f>
        <v>2.44</v>
      </c>
      <c r="Q121" s="14">
        <f>AP121*4</f>
        <v>200</v>
      </c>
      <c r="R121" s="14">
        <f>AQ121*3.6</f>
        <v>1765.0800000000002</v>
      </c>
      <c r="S121" s="14">
        <f>AR121*3.8</f>
        <v>285</v>
      </c>
      <c r="T121" s="14">
        <f>AS121*9</f>
        <v>603</v>
      </c>
      <c r="U121" s="13"/>
      <c r="V121" s="13"/>
      <c r="W121" s="13"/>
      <c r="X121" s="13"/>
      <c r="Y121" s="13"/>
      <c r="Z121" s="13"/>
      <c r="AA121" s="13"/>
      <c r="AB121" s="13"/>
      <c r="AC121" s="13">
        <f>O121+P121</f>
        <v>150.29399999999998</v>
      </c>
      <c r="AD121" s="13">
        <f>Q121</f>
        <v>200</v>
      </c>
      <c r="AE121" s="13">
        <f>R121+S121</f>
        <v>2050.08</v>
      </c>
      <c r="AF121" s="13">
        <f>T121</f>
        <v>603</v>
      </c>
      <c r="AG121" s="13"/>
      <c r="AH121" s="13">
        <f>AC121*4.1868</f>
        <v>629.25091919999988</v>
      </c>
      <c r="AI121" s="13">
        <f>Q121*4.1868</f>
        <v>837.36</v>
      </c>
      <c r="AJ121" s="13">
        <f>R121*4.1868</f>
        <v>7390.0369440000004</v>
      </c>
      <c r="AK121" s="13">
        <f>S121*4.1868</f>
        <v>1193.2380000000001</v>
      </c>
      <c r="AL121" s="13">
        <f>AF121*4.1868</f>
        <v>2524.6403999999998</v>
      </c>
      <c r="AM121" s="13"/>
      <c r="AN121" s="14">
        <v>41.3</v>
      </c>
      <c r="AO121" s="14">
        <v>0.61</v>
      </c>
      <c r="AP121" s="14">
        <v>50</v>
      </c>
      <c r="AQ121" s="14">
        <v>490.3</v>
      </c>
      <c r="AR121" s="14">
        <v>75</v>
      </c>
      <c r="AS121" s="14">
        <v>67</v>
      </c>
      <c r="AT121" s="13"/>
      <c r="AU121" s="13"/>
      <c r="AV121" s="13"/>
      <c r="AW121" s="13"/>
      <c r="AX121" s="13"/>
      <c r="AY121" s="13"/>
      <c r="AZ121" s="13"/>
      <c r="BA121" s="13"/>
      <c r="BB121" s="13">
        <f>SUM(AN121:AO121)</f>
        <v>41.91</v>
      </c>
      <c r="BC121" s="13">
        <f>AQ121</f>
        <v>490.3</v>
      </c>
      <c r="BD121" s="13">
        <f>AR121</f>
        <v>75</v>
      </c>
      <c r="BE121" s="13">
        <f>AS121</f>
        <v>67</v>
      </c>
      <c r="BF121" s="13"/>
      <c r="BG121">
        <f>BB121*$H121/1000</f>
        <v>0.13177212949781739</v>
      </c>
      <c r="BH121">
        <f t="shared" si="4"/>
        <v>1.5415861391739414</v>
      </c>
      <c r="BI121">
        <f t="shared" si="5"/>
        <v>0.23581268700396815</v>
      </c>
      <c r="BJ121">
        <f t="shared" si="6"/>
        <v>0.15720845800264543</v>
      </c>
      <c r="BK121">
        <f t="shared" si="7"/>
        <v>0.21065933372354489</v>
      </c>
    </row>
    <row r="122" spans="1:63">
      <c r="A122">
        <v>118</v>
      </c>
      <c r="B122" s="6">
        <v>141</v>
      </c>
      <c r="C122" s="6" t="s">
        <v>90</v>
      </c>
      <c r="D122" s="6" t="s">
        <v>57</v>
      </c>
      <c r="E122" s="6" t="s">
        <v>60</v>
      </c>
      <c r="F122" s="6" t="s">
        <v>71</v>
      </c>
      <c r="G122" s="7" t="s">
        <v>11</v>
      </c>
      <c r="H122" s="4">
        <v>2.8381363095238084</v>
      </c>
      <c r="J122" s="15">
        <f>H122*(AI122+AJ122+AK122)*0.001</f>
        <v>17.107773946480368</v>
      </c>
      <c r="K122" s="15">
        <f>H122*0.001*AH122</f>
        <v>11.765783243163252</v>
      </c>
      <c r="L122" s="15">
        <f>H122*0.001*AL122</f>
        <v>7.1652735877307103</v>
      </c>
      <c r="M122" s="15">
        <f>SUM(J122:L122)</f>
        <v>36.038830777374329</v>
      </c>
      <c r="N122" s="13" t="s">
        <v>11</v>
      </c>
      <c r="O122" s="13">
        <f>AN122*3.58</f>
        <v>973.76</v>
      </c>
      <c r="P122" s="14">
        <f>AO122*4</f>
        <v>16.399999999999999</v>
      </c>
      <c r="Q122" s="14">
        <f>AP122*4</f>
        <v>200</v>
      </c>
      <c r="R122" s="14">
        <f>AQ122*3.6</f>
        <v>954.72</v>
      </c>
      <c r="S122" s="14">
        <f>AR122*3.8</f>
        <v>285</v>
      </c>
      <c r="T122" s="14">
        <f>AS122*9</f>
        <v>603</v>
      </c>
      <c r="U122" s="13"/>
      <c r="V122" s="13"/>
      <c r="W122" s="13"/>
      <c r="X122" s="13"/>
      <c r="Y122" s="13"/>
      <c r="Z122" s="13"/>
      <c r="AA122" s="13"/>
      <c r="AB122" s="13"/>
      <c r="AC122" s="13">
        <f>O122+P122</f>
        <v>990.16</v>
      </c>
      <c r="AD122" s="13">
        <f>Q122</f>
        <v>200</v>
      </c>
      <c r="AE122" s="13">
        <f>R122+S122</f>
        <v>1239.72</v>
      </c>
      <c r="AF122" s="13">
        <f>T122</f>
        <v>603</v>
      </c>
      <c r="AG122" s="13"/>
      <c r="AH122" s="13">
        <f>AC122*4.1868</f>
        <v>4145.6018880000001</v>
      </c>
      <c r="AI122" s="13">
        <f>Q122*4.1868</f>
        <v>837.36</v>
      </c>
      <c r="AJ122" s="13">
        <f>R122*4.1868</f>
        <v>3997.2216960000001</v>
      </c>
      <c r="AK122" s="13">
        <f>S122*4.1868</f>
        <v>1193.2380000000001</v>
      </c>
      <c r="AL122" s="13">
        <f>AF122*4.1868</f>
        <v>2524.6403999999998</v>
      </c>
      <c r="AM122" s="13"/>
      <c r="AN122" s="14">
        <v>272</v>
      </c>
      <c r="AO122" s="14">
        <v>4.0999999999999996</v>
      </c>
      <c r="AP122" s="14">
        <v>50</v>
      </c>
      <c r="AQ122" s="14">
        <v>265.2</v>
      </c>
      <c r="AR122" s="14">
        <v>75</v>
      </c>
      <c r="AS122" s="14">
        <v>67</v>
      </c>
      <c r="AT122" s="13"/>
      <c r="AU122" s="13"/>
      <c r="AV122" s="13"/>
      <c r="AW122" s="13"/>
      <c r="AX122" s="13"/>
      <c r="AY122" s="13"/>
      <c r="AZ122" s="13"/>
      <c r="BA122" s="13"/>
      <c r="BB122" s="13">
        <f>SUM(AN122:AO122)</f>
        <v>276.10000000000002</v>
      </c>
      <c r="BC122" s="13">
        <f>AQ122</f>
        <v>265.2</v>
      </c>
      <c r="BD122" s="13">
        <f>AR122</f>
        <v>75</v>
      </c>
      <c r="BE122" s="13">
        <f>AS122</f>
        <v>67</v>
      </c>
      <c r="BF122" s="13"/>
      <c r="BG122">
        <f>BB122*$H122/1000</f>
        <v>0.78360943505952352</v>
      </c>
      <c r="BH122">
        <f t="shared" si="4"/>
        <v>0.75267374928571396</v>
      </c>
      <c r="BI122">
        <f t="shared" si="5"/>
        <v>0.21286022321428563</v>
      </c>
      <c r="BJ122">
        <f t="shared" si="6"/>
        <v>0.14190681547619041</v>
      </c>
      <c r="BK122">
        <f t="shared" si="7"/>
        <v>0.19015513273809515</v>
      </c>
    </row>
    <row r="123" spans="1:63">
      <c r="A123" s="50">
        <v>119</v>
      </c>
      <c r="B123" s="6">
        <v>142</v>
      </c>
      <c r="C123" s="6" t="s">
        <v>90</v>
      </c>
      <c r="D123" s="6" t="s">
        <v>49</v>
      </c>
      <c r="E123" s="6" t="s">
        <v>60</v>
      </c>
      <c r="F123" s="6" t="s">
        <v>71</v>
      </c>
      <c r="G123" s="7" t="s">
        <v>11</v>
      </c>
      <c r="H123" s="4">
        <v>2.5398997685185165</v>
      </c>
      <c r="J123" s="15">
        <f>H123*(AI123+AJ123+AK123)*0.001</f>
        <v>15.310057850541757</v>
      </c>
      <c r="K123" s="15">
        <f>H123*0.001*AH123</f>
        <v>10.529413275701126</v>
      </c>
      <c r="L123" s="15">
        <f>H123*0.001*AL123</f>
        <v>6.4123335675524942</v>
      </c>
      <c r="M123" s="15">
        <f>SUM(J123:L123)</f>
        <v>32.251804693795378</v>
      </c>
      <c r="N123" s="13" t="s">
        <v>11</v>
      </c>
      <c r="O123" s="13">
        <f>AN123*3.58</f>
        <v>973.76</v>
      </c>
      <c r="P123" s="14">
        <f>AO123*4</f>
        <v>16.399999999999999</v>
      </c>
      <c r="Q123" s="14">
        <f>AP123*4</f>
        <v>200</v>
      </c>
      <c r="R123" s="14">
        <f>AQ123*3.6</f>
        <v>954.72</v>
      </c>
      <c r="S123" s="14">
        <f>AR123*3.8</f>
        <v>285</v>
      </c>
      <c r="T123" s="14">
        <f>AS123*9</f>
        <v>603</v>
      </c>
      <c r="U123" s="13"/>
      <c r="V123" s="13"/>
      <c r="W123" s="13"/>
      <c r="X123" s="13"/>
      <c r="Y123" s="13"/>
      <c r="Z123" s="13"/>
      <c r="AA123" s="13"/>
      <c r="AB123" s="13"/>
      <c r="AC123" s="13">
        <f>O123+P123</f>
        <v>990.16</v>
      </c>
      <c r="AD123" s="13">
        <f>Q123</f>
        <v>200</v>
      </c>
      <c r="AE123" s="13">
        <f>R123+S123</f>
        <v>1239.72</v>
      </c>
      <c r="AF123" s="13">
        <f>T123</f>
        <v>603</v>
      </c>
      <c r="AG123" s="13"/>
      <c r="AH123" s="13">
        <f>AC123*4.1868</f>
        <v>4145.6018880000001</v>
      </c>
      <c r="AI123" s="13">
        <f>Q123*4.1868</f>
        <v>837.36</v>
      </c>
      <c r="AJ123" s="13">
        <f>R123*4.1868</f>
        <v>3997.2216960000001</v>
      </c>
      <c r="AK123" s="13">
        <f>S123*4.1868</f>
        <v>1193.2380000000001</v>
      </c>
      <c r="AL123" s="13">
        <f>AF123*4.1868</f>
        <v>2524.6403999999998</v>
      </c>
      <c r="AM123" s="13"/>
      <c r="AN123" s="14">
        <v>272</v>
      </c>
      <c r="AO123" s="14">
        <v>4.0999999999999996</v>
      </c>
      <c r="AP123" s="14">
        <v>50</v>
      </c>
      <c r="AQ123" s="14">
        <v>265.2</v>
      </c>
      <c r="AR123" s="14">
        <v>75</v>
      </c>
      <c r="AS123" s="14">
        <v>67</v>
      </c>
      <c r="AT123" s="13"/>
      <c r="AU123" s="13"/>
      <c r="AV123" s="13"/>
      <c r="AW123" s="13"/>
      <c r="AX123" s="13"/>
      <c r="AY123" s="13"/>
      <c r="AZ123" s="13"/>
      <c r="BA123" s="13"/>
      <c r="BB123" s="13">
        <f>SUM(AN123:AO123)</f>
        <v>276.10000000000002</v>
      </c>
      <c r="BC123" s="13">
        <f>AQ123</f>
        <v>265.2</v>
      </c>
      <c r="BD123" s="13">
        <f>AR123</f>
        <v>75</v>
      </c>
      <c r="BE123" s="13">
        <f>AS123</f>
        <v>67</v>
      </c>
      <c r="BF123" s="13"/>
      <c r="BG123">
        <f>BB123*$H123/1000</f>
        <v>0.70126632608796247</v>
      </c>
      <c r="BH123">
        <f t="shared" si="4"/>
        <v>0.67358141861111054</v>
      </c>
      <c r="BI123">
        <f t="shared" si="5"/>
        <v>0.19049248263888874</v>
      </c>
      <c r="BJ123">
        <f t="shared" si="6"/>
        <v>0.12699498842592583</v>
      </c>
      <c r="BK123">
        <f t="shared" si="7"/>
        <v>0.1701732844907406</v>
      </c>
    </row>
    <row r="124" spans="1:63">
      <c r="A124">
        <v>120</v>
      </c>
      <c r="B124" s="6">
        <v>143</v>
      </c>
      <c r="C124" s="6" t="s">
        <v>90</v>
      </c>
      <c r="D124" s="6" t="s">
        <v>57</v>
      </c>
      <c r="E124" s="6" t="s">
        <v>61</v>
      </c>
      <c r="F124" s="6" t="s">
        <v>71</v>
      </c>
      <c r="G124" s="7" t="s">
        <v>14</v>
      </c>
      <c r="H124" s="4">
        <v>3.1948670370370356</v>
      </c>
      <c r="J124" s="15">
        <f>H124*(AI124+AJ124+AK124)*0.001</f>
        <v>8.025547566091026</v>
      </c>
      <c r="K124" s="15">
        <f>H124*0.001*AH124</f>
        <v>13.244646820649701</v>
      </c>
      <c r="L124" s="15">
        <f>H124*0.001*AL124</f>
        <v>19.261827807359992</v>
      </c>
      <c r="M124" s="15">
        <f>SUM(J124:L124)</f>
        <v>40.532022194100719</v>
      </c>
      <c r="N124" t="s">
        <v>14</v>
      </c>
      <c r="O124">
        <f>AN124*3.58</f>
        <v>973.76</v>
      </c>
      <c r="P124" s="1">
        <f>AO124*4</f>
        <v>16.399999999999999</v>
      </c>
      <c r="Q124" s="1">
        <f>AP124*4</f>
        <v>200</v>
      </c>
      <c r="R124" s="1">
        <f>AQ124*3.6</f>
        <v>114.98400000000001</v>
      </c>
      <c r="S124" s="1">
        <f>AR124*3.8</f>
        <v>285</v>
      </c>
      <c r="T124" s="1">
        <f>AS124*9</f>
        <v>1440</v>
      </c>
      <c r="AC124">
        <f>O124+P124</f>
        <v>990.16</v>
      </c>
      <c r="AD124">
        <f>Q124</f>
        <v>200</v>
      </c>
      <c r="AE124">
        <f>R124+S124</f>
        <v>399.98400000000004</v>
      </c>
      <c r="AF124">
        <f>T124</f>
        <v>1440</v>
      </c>
      <c r="AH124">
        <f>AC124*4.1868</f>
        <v>4145.6018880000001</v>
      </c>
      <c r="AI124">
        <f>Q124*4.1868</f>
        <v>837.36</v>
      </c>
      <c r="AJ124">
        <f>R124*4.1868</f>
        <v>481.41501120000004</v>
      </c>
      <c r="AK124">
        <f>S124*4.1868</f>
        <v>1193.2380000000001</v>
      </c>
      <c r="AL124">
        <f>AF124*4.1868</f>
        <v>6028.9920000000002</v>
      </c>
      <c r="AN124" s="1">
        <v>272</v>
      </c>
      <c r="AO124" s="1">
        <v>4.0999999999999996</v>
      </c>
      <c r="AP124" s="1">
        <v>50</v>
      </c>
      <c r="AQ124" s="1">
        <v>31.94</v>
      </c>
      <c r="AR124" s="1">
        <v>75</v>
      </c>
      <c r="AS124" s="1">
        <v>160</v>
      </c>
      <c r="BB124">
        <f>SUM(AN124:AO124)</f>
        <v>276.10000000000002</v>
      </c>
      <c r="BC124">
        <f>AQ124</f>
        <v>31.94</v>
      </c>
      <c r="BD124">
        <f>AR124</f>
        <v>75</v>
      </c>
      <c r="BE124">
        <f>AS124</f>
        <v>160</v>
      </c>
      <c r="BG124">
        <f>BB124*$H124/1000</f>
        <v>0.88210278892592553</v>
      </c>
      <c r="BH124">
        <f t="shared" si="4"/>
        <v>0.10204405316296293</v>
      </c>
      <c r="BI124">
        <f t="shared" si="5"/>
        <v>0.23961502777777766</v>
      </c>
      <c r="BJ124">
        <f t="shared" si="6"/>
        <v>0.15974335185185176</v>
      </c>
      <c r="BK124">
        <f t="shared" si="7"/>
        <v>0.51117872592592573</v>
      </c>
    </row>
    <row r="125" spans="1:63">
      <c r="A125">
        <v>121</v>
      </c>
      <c r="B125" s="6">
        <v>144</v>
      </c>
      <c r="C125" s="6" t="s">
        <v>90</v>
      </c>
      <c r="D125" s="6" t="s">
        <v>49</v>
      </c>
      <c r="E125" s="6" t="s">
        <v>61</v>
      </c>
      <c r="F125" s="6" t="s">
        <v>71</v>
      </c>
      <c r="G125" s="7" t="s">
        <v>14</v>
      </c>
      <c r="H125" s="4">
        <v>2.7883468253968249</v>
      </c>
      <c r="J125" s="15">
        <f>H125*(AI125+AJ125+AK125)*0.001</f>
        <v>7.0043635051350392</v>
      </c>
      <c r="K125" s="15">
        <f>H125*0.001*AH125</f>
        <v>11.559375863763883</v>
      </c>
      <c r="L125" s="15">
        <f>H125*0.001*AL125</f>
        <v>16.810920703542855</v>
      </c>
      <c r="M125" s="15">
        <f>SUM(J125:L125)</f>
        <v>35.374660072441777</v>
      </c>
      <c r="N125" t="s">
        <v>14</v>
      </c>
      <c r="O125">
        <f>AN125*3.58</f>
        <v>973.76</v>
      </c>
      <c r="P125" s="1">
        <f>AO125*4</f>
        <v>16.399999999999999</v>
      </c>
      <c r="Q125" s="1">
        <f>AP125*4</f>
        <v>200</v>
      </c>
      <c r="R125" s="1">
        <f>AQ125*3.6</f>
        <v>114.98400000000001</v>
      </c>
      <c r="S125" s="1">
        <f>AR125*3.8</f>
        <v>285</v>
      </c>
      <c r="T125" s="1">
        <f>AS125*9</f>
        <v>1440</v>
      </c>
      <c r="AC125">
        <f>O125+P125</f>
        <v>990.16</v>
      </c>
      <c r="AD125">
        <f>Q125</f>
        <v>200</v>
      </c>
      <c r="AE125">
        <f>R125+S125</f>
        <v>399.98400000000004</v>
      </c>
      <c r="AF125">
        <f>T125</f>
        <v>1440</v>
      </c>
      <c r="AH125">
        <f>AC125*4.1868</f>
        <v>4145.6018880000001</v>
      </c>
      <c r="AI125">
        <f>Q125*4.1868</f>
        <v>837.36</v>
      </c>
      <c r="AJ125">
        <f>R125*4.1868</f>
        <v>481.41501120000004</v>
      </c>
      <c r="AK125">
        <f>S125*4.1868</f>
        <v>1193.2380000000001</v>
      </c>
      <c r="AL125">
        <f>AF125*4.1868</f>
        <v>6028.9920000000002</v>
      </c>
      <c r="AN125" s="1">
        <v>272</v>
      </c>
      <c r="AO125" s="1">
        <v>4.0999999999999996</v>
      </c>
      <c r="AP125" s="1">
        <v>50</v>
      </c>
      <c r="AQ125" s="1">
        <v>31.94</v>
      </c>
      <c r="AR125" s="1">
        <v>75</v>
      </c>
      <c r="AS125" s="1">
        <v>160</v>
      </c>
      <c r="BB125">
        <f>SUM(AN125:AO125)</f>
        <v>276.10000000000002</v>
      </c>
      <c r="BC125">
        <f>AQ125</f>
        <v>31.94</v>
      </c>
      <c r="BD125">
        <f>AR125</f>
        <v>75</v>
      </c>
      <c r="BE125">
        <f>AS125</f>
        <v>160</v>
      </c>
      <c r="BG125">
        <f>BB125*$H125/1000</f>
        <v>0.76986255849206342</v>
      </c>
      <c r="BH125">
        <f t="shared" si="4"/>
        <v>8.905979760317459E-2</v>
      </c>
      <c r="BI125">
        <f t="shared" si="5"/>
        <v>0.20912601190476188</v>
      </c>
      <c r="BJ125">
        <f t="shared" si="6"/>
        <v>0.13941734126984123</v>
      </c>
      <c r="BK125">
        <f t="shared" si="7"/>
        <v>0.44613549206349201</v>
      </c>
    </row>
    <row r="126" spans="1:63">
      <c r="A126">
        <v>122</v>
      </c>
      <c r="B126" s="6">
        <v>147</v>
      </c>
      <c r="C126" s="6" t="s">
        <v>90</v>
      </c>
      <c r="D126" s="6" t="s">
        <v>57</v>
      </c>
      <c r="E126" s="6" t="s">
        <v>62</v>
      </c>
      <c r="F126" s="6" t="s">
        <v>71</v>
      </c>
      <c r="G126" s="7" t="s">
        <v>20</v>
      </c>
      <c r="H126" s="4">
        <v>3.8669865211640198</v>
      </c>
      <c r="J126" s="15">
        <f>H126*(AI126+AJ126+AK126)*0.001</f>
        <v>14.082969827257592</v>
      </c>
      <c r="K126" s="15">
        <f>H126*0.001*AH126</f>
        <v>6.8336014723269622</v>
      </c>
      <c r="L126" s="15">
        <f>H126*0.001*AL126</f>
        <v>27.685411575244274</v>
      </c>
      <c r="M126" s="15">
        <f>SUM(J126:L126)</f>
        <v>48.601982874828828</v>
      </c>
      <c r="N126" t="s">
        <v>20</v>
      </c>
      <c r="O126">
        <f>AN126*3.58</f>
        <v>415.28000000000003</v>
      </c>
      <c r="P126" s="1">
        <f>AO126*4</f>
        <v>6.8</v>
      </c>
      <c r="Q126" s="1">
        <f>AP126*4</f>
        <v>200</v>
      </c>
      <c r="R126" s="1">
        <f>AQ126*3.6</f>
        <v>384.84000000000003</v>
      </c>
      <c r="S126" s="1">
        <f>AR126*3.8</f>
        <v>285</v>
      </c>
      <c r="T126" s="1">
        <f>AS126*9</f>
        <v>1710</v>
      </c>
      <c r="AC126">
        <f>O126+P126</f>
        <v>422.08000000000004</v>
      </c>
      <c r="AD126">
        <f>Q126</f>
        <v>200</v>
      </c>
      <c r="AE126">
        <f>R126+S126</f>
        <v>669.84</v>
      </c>
      <c r="AF126">
        <f>T126</f>
        <v>1710</v>
      </c>
      <c r="AH126">
        <f>AC126*4.1868</f>
        <v>1767.1645440000002</v>
      </c>
      <c r="AI126">
        <f>Q126*4.1868</f>
        <v>837.36</v>
      </c>
      <c r="AJ126">
        <f>R126*4.1868</f>
        <v>1611.248112</v>
      </c>
      <c r="AK126">
        <f>S126*4.1868</f>
        <v>1193.2380000000001</v>
      </c>
      <c r="AL126">
        <f>AF126*4.1868</f>
        <v>7159.4279999999999</v>
      </c>
      <c r="AN126" s="1">
        <v>116</v>
      </c>
      <c r="AO126" s="1">
        <v>1.7</v>
      </c>
      <c r="AP126" s="1">
        <v>50</v>
      </c>
      <c r="AQ126" s="1">
        <v>106.9</v>
      </c>
      <c r="AR126" s="1">
        <v>75</v>
      </c>
      <c r="AS126" s="1">
        <v>190</v>
      </c>
      <c r="BB126">
        <f>SUM(AN126:AO126)</f>
        <v>117.7</v>
      </c>
      <c r="BC126">
        <f>AQ126</f>
        <v>106.9</v>
      </c>
      <c r="BD126">
        <f>AR126</f>
        <v>75</v>
      </c>
      <c r="BE126">
        <f>AS126</f>
        <v>190</v>
      </c>
      <c r="BG126">
        <f>BB126*$H126/1000</f>
        <v>0.45514431354100515</v>
      </c>
      <c r="BH126">
        <f t="shared" si="4"/>
        <v>0.41338085911243372</v>
      </c>
      <c r="BI126">
        <f t="shared" si="5"/>
        <v>0.29002398908730148</v>
      </c>
      <c r="BJ126">
        <f t="shared" si="6"/>
        <v>0.19334932605820099</v>
      </c>
      <c r="BK126">
        <f t="shared" si="7"/>
        <v>0.73472743902116366</v>
      </c>
    </row>
    <row r="127" spans="1:63">
      <c r="A127">
        <v>123</v>
      </c>
      <c r="B127" s="6">
        <v>148</v>
      </c>
      <c r="C127" s="6" t="s">
        <v>90</v>
      </c>
      <c r="D127" s="6" t="s">
        <v>49</v>
      </c>
      <c r="E127" s="6" t="s">
        <v>62</v>
      </c>
      <c r="F127" s="6" t="s">
        <v>71</v>
      </c>
      <c r="G127" s="7" t="s">
        <v>20</v>
      </c>
      <c r="H127" s="4">
        <v>3.3644100297619031</v>
      </c>
      <c r="J127" s="15">
        <f>H127*(AI127+AJ127+AK127)*0.001</f>
        <v>12.252663586062193</v>
      </c>
      <c r="K127" s="15">
        <f>H127*0.001*AH127</f>
        <v>5.9454661160732201</v>
      </c>
      <c r="L127" s="15">
        <f>H127*0.001*AL127</f>
        <v>24.087251370558199</v>
      </c>
      <c r="M127" s="15">
        <f>SUM(J127:L127)</f>
        <v>42.28538107269361</v>
      </c>
      <c r="N127" t="s">
        <v>20</v>
      </c>
      <c r="O127">
        <f>AN127*3.58</f>
        <v>415.28000000000003</v>
      </c>
      <c r="P127" s="1">
        <f>AO127*4</f>
        <v>6.8</v>
      </c>
      <c r="Q127" s="1">
        <f>AP127*4</f>
        <v>200</v>
      </c>
      <c r="R127" s="1">
        <f>AQ127*3.6</f>
        <v>384.84000000000003</v>
      </c>
      <c r="S127" s="1">
        <f>AR127*3.8</f>
        <v>285</v>
      </c>
      <c r="T127" s="1">
        <f>AS127*9</f>
        <v>1710</v>
      </c>
      <c r="AC127">
        <f>O127+P127</f>
        <v>422.08000000000004</v>
      </c>
      <c r="AD127">
        <f>Q127</f>
        <v>200</v>
      </c>
      <c r="AE127">
        <f>R127+S127</f>
        <v>669.84</v>
      </c>
      <c r="AF127">
        <f>T127</f>
        <v>1710</v>
      </c>
      <c r="AH127">
        <f>AC127*4.1868</f>
        <v>1767.1645440000002</v>
      </c>
      <c r="AI127">
        <f>Q127*4.1868</f>
        <v>837.36</v>
      </c>
      <c r="AJ127">
        <f>R127*4.1868</f>
        <v>1611.248112</v>
      </c>
      <c r="AK127">
        <f>S127*4.1868</f>
        <v>1193.2380000000001</v>
      </c>
      <c r="AL127">
        <f>AF127*4.1868</f>
        <v>7159.4279999999999</v>
      </c>
      <c r="AN127" s="1">
        <v>116</v>
      </c>
      <c r="AO127" s="1">
        <v>1.7</v>
      </c>
      <c r="AP127" s="1">
        <v>50</v>
      </c>
      <c r="AQ127" s="1">
        <v>106.9</v>
      </c>
      <c r="AR127" s="1">
        <v>75</v>
      </c>
      <c r="AS127" s="1">
        <v>190</v>
      </c>
      <c r="BB127">
        <f>SUM(AN127:AO127)</f>
        <v>117.7</v>
      </c>
      <c r="BC127">
        <f>AQ127</f>
        <v>106.9</v>
      </c>
      <c r="BD127">
        <f>AR127</f>
        <v>75</v>
      </c>
      <c r="BE127">
        <f>AS127</f>
        <v>190</v>
      </c>
      <c r="BG127">
        <f>BB127*$H127/1000</f>
        <v>0.395991060502976</v>
      </c>
      <c r="BH127">
        <f t="shared" si="4"/>
        <v>0.35965543218154744</v>
      </c>
      <c r="BI127">
        <f t="shared" si="5"/>
        <v>0.25233075223214274</v>
      </c>
      <c r="BJ127">
        <f t="shared" si="6"/>
        <v>0.16822050148809514</v>
      </c>
      <c r="BK127">
        <f t="shared" si="7"/>
        <v>0.63923790565476157</v>
      </c>
    </row>
    <row r="128" spans="1:63">
      <c r="A128">
        <v>124</v>
      </c>
      <c r="B128" s="6">
        <v>149</v>
      </c>
      <c r="C128" s="6" t="s">
        <v>90</v>
      </c>
      <c r="D128" s="6" t="s">
        <v>57</v>
      </c>
      <c r="E128" s="6" t="s">
        <v>63</v>
      </c>
      <c r="F128" s="6" t="s">
        <v>71</v>
      </c>
      <c r="G128" s="7" t="s">
        <v>23</v>
      </c>
      <c r="H128" s="4">
        <v>3.2303866666666647</v>
      </c>
      <c r="J128" s="15">
        <f>H128*(AI128+AJ128+AK128)*0.001</f>
        <v>23.128802750791667</v>
      </c>
      <c r="K128" s="15">
        <f>H128*0.001*AH128</f>
        <v>5.7086247807436772</v>
      </c>
      <c r="L128" s="15">
        <f>H128*0.001*AL128</f>
        <v>11.807310068207991</v>
      </c>
      <c r="M128" s="15">
        <f>SUM(J128:L128)</f>
        <v>40.644737599743337</v>
      </c>
      <c r="N128" s="13" t="s">
        <v>23</v>
      </c>
      <c r="O128" s="13">
        <f>AN128*3.58</f>
        <v>415.28000000000003</v>
      </c>
      <c r="P128" s="14">
        <f>AO128*4</f>
        <v>6.8</v>
      </c>
      <c r="Q128" s="14">
        <f>AP128*4</f>
        <v>200</v>
      </c>
      <c r="R128" s="14">
        <f>AQ128*3.6</f>
        <v>1225.0800000000002</v>
      </c>
      <c r="S128" s="14">
        <f>AR128*3.8</f>
        <v>285</v>
      </c>
      <c r="T128" s="14">
        <f>AS128*9</f>
        <v>873</v>
      </c>
      <c r="U128" s="13"/>
      <c r="V128" s="13"/>
      <c r="W128" s="13"/>
      <c r="X128" s="13"/>
      <c r="Y128" s="13"/>
      <c r="Z128" s="13"/>
      <c r="AA128" s="13"/>
      <c r="AB128" s="13"/>
      <c r="AC128" s="13">
        <f>O128+P128</f>
        <v>422.08000000000004</v>
      </c>
      <c r="AD128" s="13">
        <f>Q128</f>
        <v>200</v>
      </c>
      <c r="AE128" s="13">
        <f>R128+S128</f>
        <v>1510.0800000000002</v>
      </c>
      <c r="AF128" s="13">
        <f>T128</f>
        <v>873</v>
      </c>
      <c r="AG128" s="13"/>
      <c r="AH128" s="13">
        <f>AC128*4.1868</f>
        <v>1767.1645440000002</v>
      </c>
      <c r="AI128" s="13">
        <f>Q128*4.1868</f>
        <v>837.36</v>
      </c>
      <c r="AJ128" s="13">
        <f>R128*4.1868</f>
        <v>5129.1649440000001</v>
      </c>
      <c r="AK128" s="13">
        <f>S128*4.1868</f>
        <v>1193.2380000000001</v>
      </c>
      <c r="AL128" s="13">
        <f>AF128*4.1868</f>
        <v>3655.0763999999999</v>
      </c>
      <c r="AM128" s="13"/>
      <c r="AN128" s="14">
        <v>116</v>
      </c>
      <c r="AO128" s="14">
        <v>1.7</v>
      </c>
      <c r="AP128" s="14">
        <v>50</v>
      </c>
      <c r="AQ128" s="14">
        <v>340.3</v>
      </c>
      <c r="AR128" s="14">
        <v>75</v>
      </c>
      <c r="AS128" s="14">
        <v>97</v>
      </c>
      <c r="AT128" s="13"/>
      <c r="AU128" s="13"/>
      <c r="AV128" s="13"/>
      <c r="AW128" s="13"/>
      <c r="AX128" s="13"/>
      <c r="AY128" s="13"/>
      <c r="AZ128" s="13"/>
      <c r="BA128" s="13"/>
      <c r="BB128" s="13">
        <f>SUM(AN128:AO128)</f>
        <v>117.7</v>
      </c>
      <c r="BC128" s="13">
        <f>AQ128</f>
        <v>340.3</v>
      </c>
      <c r="BD128" s="13">
        <f>AR128</f>
        <v>75</v>
      </c>
      <c r="BE128" s="13">
        <f>AS128</f>
        <v>97</v>
      </c>
      <c r="BF128" s="13"/>
      <c r="BG128">
        <f>BB128*$H128/1000</f>
        <v>0.38021651066666645</v>
      </c>
      <c r="BH128">
        <f t="shared" si="4"/>
        <v>1.099300582666666</v>
      </c>
      <c r="BI128">
        <f t="shared" si="5"/>
        <v>0.24227899999999986</v>
      </c>
      <c r="BJ128">
        <f t="shared" si="6"/>
        <v>0.16151933333333324</v>
      </c>
      <c r="BK128">
        <f t="shared" si="7"/>
        <v>0.3133475066666665</v>
      </c>
    </row>
    <row r="129" spans="1:63">
      <c r="A129">
        <v>125</v>
      </c>
      <c r="B129" s="6">
        <v>150</v>
      </c>
      <c r="C129" s="6" t="s">
        <v>90</v>
      </c>
      <c r="D129" s="6" t="s">
        <v>49</v>
      </c>
      <c r="E129" s="6" t="s">
        <v>63</v>
      </c>
      <c r="F129" s="6" t="s">
        <v>71</v>
      </c>
      <c r="G129" s="7" t="s">
        <v>23</v>
      </c>
      <c r="H129" s="4">
        <v>2.6590977777777765</v>
      </c>
      <c r="J129" s="15">
        <f>H129*(AI129+AJ129+AK129)*0.001</f>
        <v>19.03850973380607</v>
      </c>
      <c r="K129" s="15">
        <f>H129*0.001*AH129</f>
        <v>4.6990633119180787</v>
      </c>
      <c r="L129" s="15">
        <f>H129*0.001*AL129</f>
        <v>9.7192055328479956</v>
      </c>
      <c r="M129" s="15">
        <f>SUM(J129:L129)</f>
        <v>33.456778578572141</v>
      </c>
      <c r="N129" s="13" t="s">
        <v>23</v>
      </c>
      <c r="O129" s="13">
        <f>AN129*3.58</f>
        <v>415.28000000000003</v>
      </c>
      <c r="P129" s="14">
        <f>AO129*4</f>
        <v>6.8</v>
      </c>
      <c r="Q129" s="14">
        <f>AP129*4</f>
        <v>200</v>
      </c>
      <c r="R129" s="14">
        <f>AQ129*3.6</f>
        <v>1225.0800000000002</v>
      </c>
      <c r="S129" s="14">
        <f>AR129*3.8</f>
        <v>285</v>
      </c>
      <c r="T129" s="14">
        <f>AS129*9</f>
        <v>873</v>
      </c>
      <c r="U129" s="13"/>
      <c r="V129" s="13"/>
      <c r="W129" s="13"/>
      <c r="X129" s="13"/>
      <c r="Y129" s="13"/>
      <c r="Z129" s="13"/>
      <c r="AA129" s="13"/>
      <c r="AB129" s="13"/>
      <c r="AC129" s="13">
        <f>O129+P129</f>
        <v>422.08000000000004</v>
      </c>
      <c r="AD129" s="13">
        <f>Q129</f>
        <v>200</v>
      </c>
      <c r="AE129" s="13">
        <f>R129+S129</f>
        <v>1510.0800000000002</v>
      </c>
      <c r="AF129" s="13">
        <f>T129</f>
        <v>873</v>
      </c>
      <c r="AG129" s="13"/>
      <c r="AH129" s="13">
        <f>AC129*4.1868</f>
        <v>1767.1645440000002</v>
      </c>
      <c r="AI129" s="13">
        <f>Q129*4.1868</f>
        <v>837.36</v>
      </c>
      <c r="AJ129" s="13">
        <f>R129*4.1868</f>
        <v>5129.1649440000001</v>
      </c>
      <c r="AK129" s="13">
        <f>S129*4.1868</f>
        <v>1193.2380000000001</v>
      </c>
      <c r="AL129" s="13">
        <f>AF129*4.1868</f>
        <v>3655.0763999999999</v>
      </c>
      <c r="AM129" s="13"/>
      <c r="AN129" s="14">
        <v>116</v>
      </c>
      <c r="AO129" s="14">
        <v>1.7</v>
      </c>
      <c r="AP129" s="14">
        <v>50</v>
      </c>
      <c r="AQ129" s="14">
        <v>340.3</v>
      </c>
      <c r="AR129" s="14">
        <v>75</v>
      </c>
      <c r="AS129" s="14">
        <v>97</v>
      </c>
      <c r="AT129" s="13"/>
      <c r="AU129" s="13"/>
      <c r="AV129" s="13"/>
      <c r="AW129" s="13"/>
      <c r="AX129" s="13"/>
      <c r="AY129" s="13"/>
      <c r="AZ129" s="13"/>
      <c r="BA129" s="13"/>
      <c r="BB129" s="13">
        <f>SUM(AN129:AO129)</f>
        <v>117.7</v>
      </c>
      <c r="BC129" s="13">
        <f>AQ129</f>
        <v>340.3</v>
      </c>
      <c r="BD129" s="13">
        <f>AR129</f>
        <v>75</v>
      </c>
      <c r="BE129" s="13">
        <f>AS129</f>
        <v>97</v>
      </c>
      <c r="BF129" s="13"/>
      <c r="BG129">
        <f>BB129*$H129/1000</f>
        <v>0.31297580844444428</v>
      </c>
      <c r="BH129">
        <f t="shared" si="4"/>
        <v>0.90489097377777739</v>
      </c>
      <c r="BI129">
        <f t="shared" si="5"/>
        <v>0.19943233333333324</v>
      </c>
      <c r="BJ129">
        <f t="shared" si="6"/>
        <v>0.13295488888888884</v>
      </c>
      <c r="BK129">
        <f t="shared" si="7"/>
        <v>0.25793248444444428</v>
      </c>
    </row>
    <row r="130" spans="1:63">
      <c r="A130">
        <v>126</v>
      </c>
      <c r="B130" s="6">
        <v>151</v>
      </c>
      <c r="C130" s="6" t="s">
        <v>90</v>
      </c>
      <c r="D130" s="6" t="s">
        <v>57</v>
      </c>
      <c r="E130" s="6" t="s">
        <v>64</v>
      </c>
      <c r="F130" s="6" t="s">
        <v>71</v>
      </c>
      <c r="G130" s="7" t="s">
        <v>26</v>
      </c>
      <c r="H130" s="4">
        <v>2.9729537698412685</v>
      </c>
      <c r="J130" s="15">
        <f>H130*(AI130+AJ130+AK130)*0.001</f>
        <v>10.827040127852168</v>
      </c>
      <c r="K130" s="15">
        <f>H130*0.001*AH130</f>
        <v>15.730425669797315</v>
      </c>
      <c r="L130" s="15">
        <f>H130*0.001*AL130</f>
        <v>10.866373162437851</v>
      </c>
      <c r="M130" s="15">
        <f>SUM(J130:L130)</f>
        <v>37.423838960087338</v>
      </c>
      <c r="N130" t="s">
        <v>26</v>
      </c>
      <c r="O130">
        <f>AN130*3.58</f>
        <v>1242.9759999999999</v>
      </c>
      <c r="P130" s="1">
        <f>AO130*4</f>
        <v>20.8</v>
      </c>
      <c r="Q130" s="1">
        <f>AP130*4</f>
        <v>200</v>
      </c>
      <c r="R130" s="1">
        <f>AQ130*3.6</f>
        <v>384.84000000000003</v>
      </c>
      <c r="S130" s="1">
        <f>AR130*3.8</f>
        <v>285</v>
      </c>
      <c r="T130" s="1">
        <f>AS130*9</f>
        <v>873</v>
      </c>
      <c r="AC130">
        <f>O130+P130</f>
        <v>1263.7759999999998</v>
      </c>
      <c r="AD130">
        <f>Q130</f>
        <v>200</v>
      </c>
      <c r="AE130">
        <f>R130+S130</f>
        <v>669.84</v>
      </c>
      <c r="AF130">
        <f>T130</f>
        <v>873</v>
      </c>
      <c r="AH130">
        <f>AC130*4.1868</f>
        <v>5291.177356799999</v>
      </c>
      <c r="AI130">
        <f>Q130*4.1868</f>
        <v>837.36</v>
      </c>
      <c r="AJ130">
        <f>R130*4.1868</f>
        <v>1611.248112</v>
      </c>
      <c r="AK130">
        <f>S130*4.1868</f>
        <v>1193.2380000000001</v>
      </c>
      <c r="AL130">
        <f>AF130*4.1868</f>
        <v>3655.0763999999999</v>
      </c>
      <c r="AN130" s="1">
        <v>347.2</v>
      </c>
      <c r="AO130" s="1">
        <v>5.2</v>
      </c>
      <c r="AP130" s="1">
        <v>50</v>
      </c>
      <c r="AQ130" s="1">
        <v>106.9</v>
      </c>
      <c r="AR130" s="1">
        <v>75</v>
      </c>
      <c r="AS130" s="1">
        <v>97</v>
      </c>
      <c r="BB130">
        <f>SUM(AN130:AO130)</f>
        <v>352.4</v>
      </c>
      <c r="BC130">
        <f>AQ130</f>
        <v>106.9</v>
      </c>
      <c r="BD130">
        <f>AR130</f>
        <v>75</v>
      </c>
      <c r="BE130">
        <f>AS130</f>
        <v>97</v>
      </c>
      <c r="BG130">
        <f>BB130*$H130/1000</f>
        <v>1.047668908492063</v>
      </c>
      <c r="BH130">
        <f t="shared" si="4"/>
        <v>0.31780875799603159</v>
      </c>
      <c r="BI130">
        <f t="shared" si="5"/>
        <v>0.22297153273809514</v>
      </c>
      <c r="BJ130">
        <f t="shared" si="6"/>
        <v>0.14864768849206342</v>
      </c>
      <c r="BK130">
        <f t="shared" si="7"/>
        <v>0.2883765156746031</v>
      </c>
    </row>
    <row r="131" spans="1:63">
      <c r="A131" s="50">
        <v>127</v>
      </c>
      <c r="B131" s="6">
        <v>152</v>
      </c>
      <c r="C131" s="6" t="s">
        <v>90</v>
      </c>
      <c r="D131" s="6" t="s">
        <v>49</v>
      </c>
      <c r="E131" s="6" t="s">
        <v>64</v>
      </c>
      <c r="F131" s="6" t="s">
        <v>71</v>
      </c>
      <c r="G131" s="7" t="s">
        <v>26</v>
      </c>
      <c r="H131" s="4">
        <v>2.5523843518518503</v>
      </c>
      <c r="J131" s="15">
        <f>H131*(AI131+AJ131+AK131)*0.001</f>
        <v>9.2953910281213012</v>
      </c>
      <c r="K131" s="15">
        <f>H131*0.001*AH131</f>
        <v>13.50511828836915</v>
      </c>
      <c r="L131" s="15">
        <f>H131*0.001*AL131</f>
        <v>9.3291598081829932</v>
      </c>
      <c r="M131" s="15">
        <f>SUM(J131:L131)</f>
        <v>32.129669124673441</v>
      </c>
      <c r="N131" t="s">
        <v>26</v>
      </c>
      <c r="O131">
        <f>AN131*3.58</f>
        <v>1242.9759999999999</v>
      </c>
      <c r="P131" s="1">
        <f>AO131*4</f>
        <v>20.8</v>
      </c>
      <c r="Q131" s="1">
        <f>AP131*4</f>
        <v>200</v>
      </c>
      <c r="R131" s="1">
        <f>AQ131*3.6</f>
        <v>384.84000000000003</v>
      </c>
      <c r="S131" s="1">
        <f>AR131*3.8</f>
        <v>285</v>
      </c>
      <c r="T131" s="1">
        <f>AS131*9</f>
        <v>873</v>
      </c>
      <c r="AC131">
        <f>O131+P131</f>
        <v>1263.7759999999998</v>
      </c>
      <c r="AD131">
        <f>Q131</f>
        <v>200</v>
      </c>
      <c r="AE131">
        <f>R131+S131</f>
        <v>669.84</v>
      </c>
      <c r="AF131">
        <f>T131</f>
        <v>873</v>
      </c>
      <c r="AH131">
        <f>AC131*4.1868</f>
        <v>5291.177356799999</v>
      </c>
      <c r="AI131">
        <f>Q131*4.1868</f>
        <v>837.36</v>
      </c>
      <c r="AJ131">
        <f>R131*4.1868</f>
        <v>1611.248112</v>
      </c>
      <c r="AK131">
        <f>S131*4.1868</f>
        <v>1193.2380000000001</v>
      </c>
      <c r="AL131">
        <f>AF131*4.1868</f>
        <v>3655.0763999999999</v>
      </c>
      <c r="AN131" s="1">
        <v>347.2</v>
      </c>
      <c r="AO131" s="1">
        <v>5.2</v>
      </c>
      <c r="AP131" s="1">
        <v>50</v>
      </c>
      <c r="AQ131" s="1">
        <v>106.9</v>
      </c>
      <c r="AR131" s="1">
        <v>75</v>
      </c>
      <c r="AS131" s="1">
        <v>97</v>
      </c>
      <c r="BB131">
        <f>SUM(AN131:AO131)</f>
        <v>352.4</v>
      </c>
      <c r="BC131">
        <f>AQ131</f>
        <v>106.9</v>
      </c>
      <c r="BD131">
        <f>AR131</f>
        <v>75</v>
      </c>
      <c r="BE131">
        <f>AS131</f>
        <v>97</v>
      </c>
      <c r="BG131">
        <f>BB131*$H131/1000</f>
        <v>0.89946024559259197</v>
      </c>
      <c r="BH131">
        <f t="shared" si="4"/>
        <v>0.27284988721296283</v>
      </c>
      <c r="BI131">
        <f t="shared" si="5"/>
        <v>0.19142882638888878</v>
      </c>
      <c r="BJ131">
        <f t="shared" si="6"/>
        <v>0.12761921759259251</v>
      </c>
      <c r="BK131">
        <f t="shared" si="7"/>
        <v>0.24758128212962946</v>
      </c>
    </row>
    <row r="132" spans="1:63">
      <c r="A132">
        <v>128</v>
      </c>
      <c r="B132" s="6">
        <v>153</v>
      </c>
      <c r="C132" s="6" t="s">
        <v>90</v>
      </c>
      <c r="D132" s="6" t="s">
        <v>57</v>
      </c>
      <c r="E132" s="6" t="s">
        <v>65</v>
      </c>
      <c r="F132" s="6" t="s">
        <v>71</v>
      </c>
      <c r="G132" s="7" t="s">
        <v>29</v>
      </c>
      <c r="H132" s="4">
        <v>2.8125769080687815</v>
      </c>
      <c r="J132" s="15">
        <f>H132*(AI132+AJ132+AK132)*0.001</f>
        <v>13.422410467000915</v>
      </c>
      <c r="K132" s="15">
        <f>H132*0.001*AH132</f>
        <v>8.1417169049028217</v>
      </c>
      <c r="L132" s="15">
        <f>H132*0.001*AL132</f>
        <v>13.459621669516812</v>
      </c>
      <c r="M132" s="15">
        <f>SUM(J132:L132)</f>
        <v>35.023749041420551</v>
      </c>
      <c r="N132" s="13" t="s">
        <v>29</v>
      </c>
      <c r="O132" s="13">
        <f>AN132*3.58</f>
        <v>680.2</v>
      </c>
      <c r="P132" s="14">
        <f>AO132*4</f>
        <v>11.2</v>
      </c>
      <c r="Q132" s="14">
        <f>AP132*4</f>
        <v>200</v>
      </c>
      <c r="R132" s="14">
        <f>AQ132*3.6</f>
        <v>654.84</v>
      </c>
      <c r="S132" s="14">
        <f>AR132*3.8</f>
        <v>285</v>
      </c>
      <c r="T132" s="14">
        <f>AS132*9</f>
        <v>1143</v>
      </c>
      <c r="U132" s="13"/>
      <c r="V132" s="13"/>
      <c r="W132" s="13"/>
      <c r="X132" s="13"/>
      <c r="Y132" s="13"/>
      <c r="Z132" s="13"/>
      <c r="AA132" s="13"/>
      <c r="AB132" s="13"/>
      <c r="AC132" s="13">
        <f>O132+P132</f>
        <v>691.40000000000009</v>
      </c>
      <c r="AD132" s="13">
        <f>Q132</f>
        <v>200</v>
      </c>
      <c r="AE132" s="13">
        <f>R132+S132</f>
        <v>939.84</v>
      </c>
      <c r="AF132" s="13">
        <f>T132</f>
        <v>1143</v>
      </c>
      <c r="AG132" s="13"/>
      <c r="AH132" s="13">
        <f>AC132*4.1868</f>
        <v>2894.7535200000002</v>
      </c>
      <c r="AI132" s="13">
        <f>Q132*4.1868</f>
        <v>837.36</v>
      </c>
      <c r="AJ132" s="13">
        <f>R132*4.1868</f>
        <v>2741.6841119999999</v>
      </c>
      <c r="AK132" s="13">
        <f>S132*4.1868</f>
        <v>1193.2380000000001</v>
      </c>
      <c r="AL132" s="13">
        <f>AF132*4.1868</f>
        <v>4785.5123999999996</v>
      </c>
      <c r="AM132" s="13"/>
      <c r="AN132" s="14">
        <v>190</v>
      </c>
      <c r="AO132" s="14">
        <v>2.8</v>
      </c>
      <c r="AP132" s="14">
        <v>50</v>
      </c>
      <c r="AQ132" s="14">
        <v>181.9</v>
      </c>
      <c r="AR132" s="14">
        <v>75</v>
      </c>
      <c r="AS132" s="14">
        <v>127</v>
      </c>
      <c r="AT132" s="13"/>
      <c r="AU132" s="13"/>
      <c r="AV132" s="13"/>
      <c r="AW132" s="13"/>
      <c r="AX132" s="13"/>
      <c r="AY132" s="13"/>
      <c r="AZ132" s="13"/>
      <c r="BA132" s="13"/>
      <c r="BB132" s="13">
        <f>SUM(AN132:AO132)</f>
        <v>192.8</v>
      </c>
      <c r="BC132" s="13">
        <f>AQ132</f>
        <v>181.9</v>
      </c>
      <c r="BD132" s="13">
        <f>AR132</f>
        <v>75</v>
      </c>
      <c r="BE132" s="13">
        <f>AS132</f>
        <v>127</v>
      </c>
      <c r="BF132" s="13"/>
      <c r="BG132">
        <f>BB132*$H132/1000</f>
        <v>0.5422648278756611</v>
      </c>
      <c r="BH132">
        <f t="shared" ref="BH132:BH195" si="8">BC132*$H132/1000</f>
        <v>0.51160773957771133</v>
      </c>
      <c r="BI132">
        <f t="shared" ref="BI132:BI195" si="9">BD132*$H132/1000</f>
        <v>0.21094326810515862</v>
      </c>
      <c r="BJ132">
        <f t="shared" ref="BJ132:BJ195" si="10">AP132*$H132/1000</f>
        <v>0.14062884540343906</v>
      </c>
      <c r="BK132">
        <f t="shared" ref="BK132:BK195" si="11">BE132*$H132/1000</f>
        <v>0.35719726732473528</v>
      </c>
    </row>
    <row r="133" spans="1:63">
      <c r="A133">
        <v>129</v>
      </c>
      <c r="B133" s="6">
        <v>154</v>
      </c>
      <c r="C133" s="6" t="s">
        <v>90</v>
      </c>
      <c r="D133" s="6" t="s">
        <v>49</v>
      </c>
      <c r="E133" s="6" t="s">
        <v>65</v>
      </c>
      <c r="F133" s="6" t="s">
        <v>71</v>
      </c>
      <c r="G133" s="7" t="s">
        <v>29</v>
      </c>
      <c r="H133" s="4">
        <v>2.690295481150792</v>
      </c>
      <c r="J133" s="15">
        <f>H133*(AI133+AJ133+AK133)*0.001</f>
        <v>12.838849000690358</v>
      </c>
      <c r="K133" s="15">
        <f>H133*0.001*AH133</f>
        <v>7.7877423139013491</v>
      </c>
      <c r="L133" s="15">
        <f>H133*0.001*AL133</f>
        <v>12.874442384711081</v>
      </c>
      <c r="M133" s="15">
        <f>SUM(J133:L133)</f>
        <v>33.501033699302788</v>
      </c>
      <c r="N133" s="13" t="s">
        <v>29</v>
      </c>
      <c r="O133" s="13">
        <f>AN133*3.58</f>
        <v>680.2</v>
      </c>
      <c r="P133" s="14">
        <f>AO133*4</f>
        <v>11.2</v>
      </c>
      <c r="Q133" s="14">
        <f>AP133*4</f>
        <v>200</v>
      </c>
      <c r="R133" s="14">
        <f>AQ133*3.6</f>
        <v>654.84</v>
      </c>
      <c r="S133" s="14">
        <f>AR133*3.8</f>
        <v>285</v>
      </c>
      <c r="T133" s="14">
        <f>AS133*9</f>
        <v>1143</v>
      </c>
      <c r="U133" s="13"/>
      <c r="V133" s="13"/>
      <c r="W133" s="13"/>
      <c r="X133" s="13"/>
      <c r="Y133" s="13"/>
      <c r="Z133" s="13"/>
      <c r="AA133" s="13"/>
      <c r="AB133" s="13"/>
      <c r="AC133" s="13">
        <f>O133+P133</f>
        <v>691.40000000000009</v>
      </c>
      <c r="AD133" s="13">
        <f>Q133</f>
        <v>200</v>
      </c>
      <c r="AE133" s="13">
        <f>R133+S133</f>
        <v>939.84</v>
      </c>
      <c r="AF133" s="13">
        <f>T133</f>
        <v>1143</v>
      </c>
      <c r="AG133" s="13"/>
      <c r="AH133" s="13">
        <f>AC133*4.1868</f>
        <v>2894.7535200000002</v>
      </c>
      <c r="AI133" s="13">
        <f>Q133*4.1868</f>
        <v>837.36</v>
      </c>
      <c r="AJ133" s="13">
        <f>R133*4.1868</f>
        <v>2741.6841119999999</v>
      </c>
      <c r="AK133" s="13">
        <f>S133*4.1868</f>
        <v>1193.2380000000001</v>
      </c>
      <c r="AL133" s="13">
        <f>AF133*4.1868</f>
        <v>4785.5123999999996</v>
      </c>
      <c r="AM133" s="13"/>
      <c r="AN133" s="14">
        <v>190</v>
      </c>
      <c r="AO133" s="14">
        <v>2.8</v>
      </c>
      <c r="AP133" s="14">
        <v>50</v>
      </c>
      <c r="AQ133" s="14">
        <v>181.9</v>
      </c>
      <c r="AR133" s="14">
        <v>75</v>
      </c>
      <c r="AS133" s="14">
        <v>127</v>
      </c>
      <c r="AT133" s="13"/>
      <c r="AU133" s="13"/>
      <c r="AV133" s="13"/>
      <c r="AW133" s="13"/>
      <c r="AX133" s="13"/>
      <c r="AY133" s="13"/>
      <c r="AZ133" s="13"/>
      <c r="BA133" s="13"/>
      <c r="BB133" s="13">
        <f>SUM(AN133:AO133)</f>
        <v>192.8</v>
      </c>
      <c r="BC133" s="13">
        <f>AQ133</f>
        <v>181.9</v>
      </c>
      <c r="BD133" s="13">
        <f>AR133</f>
        <v>75</v>
      </c>
      <c r="BE133" s="13">
        <f>AS133</f>
        <v>127</v>
      </c>
      <c r="BF133" s="13"/>
      <c r="BG133">
        <f>BB133*$H133/1000</f>
        <v>0.51868896876587267</v>
      </c>
      <c r="BH133">
        <f t="shared" si="8"/>
        <v>0.48936474802132907</v>
      </c>
      <c r="BI133">
        <f t="shared" si="9"/>
        <v>0.20177216108630941</v>
      </c>
      <c r="BJ133">
        <f t="shared" si="10"/>
        <v>0.13451477405753959</v>
      </c>
      <c r="BK133">
        <f t="shared" si="11"/>
        <v>0.34166752610615059</v>
      </c>
    </row>
    <row r="134" spans="1:63">
      <c r="A134">
        <v>130</v>
      </c>
      <c r="B134" s="6">
        <v>155</v>
      </c>
      <c r="C134" s="6" t="s">
        <v>90</v>
      </c>
      <c r="D134" s="6" t="s">
        <v>57</v>
      </c>
      <c r="E134" s="6" t="s">
        <v>59</v>
      </c>
      <c r="F134" s="6" t="s">
        <v>73</v>
      </c>
      <c r="G134" s="7" t="s">
        <v>3</v>
      </c>
      <c r="H134" s="4">
        <v>2.5620681944444428</v>
      </c>
      <c r="J134" s="15">
        <f>H134*(AI134+AJ134+AK134)*0.001</f>
        <v>8.5012352734343413</v>
      </c>
      <c r="K134" s="15">
        <f>H134*0.001*AH134</f>
        <v>25.546274319768141</v>
      </c>
      <c r="L134" s="15">
        <f>H134*0.001*AL134</f>
        <v>8.5014712645109043</v>
      </c>
      <c r="M134" s="15">
        <f>SUM(J134:L134)</f>
        <v>42.548980857713389</v>
      </c>
      <c r="N134" t="s">
        <v>3</v>
      </c>
      <c r="O134">
        <f>AN134*3.58</f>
        <v>2342.3224</v>
      </c>
      <c r="P134" s="1">
        <f>AO134*4</f>
        <v>39.200000000000003</v>
      </c>
      <c r="Q134" s="1">
        <f>AP134*4</f>
        <v>264.27999999999997</v>
      </c>
      <c r="R134" s="1">
        <f>AQ134*3.6</f>
        <v>151.84800000000001</v>
      </c>
      <c r="S134" s="1">
        <f>AR134*3.8</f>
        <v>376.39</v>
      </c>
      <c r="T134" s="1">
        <f>AS134*9</f>
        <v>792.54</v>
      </c>
      <c r="AC134">
        <f>O134+P134</f>
        <v>2381.5223999999998</v>
      </c>
      <c r="AD134">
        <f>Q134</f>
        <v>264.27999999999997</v>
      </c>
      <c r="AE134">
        <f>R134+S134</f>
        <v>528.23800000000006</v>
      </c>
      <c r="AF134">
        <f>T134</f>
        <v>792.54</v>
      </c>
      <c r="AH134">
        <f>AC134*4.1868</f>
        <v>9970.957984319999</v>
      </c>
      <c r="AI134">
        <f>Q134*4.1868</f>
        <v>1106.4875039999999</v>
      </c>
      <c r="AJ134">
        <f>R134*4.1868</f>
        <v>635.75720640000009</v>
      </c>
      <c r="AK134">
        <f>S134*4.1868</f>
        <v>1575.8696519999999</v>
      </c>
      <c r="AL134">
        <f>AF134*4.1868</f>
        <v>3318.2064719999998</v>
      </c>
      <c r="AN134" s="1">
        <v>654.28</v>
      </c>
      <c r="AO134" s="1">
        <v>9.8000000000000007</v>
      </c>
      <c r="AP134" s="1">
        <v>66.069999999999993</v>
      </c>
      <c r="AQ134" s="1">
        <v>42.18</v>
      </c>
      <c r="AR134" s="1">
        <v>99.05</v>
      </c>
      <c r="AS134" s="1">
        <v>88.06</v>
      </c>
      <c r="BB134">
        <f>SUM(AN134:AO134)</f>
        <v>664.07999999999993</v>
      </c>
      <c r="BC134">
        <f>AQ134</f>
        <v>42.18</v>
      </c>
      <c r="BD134">
        <f>AR134</f>
        <v>99.05</v>
      </c>
      <c r="BE134">
        <f>AS134</f>
        <v>88.06</v>
      </c>
      <c r="BG134">
        <f>BB134*$H134/1000</f>
        <v>1.7014182465666654</v>
      </c>
      <c r="BH134">
        <f t="shared" si="8"/>
        <v>0.1080680364416666</v>
      </c>
      <c r="BI134">
        <f t="shared" si="9"/>
        <v>0.25377285465972205</v>
      </c>
      <c r="BJ134">
        <f t="shared" si="10"/>
        <v>0.16927584560694434</v>
      </c>
      <c r="BK134">
        <f t="shared" si="11"/>
        <v>0.22561572520277764</v>
      </c>
    </row>
    <row r="135" spans="1:63">
      <c r="A135">
        <v>131</v>
      </c>
      <c r="B135" s="6">
        <v>156</v>
      </c>
      <c r="C135" s="6" t="s">
        <v>90</v>
      </c>
      <c r="D135" s="6" t="s">
        <v>49</v>
      </c>
      <c r="E135" s="6" t="s">
        <v>59</v>
      </c>
      <c r="F135" s="6" t="s">
        <v>73</v>
      </c>
      <c r="G135" s="7" t="s">
        <v>3</v>
      </c>
      <c r="H135" s="4">
        <v>2.1838572767857132</v>
      </c>
      <c r="J135" s="15">
        <f>H135*(AI135+AJ135+AK135)*0.001</f>
        <v>7.2462881955344267</v>
      </c>
      <c r="K135" s="15">
        <f>H135*0.001*AH135</f>
        <v>21.775149150581839</v>
      </c>
      <c r="L135" s="15">
        <f>H135*0.001*AL135</f>
        <v>7.2464893497546488</v>
      </c>
      <c r="M135" s="15">
        <f>SUM(J135:L135)</f>
        <v>36.267926695870912</v>
      </c>
      <c r="N135" t="s">
        <v>3</v>
      </c>
      <c r="O135">
        <f>AN135*3.58</f>
        <v>2342.3224</v>
      </c>
      <c r="P135" s="1">
        <f>AO135*4</f>
        <v>39.200000000000003</v>
      </c>
      <c r="Q135" s="1">
        <f>AP135*4</f>
        <v>264.27999999999997</v>
      </c>
      <c r="R135" s="1">
        <f>AQ135*3.6</f>
        <v>151.84800000000001</v>
      </c>
      <c r="S135" s="1">
        <f>AR135*3.8</f>
        <v>376.39</v>
      </c>
      <c r="T135" s="1">
        <f>AS135*9</f>
        <v>792.54</v>
      </c>
      <c r="AC135">
        <f>O135+P135</f>
        <v>2381.5223999999998</v>
      </c>
      <c r="AD135">
        <f>Q135</f>
        <v>264.27999999999997</v>
      </c>
      <c r="AE135">
        <f>R135+S135</f>
        <v>528.23800000000006</v>
      </c>
      <c r="AF135">
        <f>T135</f>
        <v>792.54</v>
      </c>
      <c r="AH135">
        <f>AC135*4.1868</f>
        <v>9970.957984319999</v>
      </c>
      <c r="AI135">
        <f>Q135*4.1868</f>
        <v>1106.4875039999999</v>
      </c>
      <c r="AJ135">
        <f>R135*4.1868</f>
        <v>635.75720640000009</v>
      </c>
      <c r="AK135">
        <f>S135*4.1868</f>
        <v>1575.8696519999999</v>
      </c>
      <c r="AL135">
        <f>AF135*4.1868</f>
        <v>3318.2064719999998</v>
      </c>
      <c r="AN135" s="1">
        <v>654.28</v>
      </c>
      <c r="AO135" s="1">
        <v>9.8000000000000007</v>
      </c>
      <c r="AP135" s="1">
        <v>66.069999999999993</v>
      </c>
      <c r="AQ135" s="1">
        <v>42.18</v>
      </c>
      <c r="AR135" s="1">
        <v>99.05</v>
      </c>
      <c r="AS135" s="1">
        <v>88.06</v>
      </c>
      <c r="BB135">
        <f>SUM(AN135:AO135)</f>
        <v>664.07999999999993</v>
      </c>
      <c r="BC135">
        <f>AQ135</f>
        <v>42.18</v>
      </c>
      <c r="BD135">
        <f>AR135</f>
        <v>99.05</v>
      </c>
      <c r="BE135">
        <f>AS135</f>
        <v>88.06</v>
      </c>
      <c r="BG135">
        <f>BB135*$H135/1000</f>
        <v>1.4502559403678563</v>
      </c>
      <c r="BH135">
        <f t="shared" si="8"/>
        <v>9.2115099934821393E-2</v>
      </c>
      <c r="BI135">
        <f t="shared" si="9"/>
        <v>0.21631106326562488</v>
      </c>
      <c r="BJ135">
        <f t="shared" si="10"/>
        <v>0.14428745027723205</v>
      </c>
      <c r="BK135">
        <f t="shared" si="11"/>
        <v>0.19231047179374991</v>
      </c>
    </row>
    <row r="136" spans="1:63">
      <c r="A136">
        <v>132</v>
      </c>
      <c r="B136" s="6">
        <v>157</v>
      </c>
      <c r="C136" s="6" t="s">
        <v>90</v>
      </c>
      <c r="D136" s="6" t="s">
        <v>57</v>
      </c>
      <c r="E136" s="6" t="s">
        <v>66</v>
      </c>
      <c r="F136" s="6" t="s">
        <v>74</v>
      </c>
      <c r="G136" s="7" t="s">
        <v>6</v>
      </c>
      <c r="H136" s="4">
        <v>2.9039473807243206</v>
      </c>
      <c r="J136" s="15">
        <f>H136*(AI136+AJ136+AK136)*0.001</f>
        <v>36.261825461248748</v>
      </c>
      <c r="K136" s="15">
        <f>H136*0.001*AH136</f>
        <v>2.4189367157713515</v>
      </c>
      <c r="L136" s="15">
        <f>H136*0.001*AL136</f>
        <v>9.6698185019000782</v>
      </c>
      <c r="M136" s="15">
        <f>SUM(J136:L136)</f>
        <v>48.350580678920181</v>
      </c>
      <c r="N136" s="13" t="s">
        <v>6</v>
      </c>
      <c r="O136" s="13">
        <f>AN136*3.58</f>
        <v>195.7544</v>
      </c>
      <c r="P136" s="14">
        <f>AO136*4</f>
        <v>3.2</v>
      </c>
      <c r="Q136" s="14">
        <f>AP136*4</f>
        <v>265.08</v>
      </c>
      <c r="R136" s="14">
        <f>AQ136*3.6</f>
        <v>2339.46</v>
      </c>
      <c r="S136" s="14">
        <f>AR136*3.8</f>
        <v>377.94799999999998</v>
      </c>
      <c r="T136" s="14">
        <f>AS136*9</f>
        <v>795.33</v>
      </c>
      <c r="U136" s="13"/>
      <c r="V136" s="13"/>
      <c r="W136" s="13"/>
      <c r="X136" s="13"/>
      <c r="Y136" s="13"/>
      <c r="Z136" s="13"/>
      <c r="AA136" s="13"/>
      <c r="AB136" s="13"/>
      <c r="AC136" s="13">
        <f>O136+P136</f>
        <v>198.95439999999999</v>
      </c>
      <c r="AD136" s="13">
        <f>Q136</f>
        <v>265.08</v>
      </c>
      <c r="AE136" s="13">
        <f>R136+S136</f>
        <v>2717.4079999999999</v>
      </c>
      <c r="AF136" s="13">
        <f>T136</f>
        <v>795.33</v>
      </c>
      <c r="AG136" s="13"/>
      <c r="AH136" s="13">
        <f>AC136*4.1868</f>
        <v>832.98228191999999</v>
      </c>
      <c r="AI136" s="13">
        <f>Q136*4.1868</f>
        <v>1109.8369439999999</v>
      </c>
      <c r="AJ136" s="13">
        <f>R136*4.1868</f>
        <v>9794.8511280000002</v>
      </c>
      <c r="AK136" s="13">
        <f>S136*4.1868</f>
        <v>1582.3926863999998</v>
      </c>
      <c r="AL136" s="13">
        <f>AF136*4.1868</f>
        <v>3329.8876439999999</v>
      </c>
      <c r="AM136" s="13"/>
      <c r="AN136" s="14">
        <v>54.68</v>
      </c>
      <c r="AO136" s="14">
        <v>0.8</v>
      </c>
      <c r="AP136" s="14">
        <v>66.27</v>
      </c>
      <c r="AQ136" s="14">
        <v>649.85</v>
      </c>
      <c r="AR136" s="14">
        <v>99.46</v>
      </c>
      <c r="AS136" s="14">
        <v>88.37</v>
      </c>
      <c r="AT136" s="13"/>
      <c r="AU136" s="13"/>
      <c r="AV136" s="13"/>
      <c r="AW136" s="13"/>
      <c r="AX136" s="13"/>
      <c r="AY136" s="13"/>
      <c r="AZ136" s="13"/>
      <c r="BA136" s="13"/>
      <c r="BB136" s="13">
        <f>SUM(AN136:AO136)</f>
        <v>55.48</v>
      </c>
      <c r="BC136" s="13">
        <f>AQ136</f>
        <v>649.85</v>
      </c>
      <c r="BD136" s="13">
        <f>AR136</f>
        <v>99.46</v>
      </c>
      <c r="BE136" s="13">
        <f>AS136</f>
        <v>88.37</v>
      </c>
      <c r="BF136" s="13"/>
      <c r="BG136">
        <f>BB136*$H136/1000</f>
        <v>0.1611110006825853</v>
      </c>
      <c r="BH136">
        <f t="shared" si="8"/>
        <v>1.8871302053636998</v>
      </c>
      <c r="BI136">
        <f t="shared" si="9"/>
        <v>0.28882660648684089</v>
      </c>
      <c r="BJ136">
        <f t="shared" si="10"/>
        <v>0.1924445929206007</v>
      </c>
      <c r="BK136">
        <f t="shared" si="11"/>
        <v>0.2566218300346082</v>
      </c>
    </row>
    <row r="137" spans="1:63">
      <c r="A137">
        <v>133</v>
      </c>
      <c r="B137" s="6">
        <v>158</v>
      </c>
      <c r="C137" s="6" t="s">
        <v>90</v>
      </c>
      <c r="D137" s="6" t="s">
        <v>49</v>
      </c>
      <c r="E137" s="6" t="s">
        <v>66</v>
      </c>
      <c r="F137" s="6" t="s">
        <v>74</v>
      </c>
      <c r="G137" s="7" t="s">
        <v>6</v>
      </c>
      <c r="H137" s="4">
        <v>2.3340476190476189</v>
      </c>
      <c r="J137" s="15">
        <f>H137*(AI137+AJ137+AK137)*0.001</f>
        <v>29.14544111299886</v>
      </c>
      <c r="K137" s="15">
        <f>H137*0.001*AH137</f>
        <v>1.9442203118242283</v>
      </c>
      <c r="L137" s="15">
        <f>H137*0.001*AL137</f>
        <v>7.7721163271742846</v>
      </c>
      <c r="M137" s="15">
        <f>SUM(J137:L137)</f>
        <v>38.861777751997373</v>
      </c>
      <c r="N137" s="13" t="s">
        <v>6</v>
      </c>
      <c r="O137" s="13">
        <f>AN137*3.58</f>
        <v>195.7544</v>
      </c>
      <c r="P137" s="14">
        <f>AO137*4</f>
        <v>3.2</v>
      </c>
      <c r="Q137" s="14">
        <f>AP137*4</f>
        <v>265.08</v>
      </c>
      <c r="R137" s="14">
        <f>AQ137*3.6</f>
        <v>2339.46</v>
      </c>
      <c r="S137" s="14">
        <f>AR137*3.8</f>
        <v>377.94799999999998</v>
      </c>
      <c r="T137" s="14">
        <f>AS137*9</f>
        <v>795.33</v>
      </c>
      <c r="U137" s="13"/>
      <c r="V137" s="13"/>
      <c r="W137" s="13"/>
      <c r="X137" s="13"/>
      <c r="Y137" s="13"/>
      <c r="Z137" s="13"/>
      <c r="AA137" s="13"/>
      <c r="AB137" s="13"/>
      <c r="AC137" s="13">
        <f>O137+P137</f>
        <v>198.95439999999999</v>
      </c>
      <c r="AD137" s="13">
        <f>Q137</f>
        <v>265.08</v>
      </c>
      <c r="AE137" s="13">
        <f>R137+S137</f>
        <v>2717.4079999999999</v>
      </c>
      <c r="AF137" s="13">
        <f>T137</f>
        <v>795.33</v>
      </c>
      <c r="AG137" s="13"/>
      <c r="AH137" s="13">
        <f>AC137*4.1868</f>
        <v>832.98228191999999</v>
      </c>
      <c r="AI137" s="13">
        <f>Q137*4.1868</f>
        <v>1109.8369439999999</v>
      </c>
      <c r="AJ137" s="13">
        <f>R137*4.1868</f>
        <v>9794.8511280000002</v>
      </c>
      <c r="AK137" s="13">
        <f>S137*4.1868</f>
        <v>1582.3926863999998</v>
      </c>
      <c r="AL137" s="13">
        <f>AF137*4.1868</f>
        <v>3329.8876439999999</v>
      </c>
      <c r="AM137" s="13"/>
      <c r="AN137" s="14">
        <v>54.68</v>
      </c>
      <c r="AO137" s="14">
        <v>0.8</v>
      </c>
      <c r="AP137" s="14">
        <v>66.27</v>
      </c>
      <c r="AQ137" s="14">
        <v>649.85</v>
      </c>
      <c r="AR137" s="14">
        <v>99.46</v>
      </c>
      <c r="AS137" s="14">
        <v>88.37</v>
      </c>
      <c r="AT137" s="13"/>
      <c r="AU137" s="13"/>
      <c r="AV137" s="13"/>
      <c r="AW137" s="13"/>
      <c r="AX137" s="13"/>
      <c r="AY137" s="13"/>
      <c r="AZ137" s="13"/>
      <c r="BA137" s="13"/>
      <c r="BB137" s="13">
        <f>SUM(AN137:AO137)</f>
        <v>55.48</v>
      </c>
      <c r="BC137" s="13">
        <f>AQ137</f>
        <v>649.85</v>
      </c>
      <c r="BD137" s="13">
        <f>AR137</f>
        <v>99.46</v>
      </c>
      <c r="BE137" s="13">
        <f>AS137</f>
        <v>88.37</v>
      </c>
      <c r="BF137" s="13"/>
      <c r="BG137">
        <f>BB137*$H137/1000</f>
        <v>0.12949296190476189</v>
      </c>
      <c r="BH137">
        <f t="shared" si="8"/>
        <v>1.5167808452380953</v>
      </c>
      <c r="BI137">
        <f t="shared" si="9"/>
        <v>0.23214437619047615</v>
      </c>
      <c r="BJ137">
        <f t="shared" si="10"/>
        <v>0.15467733571428571</v>
      </c>
      <c r="BK137">
        <f t="shared" si="11"/>
        <v>0.20625978809523809</v>
      </c>
    </row>
    <row r="138" spans="1:63">
      <c r="A138">
        <v>134</v>
      </c>
      <c r="B138" s="6">
        <v>159</v>
      </c>
      <c r="C138" s="6" t="s">
        <v>90</v>
      </c>
      <c r="D138" s="6" t="s">
        <v>57</v>
      </c>
      <c r="E138" s="6" t="s">
        <v>67</v>
      </c>
      <c r="F138" s="6" t="s">
        <v>74</v>
      </c>
      <c r="G138" s="7" t="s">
        <v>9</v>
      </c>
      <c r="H138" s="4">
        <v>3.3599664854797977</v>
      </c>
      <c r="J138" s="15">
        <f>H138*(AI138+AJ138+AK138)*0.001</f>
        <v>11.272631525295637</v>
      </c>
      <c r="K138" s="15">
        <f>H138*0.001*AH138</f>
        <v>2.8165963879712725</v>
      </c>
      <c r="L138" s="15">
        <f>H138*0.001*AL138</f>
        <v>42.160320521176232</v>
      </c>
      <c r="M138" s="15">
        <f>SUM(J138:L138)</f>
        <v>56.249548434443142</v>
      </c>
      <c r="N138" t="s">
        <v>9</v>
      </c>
      <c r="O138">
        <f>AN138*3.58</f>
        <v>196.9</v>
      </c>
      <c r="P138" s="1">
        <f>AO138*4</f>
        <v>3.32</v>
      </c>
      <c r="Q138" s="1">
        <f>AP138*4</f>
        <v>268</v>
      </c>
      <c r="R138" s="1">
        <f>AQ138*3.6</f>
        <v>153.32400000000001</v>
      </c>
      <c r="S138" s="1">
        <f>AR138*3.8</f>
        <v>380</v>
      </c>
      <c r="T138" s="1">
        <f>AS138*9</f>
        <v>2997</v>
      </c>
      <c r="AC138">
        <f>O138+P138</f>
        <v>200.22</v>
      </c>
      <c r="AD138">
        <f>Q138</f>
        <v>268</v>
      </c>
      <c r="AE138">
        <f>R138+S138</f>
        <v>533.32400000000007</v>
      </c>
      <c r="AF138">
        <f>T138</f>
        <v>2997</v>
      </c>
      <c r="AH138">
        <f>AC138*4.1868</f>
        <v>838.28109599999993</v>
      </c>
      <c r="AI138">
        <f>Q138*4.1868</f>
        <v>1122.0624</v>
      </c>
      <c r="AJ138">
        <f>R138*4.1868</f>
        <v>641.93692320000002</v>
      </c>
      <c r="AK138">
        <f>S138*4.1868</f>
        <v>1590.9839999999999</v>
      </c>
      <c r="AL138">
        <f>AF138*4.1868</f>
        <v>12547.839599999999</v>
      </c>
      <c r="AN138" s="1">
        <v>55</v>
      </c>
      <c r="AO138" s="1">
        <v>0.83</v>
      </c>
      <c r="AP138" s="1">
        <v>67</v>
      </c>
      <c r="AQ138" s="1">
        <v>42.59</v>
      </c>
      <c r="AR138" s="1">
        <v>100</v>
      </c>
      <c r="AS138" s="1">
        <v>333</v>
      </c>
      <c r="BB138">
        <f>SUM(AN138:AO138)</f>
        <v>55.83</v>
      </c>
      <c r="BC138">
        <f>AQ138</f>
        <v>42.59</v>
      </c>
      <c r="BD138">
        <f>AR138</f>
        <v>100</v>
      </c>
      <c r="BE138">
        <f>AS138</f>
        <v>333</v>
      </c>
      <c r="BG138">
        <f>BB138*$H138/1000</f>
        <v>0.18758692888433712</v>
      </c>
      <c r="BH138">
        <f t="shared" si="8"/>
        <v>0.14310097261658458</v>
      </c>
      <c r="BI138">
        <f t="shared" si="9"/>
        <v>0.33599664854797978</v>
      </c>
      <c r="BJ138">
        <f t="shared" si="10"/>
        <v>0.22511775452714644</v>
      </c>
      <c r="BK138">
        <f t="shared" si="11"/>
        <v>1.1188688396647726</v>
      </c>
    </row>
    <row r="139" spans="1:63">
      <c r="A139">
        <v>135</v>
      </c>
      <c r="B139" s="6">
        <v>160</v>
      </c>
      <c r="C139" s="6" t="s">
        <v>90</v>
      </c>
      <c r="D139" s="6" t="s">
        <v>49</v>
      </c>
      <c r="E139" s="6" t="s">
        <v>67</v>
      </c>
      <c r="F139" s="6" t="s">
        <v>74</v>
      </c>
      <c r="G139" s="7" t="s">
        <v>9</v>
      </c>
      <c r="H139" s="4">
        <v>3.8742106607142839</v>
      </c>
      <c r="J139" s="15">
        <f>H139*(AI139+AJ139+AK139)*0.001</f>
        <v>12.997912157260076</v>
      </c>
      <c r="K139" s="15">
        <f>H139*0.001*AH139</f>
        <v>3.2476775587984537</v>
      </c>
      <c r="L139" s="15">
        <f>H139*0.001*AL139</f>
        <v>48.612973947252854</v>
      </c>
      <c r="M139" s="15">
        <f>SUM(J139:L139)</f>
        <v>64.858563663311386</v>
      </c>
      <c r="N139" t="s">
        <v>9</v>
      </c>
      <c r="O139">
        <f>AN139*3.58</f>
        <v>196.9</v>
      </c>
      <c r="P139" s="1">
        <f>AO139*4</f>
        <v>3.32</v>
      </c>
      <c r="Q139" s="1">
        <f>AP139*4</f>
        <v>268</v>
      </c>
      <c r="R139" s="1">
        <f>AQ139*3.6</f>
        <v>153.32400000000001</v>
      </c>
      <c r="S139" s="1">
        <f>AR139*3.8</f>
        <v>380</v>
      </c>
      <c r="T139" s="1">
        <f>AS139*9</f>
        <v>2997</v>
      </c>
      <c r="AC139">
        <f>O139+P139</f>
        <v>200.22</v>
      </c>
      <c r="AD139">
        <f>Q139</f>
        <v>268</v>
      </c>
      <c r="AE139">
        <f>R139+S139</f>
        <v>533.32400000000007</v>
      </c>
      <c r="AF139">
        <f>T139</f>
        <v>2997</v>
      </c>
      <c r="AH139">
        <f>AC139*4.1868</f>
        <v>838.28109599999993</v>
      </c>
      <c r="AI139">
        <f>Q139*4.1868</f>
        <v>1122.0624</v>
      </c>
      <c r="AJ139">
        <f>R139*4.1868</f>
        <v>641.93692320000002</v>
      </c>
      <c r="AK139">
        <f>S139*4.1868</f>
        <v>1590.9839999999999</v>
      </c>
      <c r="AL139">
        <f>AF139*4.1868</f>
        <v>12547.839599999999</v>
      </c>
      <c r="AN139" s="1">
        <v>55</v>
      </c>
      <c r="AO139" s="1">
        <v>0.83</v>
      </c>
      <c r="AP139" s="1">
        <v>67</v>
      </c>
      <c r="AQ139" s="1">
        <v>42.59</v>
      </c>
      <c r="AR139" s="1">
        <v>100</v>
      </c>
      <c r="AS139" s="1">
        <v>333</v>
      </c>
      <c r="BB139">
        <f>SUM(AN139:AO139)</f>
        <v>55.83</v>
      </c>
      <c r="BC139">
        <f>AQ139</f>
        <v>42.59</v>
      </c>
      <c r="BD139">
        <f>AR139</f>
        <v>100</v>
      </c>
      <c r="BE139">
        <f>AS139</f>
        <v>333</v>
      </c>
      <c r="BG139">
        <f>BB139*$H139/1000</f>
        <v>0.21629718118767846</v>
      </c>
      <c r="BH139">
        <f t="shared" si="8"/>
        <v>0.16500263203982135</v>
      </c>
      <c r="BI139">
        <f t="shared" si="9"/>
        <v>0.3874210660714284</v>
      </c>
      <c r="BJ139">
        <f t="shared" si="10"/>
        <v>0.25957211426785703</v>
      </c>
      <c r="BK139">
        <f t="shared" si="11"/>
        <v>1.2901121500178565</v>
      </c>
    </row>
    <row r="140" spans="1:63">
      <c r="A140">
        <v>136</v>
      </c>
      <c r="B140" s="6">
        <v>161</v>
      </c>
      <c r="C140" s="6" t="s">
        <v>90</v>
      </c>
      <c r="D140" s="6" t="s">
        <v>57</v>
      </c>
      <c r="E140" s="6" t="s">
        <v>60</v>
      </c>
      <c r="F140" s="6" t="s">
        <v>75</v>
      </c>
      <c r="G140" s="7" t="s">
        <v>12</v>
      </c>
      <c r="H140" s="4">
        <v>2.8329166666666663</v>
      </c>
      <c r="J140" s="15">
        <f>H140*(AI140+AJ140+AK140)*0.001</f>
        <v>22.338948744099</v>
      </c>
      <c r="K140" s="15">
        <f>H140*0.001*AH140</f>
        <v>15.3861318551967</v>
      </c>
      <c r="L140" s="15">
        <f>H140*0.001*AL140</f>
        <v>9.3148042583699997</v>
      </c>
      <c r="M140" s="15">
        <f>SUM(J140:L140)</f>
        <v>47.039884857665697</v>
      </c>
      <c r="N140" s="13" t="s">
        <v>12</v>
      </c>
      <c r="O140" s="13">
        <f>AN140*3.58</f>
        <v>1276.0194000000001</v>
      </c>
      <c r="P140" s="14">
        <f>AO140*4</f>
        <v>21.2</v>
      </c>
      <c r="Q140" s="14">
        <f>AP140*4</f>
        <v>261.88</v>
      </c>
      <c r="R140" s="14">
        <f>AQ140*3.6</f>
        <v>1248.9480000000001</v>
      </c>
      <c r="S140" s="14">
        <f>AR140*3.8</f>
        <v>372.59</v>
      </c>
      <c r="T140" s="14">
        <f>AS140*9</f>
        <v>785.34</v>
      </c>
      <c r="U140" s="13"/>
      <c r="V140" s="13"/>
      <c r="W140" s="13"/>
      <c r="X140" s="13"/>
      <c r="Y140" s="13"/>
      <c r="Z140" s="13"/>
      <c r="AA140" s="13"/>
      <c r="AB140" s="13"/>
      <c r="AC140" s="13">
        <f>O140+P140</f>
        <v>1297.2194000000002</v>
      </c>
      <c r="AD140" s="13">
        <f>Q140</f>
        <v>261.88</v>
      </c>
      <c r="AE140" s="13">
        <f>R140+S140</f>
        <v>1621.538</v>
      </c>
      <c r="AF140" s="13">
        <f>T140</f>
        <v>785.34</v>
      </c>
      <c r="AG140" s="13"/>
      <c r="AH140" s="13">
        <f>AC140*4.1868</f>
        <v>5431.1981839200007</v>
      </c>
      <c r="AI140" s="13">
        <f>Q140*4.1868</f>
        <v>1096.4391839999998</v>
      </c>
      <c r="AJ140" s="13">
        <f>R140*4.1868</f>
        <v>5229.0954864000005</v>
      </c>
      <c r="AK140" s="13">
        <f>S140*4.1868</f>
        <v>1559.9598119999998</v>
      </c>
      <c r="AL140" s="13">
        <f>AF140*4.1868</f>
        <v>3288.0615120000002</v>
      </c>
      <c r="AM140" s="13"/>
      <c r="AN140" s="14">
        <v>356.43</v>
      </c>
      <c r="AO140" s="14">
        <v>5.3</v>
      </c>
      <c r="AP140" s="14">
        <v>65.47</v>
      </c>
      <c r="AQ140" s="14">
        <v>346.93</v>
      </c>
      <c r="AR140" s="14">
        <v>98.05</v>
      </c>
      <c r="AS140" s="14">
        <v>87.26</v>
      </c>
      <c r="AT140" s="13"/>
      <c r="AU140" s="13"/>
      <c r="AV140" s="13"/>
      <c r="AW140" s="13"/>
      <c r="AX140" s="13"/>
      <c r="AY140" s="13"/>
      <c r="AZ140" s="13"/>
      <c r="BA140" s="13"/>
      <c r="BB140" s="13">
        <f>SUM(AN140:AO140)</f>
        <v>361.73</v>
      </c>
      <c r="BC140" s="13">
        <f>AQ140</f>
        <v>346.93</v>
      </c>
      <c r="BD140" s="13">
        <f>AR140</f>
        <v>98.05</v>
      </c>
      <c r="BE140" s="13">
        <f>AS140</f>
        <v>87.26</v>
      </c>
      <c r="BF140" s="13"/>
      <c r="BG140">
        <f>BB140*$H140/1000</f>
        <v>1.0247509458333333</v>
      </c>
      <c r="BH140">
        <f t="shared" si="8"/>
        <v>0.98282377916666652</v>
      </c>
      <c r="BI140">
        <f t="shared" si="9"/>
        <v>0.27776747916666666</v>
      </c>
      <c r="BJ140">
        <f t="shared" si="10"/>
        <v>0.18547105416666665</v>
      </c>
      <c r="BK140">
        <f t="shared" si="11"/>
        <v>0.24720030833333331</v>
      </c>
    </row>
    <row r="141" spans="1:63">
      <c r="A141">
        <v>137</v>
      </c>
      <c r="B141" s="6">
        <v>162</v>
      </c>
      <c r="C141" s="6" t="s">
        <v>90</v>
      </c>
      <c r="D141" s="6" t="s">
        <v>49</v>
      </c>
      <c r="E141" s="6" t="s">
        <v>60</v>
      </c>
      <c r="F141" s="6" t="s">
        <v>75</v>
      </c>
      <c r="G141" s="7" t="s">
        <v>12</v>
      </c>
      <c r="H141" s="4">
        <v>2.1328073021885516</v>
      </c>
      <c r="J141" s="15">
        <f>H141*(AI141+AJ141+AK141)*0.001</f>
        <v>16.818240213430254</v>
      </c>
      <c r="K141" s="15">
        <f>H141*0.001*AH141</f>
        <v>11.583699146297777</v>
      </c>
      <c r="L141" s="15">
        <f>H141*0.001*AL141</f>
        <v>7.0128016028387306</v>
      </c>
      <c r="M141" s="15">
        <f>SUM(J141:L141)</f>
        <v>35.414740962566761</v>
      </c>
      <c r="N141" s="13" t="s">
        <v>12</v>
      </c>
      <c r="O141" s="13">
        <f>AN141*3.58</f>
        <v>1276.0194000000001</v>
      </c>
      <c r="P141" s="14">
        <f>AO141*4</f>
        <v>21.2</v>
      </c>
      <c r="Q141" s="14">
        <f>AP141*4</f>
        <v>261.88</v>
      </c>
      <c r="R141" s="14">
        <f>AQ141*3.6</f>
        <v>1248.9480000000001</v>
      </c>
      <c r="S141" s="14">
        <f>AR141*3.8</f>
        <v>372.59</v>
      </c>
      <c r="T141" s="14">
        <f>AS141*9</f>
        <v>785.34</v>
      </c>
      <c r="U141" s="13"/>
      <c r="V141" s="13"/>
      <c r="W141" s="13"/>
      <c r="X141" s="13"/>
      <c r="Y141" s="13"/>
      <c r="Z141" s="13"/>
      <c r="AA141" s="13"/>
      <c r="AB141" s="13"/>
      <c r="AC141" s="13">
        <f>O141+P141</f>
        <v>1297.2194000000002</v>
      </c>
      <c r="AD141" s="13">
        <f>Q141</f>
        <v>261.88</v>
      </c>
      <c r="AE141" s="13">
        <f>R141+S141</f>
        <v>1621.538</v>
      </c>
      <c r="AF141" s="13">
        <f>T141</f>
        <v>785.34</v>
      </c>
      <c r="AG141" s="13"/>
      <c r="AH141" s="13">
        <f>AC141*4.1868</f>
        <v>5431.1981839200007</v>
      </c>
      <c r="AI141" s="13">
        <f>Q141*4.1868</f>
        <v>1096.4391839999998</v>
      </c>
      <c r="AJ141" s="13">
        <f>R141*4.1868</f>
        <v>5229.0954864000005</v>
      </c>
      <c r="AK141" s="13">
        <f>S141*4.1868</f>
        <v>1559.9598119999998</v>
      </c>
      <c r="AL141" s="13">
        <f>AF141*4.1868</f>
        <v>3288.0615120000002</v>
      </c>
      <c r="AM141" s="13"/>
      <c r="AN141" s="14">
        <v>356.43</v>
      </c>
      <c r="AO141" s="14">
        <v>5.3</v>
      </c>
      <c r="AP141" s="14">
        <v>65.47</v>
      </c>
      <c r="AQ141" s="14">
        <v>346.93</v>
      </c>
      <c r="AR141" s="14">
        <v>98.05</v>
      </c>
      <c r="AS141" s="14">
        <v>87.26</v>
      </c>
      <c r="AT141" s="13"/>
      <c r="AU141" s="13"/>
      <c r="AV141" s="13"/>
      <c r="AW141" s="13"/>
      <c r="AX141" s="13"/>
      <c r="AY141" s="13"/>
      <c r="AZ141" s="13"/>
      <c r="BA141" s="13"/>
      <c r="BB141" s="13">
        <f>SUM(AN141:AO141)</f>
        <v>361.73</v>
      </c>
      <c r="BC141" s="13">
        <f>AQ141</f>
        <v>346.93</v>
      </c>
      <c r="BD141" s="13">
        <f>AR141</f>
        <v>98.05</v>
      </c>
      <c r="BE141" s="13">
        <f>AS141</f>
        <v>87.26</v>
      </c>
      <c r="BF141" s="13"/>
      <c r="BG141">
        <f>BB141*$H141/1000</f>
        <v>0.77150038542066479</v>
      </c>
      <c r="BH141">
        <f t="shared" si="8"/>
        <v>0.73993483734827414</v>
      </c>
      <c r="BI141">
        <f t="shared" si="9"/>
        <v>0.20912175597958749</v>
      </c>
      <c r="BJ141">
        <f t="shared" si="10"/>
        <v>0.13963489407428445</v>
      </c>
      <c r="BK141">
        <f t="shared" si="11"/>
        <v>0.18610876518897301</v>
      </c>
    </row>
    <row r="142" spans="1:63">
      <c r="A142">
        <v>138</v>
      </c>
      <c r="B142" s="6">
        <v>163</v>
      </c>
      <c r="C142" s="6" t="s">
        <v>90</v>
      </c>
      <c r="D142" s="6" t="s">
        <v>57</v>
      </c>
      <c r="E142" s="6" t="s">
        <v>61</v>
      </c>
      <c r="F142" s="6" t="s">
        <v>75</v>
      </c>
      <c r="G142" s="7" t="s">
        <v>15</v>
      </c>
      <c r="H142" s="4">
        <v>2.55499567099567</v>
      </c>
      <c r="J142" s="15">
        <f>H142*(AI142+AJ142+AK142)*0.001</f>
        <v>8.5719678670386674</v>
      </c>
      <c r="K142" s="15">
        <f>H142*0.001*AH142</f>
        <v>14.132572627126434</v>
      </c>
      <c r="L142" s="15">
        <f>H142*0.001*AL142</f>
        <v>20.506639512997396</v>
      </c>
      <c r="M142" s="15">
        <f>SUM(J142:L142)</f>
        <v>43.211180007162497</v>
      </c>
      <c r="N142" t="s">
        <v>15</v>
      </c>
      <c r="O142">
        <f>AN142*3.58</f>
        <v>1299.54</v>
      </c>
      <c r="P142" s="1">
        <f>AO142*4</f>
        <v>21.6</v>
      </c>
      <c r="Q142" s="1">
        <f>AP142*4</f>
        <v>268</v>
      </c>
      <c r="R142" s="1">
        <f>AQ142*3.6</f>
        <v>153.32400000000001</v>
      </c>
      <c r="S142" s="1">
        <f>AR142*3.8</f>
        <v>380</v>
      </c>
      <c r="T142" s="1">
        <f>AS142*9</f>
        <v>1917</v>
      </c>
      <c r="AC142">
        <f>O142+P142</f>
        <v>1321.1399999999999</v>
      </c>
      <c r="AD142">
        <f>Q142</f>
        <v>268</v>
      </c>
      <c r="AE142">
        <f>R142+S142</f>
        <v>533.32400000000007</v>
      </c>
      <c r="AF142">
        <f>T142</f>
        <v>1917</v>
      </c>
      <c r="AH142">
        <f>AC142*4.1868</f>
        <v>5531.3489519999994</v>
      </c>
      <c r="AI142">
        <f>Q142*4.1868</f>
        <v>1122.0624</v>
      </c>
      <c r="AJ142">
        <f>R142*4.1868</f>
        <v>641.93692320000002</v>
      </c>
      <c r="AK142">
        <f>S142*4.1868</f>
        <v>1590.9839999999999</v>
      </c>
      <c r="AL142">
        <f>AF142*4.1868</f>
        <v>8026.0955999999996</v>
      </c>
      <c r="AN142" s="1">
        <v>363</v>
      </c>
      <c r="AO142" s="1">
        <v>5.4</v>
      </c>
      <c r="AP142" s="1">
        <v>67</v>
      </c>
      <c r="AQ142" s="1">
        <v>42.59</v>
      </c>
      <c r="AR142" s="1">
        <v>100</v>
      </c>
      <c r="AS142" s="1">
        <v>213</v>
      </c>
      <c r="BB142">
        <f>SUM(AN142:AO142)</f>
        <v>368.4</v>
      </c>
      <c r="BC142">
        <f>AQ142</f>
        <v>42.59</v>
      </c>
      <c r="BD142">
        <f>AR142</f>
        <v>100</v>
      </c>
      <c r="BE142">
        <f>AS142</f>
        <v>213</v>
      </c>
      <c r="BG142">
        <f>BB142*$H142/1000</f>
        <v>0.94126040519480481</v>
      </c>
      <c r="BH142">
        <f t="shared" si="8"/>
        <v>0.10881726562770559</v>
      </c>
      <c r="BI142">
        <f t="shared" si="9"/>
        <v>0.255499567099567</v>
      </c>
      <c r="BJ142">
        <f t="shared" si="10"/>
        <v>0.1711847099567099</v>
      </c>
      <c r="BK142">
        <f t="shared" si="11"/>
        <v>0.54421407792207777</v>
      </c>
    </row>
    <row r="143" spans="1:63">
      <c r="A143">
        <v>139</v>
      </c>
      <c r="B143" s="6">
        <v>164</v>
      </c>
      <c r="C143" s="6" t="s">
        <v>90</v>
      </c>
      <c r="D143" s="6" t="s">
        <v>49</v>
      </c>
      <c r="E143" s="6" t="s">
        <v>61</v>
      </c>
      <c r="F143" s="6" t="s">
        <v>75</v>
      </c>
      <c r="G143" s="7" t="s">
        <v>15</v>
      </c>
      <c r="H143" s="4">
        <v>2.1331419913419909</v>
      </c>
      <c r="J143" s="15">
        <f>H143*(AI143+AJ143+AK143)*0.001</f>
        <v>7.1566558069700186</v>
      </c>
      <c r="K143" s="15">
        <f>H143*0.001*AH143</f>
        <v>11.799152718276714</v>
      </c>
      <c r="L143" s="15">
        <f>H143*0.001*AL143</f>
        <v>17.12080155088519</v>
      </c>
      <c r="M143" s="15">
        <f>SUM(J143:L143)</f>
        <v>36.076610076131921</v>
      </c>
      <c r="N143" t="s">
        <v>15</v>
      </c>
      <c r="O143">
        <f>AN143*3.58</f>
        <v>1299.54</v>
      </c>
      <c r="P143" s="1">
        <f>AO143*4</f>
        <v>21.6</v>
      </c>
      <c r="Q143" s="1">
        <f>AP143*4</f>
        <v>268</v>
      </c>
      <c r="R143" s="1">
        <f>AQ143*3.6</f>
        <v>153.32400000000001</v>
      </c>
      <c r="S143" s="1">
        <f>AR143*3.8</f>
        <v>380</v>
      </c>
      <c r="T143" s="1">
        <f>AS143*9</f>
        <v>1917</v>
      </c>
      <c r="AC143">
        <f>O143+P143</f>
        <v>1321.1399999999999</v>
      </c>
      <c r="AD143">
        <f>Q143</f>
        <v>268</v>
      </c>
      <c r="AE143">
        <f>R143+S143</f>
        <v>533.32400000000007</v>
      </c>
      <c r="AF143">
        <f>T143</f>
        <v>1917</v>
      </c>
      <c r="AH143">
        <f>AC143*4.1868</f>
        <v>5531.3489519999994</v>
      </c>
      <c r="AI143">
        <f>Q143*4.1868</f>
        <v>1122.0624</v>
      </c>
      <c r="AJ143">
        <f>R143*4.1868</f>
        <v>641.93692320000002</v>
      </c>
      <c r="AK143">
        <f>S143*4.1868</f>
        <v>1590.9839999999999</v>
      </c>
      <c r="AL143">
        <f>AF143*4.1868</f>
        <v>8026.0955999999996</v>
      </c>
      <c r="AN143" s="1">
        <v>363</v>
      </c>
      <c r="AO143" s="1">
        <v>5.4</v>
      </c>
      <c r="AP143" s="1">
        <v>67</v>
      </c>
      <c r="AQ143" s="1">
        <v>42.59</v>
      </c>
      <c r="AR143" s="1">
        <v>100</v>
      </c>
      <c r="AS143" s="1">
        <v>213</v>
      </c>
      <c r="BB143">
        <f>SUM(AN143:AO143)</f>
        <v>368.4</v>
      </c>
      <c r="BC143">
        <f>AQ143</f>
        <v>42.59</v>
      </c>
      <c r="BD143">
        <f>AR143</f>
        <v>100</v>
      </c>
      <c r="BE143">
        <f>AS143</f>
        <v>213</v>
      </c>
      <c r="BG143">
        <f>BB143*$H143/1000</f>
        <v>0.78584950961038946</v>
      </c>
      <c r="BH143">
        <f t="shared" si="8"/>
        <v>9.0850517411255396E-2</v>
      </c>
      <c r="BI143">
        <f t="shared" si="9"/>
        <v>0.21331419913419911</v>
      </c>
      <c r="BJ143">
        <f t="shared" si="10"/>
        <v>0.14292051341991338</v>
      </c>
      <c r="BK143">
        <f t="shared" si="11"/>
        <v>0.45435924415584406</v>
      </c>
    </row>
    <row r="144" spans="1:63">
      <c r="A144">
        <v>140</v>
      </c>
      <c r="B144" s="6">
        <v>165</v>
      </c>
      <c r="C144" s="6" t="s">
        <v>90</v>
      </c>
      <c r="D144" s="6" t="s">
        <v>57</v>
      </c>
      <c r="E144" s="6" t="s">
        <v>68</v>
      </c>
      <c r="F144" s="6" t="s">
        <v>75</v>
      </c>
      <c r="G144" s="7" t="s">
        <v>18</v>
      </c>
      <c r="H144" s="4">
        <v>2.4413940656565649</v>
      </c>
      <c r="J144" s="15">
        <f>H144*(AI144+AJ144+AK144)*0.001</f>
        <v>19.639019604104337</v>
      </c>
      <c r="K144" s="15">
        <f>H144*0.001*AH144</f>
        <v>2.0308393179455857</v>
      </c>
      <c r="L144" s="15">
        <f>H144*0.001*AL144</f>
        <v>19.594862168232265</v>
      </c>
      <c r="M144" s="15">
        <f>SUM(J144:L144)</f>
        <v>41.264721090282187</v>
      </c>
      <c r="N144" s="13" t="s">
        <v>18</v>
      </c>
      <c r="O144" s="13">
        <f>AN144*3.58</f>
        <v>195.36060000000001</v>
      </c>
      <c r="P144" s="14">
        <f>AO144*4</f>
        <v>3.32</v>
      </c>
      <c r="Q144" s="14">
        <f>AP144*4</f>
        <v>268</v>
      </c>
      <c r="R144" s="14">
        <f>AQ144*3.6</f>
        <v>1273.32</v>
      </c>
      <c r="S144" s="14">
        <f>AR144*3.8</f>
        <v>380</v>
      </c>
      <c r="T144" s="14">
        <f>AS144*9</f>
        <v>1917</v>
      </c>
      <c r="U144" s="13"/>
      <c r="V144" s="13"/>
      <c r="W144" s="13"/>
      <c r="X144" s="13"/>
      <c r="Y144" s="13"/>
      <c r="Z144" s="13"/>
      <c r="AA144" s="13"/>
      <c r="AB144" s="13"/>
      <c r="AC144" s="13">
        <f>O144+P144</f>
        <v>198.6806</v>
      </c>
      <c r="AD144" s="13">
        <f>Q144</f>
        <v>268</v>
      </c>
      <c r="AE144" s="13">
        <f>R144+S144</f>
        <v>1653.32</v>
      </c>
      <c r="AF144" s="13">
        <f>T144</f>
        <v>1917</v>
      </c>
      <c r="AG144" s="13"/>
      <c r="AH144" s="13">
        <f>AC144*4.1868</f>
        <v>831.83593608000001</v>
      </c>
      <c r="AI144" s="13">
        <f>Q144*4.1868</f>
        <v>1122.0624</v>
      </c>
      <c r="AJ144" s="13">
        <f>R144*4.1868</f>
        <v>5331.136176</v>
      </c>
      <c r="AK144" s="13">
        <f>S144*4.1868</f>
        <v>1590.9839999999999</v>
      </c>
      <c r="AL144" s="13">
        <f>AF144*4.1868</f>
        <v>8026.0955999999996</v>
      </c>
      <c r="AM144" s="13"/>
      <c r="AN144" s="14">
        <v>54.57</v>
      </c>
      <c r="AO144" s="14">
        <v>0.83</v>
      </c>
      <c r="AP144" s="14">
        <v>67</v>
      </c>
      <c r="AQ144" s="14">
        <v>353.7</v>
      </c>
      <c r="AR144" s="14">
        <v>100</v>
      </c>
      <c r="AS144" s="14">
        <v>213</v>
      </c>
      <c r="AT144" s="13"/>
      <c r="AU144" s="13"/>
      <c r="AV144" s="13"/>
      <c r="AW144" s="13"/>
      <c r="AX144" s="13"/>
      <c r="AY144" s="13"/>
      <c r="AZ144" s="13"/>
      <c r="BA144" s="13"/>
      <c r="BB144" s="13">
        <f>SUM(AN144:AO144)</f>
        <v>55.4</v>
      </c>
      <c r="BC144" s="13">
        <f>AQ144</f>
        <v>353.7</v>
      </c>
      <c r="BD144" s="13">
        <f>AR144</f>
        <v>100</v>
      </c>
      <c r="BE144" s="13">
        <f>AS144</f>
        <v>213</v>
      </c>
      <c r="BF144" s="13"/>
      <c r="BG144">
        <f>BB144*$H144/1000</f>
        <v>0.13525323123737368</v>
      </c>
      <c r="BH144">
        <f t="shared" si="8"/>
        <v>0.86352108102272696</v>
      </c>
      <c r="BI144">
        <f t="shared" si="9"/>
        <v>0.2441394065656565</v>
      </c>
      <c r="BJ144">
        <f t="shared" si="10"/>
        <v>0.16357340239898985</v>
      </c>
      <c r="BK144">
        <f t="shared" si="11"/>
        <v>0.52001693598484833</v>
      </c>
    </row>
    <row r="145" spans="1:63">
      <c r="A145">
        <v>141</v>
      </c>
      <c r="B145" s="6">
        <v>166</v>
      </c>
      <c r="C145" s="6" t="s">
        <v>90</v>
      </c>
      <c r="D145" s="6" t="s">
        <v>49</v>
      </c>
      <c r="E145" s="6" t="s">
        <v>68</v>
      </c>
      <c r="F145" s="6" t="s">
        <v>75</v>
      </c>
      <c r="G145" s="7" t="s">
        <v>18</v>
      </c>
      <c r="H145" s="4">
        <v>2.6082388888888888</v>
      </c>
      <c r="J145" s="15">
        <f>H145*(AI145+AJ145+AK145)*0.001</f>
        <v>20.981149824045598</v>
      </c>
      <c r="K145" s="15">
        <f>H145*0.001*AH145</f>
        <v>2.1696268376591479</v>
      </c>
      <c r="L145" s="15">
        <f>H145*0.001*AL145</f>
        <v>20.93397466986</v>
      </c>
      <c r="M145" s="15">
        <f>SUM(J145:L145)</f>
        <v>44.084751331564746</v>
      </c>
      <c r="N145" s="13" t="s">
        <v>18</v>
      </c>
      <c r="O145" s="13">
        <f>AN145*3.58</f>
        <v>195.36060000000001</v>
      </c>
      <c r="P145" s="14">
        <f>AO145*4</f>
        <v>3.32</v>
      </c>
      <c r="Q145" s="14">
        <f>AP145*4</f>
        <v>268</v>
      </c>
      <c r="R145" s="14">
        <f>AQ145*3.6</f>
        <v>1273.32</v>
      </c>
      <c r="S145" s="14">
        <f>AR145*3.8</f>
        <v>380</v>
      </c>
      <c r="T145" s="14">
        <f>AS145*9</f>
        <v>1917</v>
      </c>
      <c r="U145" s="13"/>
      <c r="V145" s="13"/>
      <c r="W145" s="13"/>
      <c r="X145" s="13"/>
      <c r="Y145" s="13"/>
      <c r="Z145" s="13"/>
      <c r="AA145" s="13"/>
      <c r="AB145" s="13"/>
      <c r="AC145" s="13">
        <f>O145+P145</f>
        <v>198.6806</v>
      </c>
      <c r="AD145" s="13">
        <f>Q145</f>
        <v>268</v>
      </c>
      <c r="AE145" s="13">
        <f>R145+S145</f>
        <v>1653.32</v>
      </c>
      <c r="AF145" s="13">
        <f>T145</f>
        <v>1917</v>
      </c>
      <c r="AG145" s="13"/>
      <c r="AH145" s="13">
        <f>AC145*4.1868</f>
        <v>831.83593608000001</v>
      </c>
      <c r="AI145" s="13">
        <f>Q145*4.1868</f>
        <v>1122.0624</v>
      </c>
      <c r="AJ145" s="13">
        <f>R145*4.1868</f>
        <v>5331.136176</v>
      </c>
      <c r="AK145" s="13">
        <f>S145*4.1868</f>
        <v>1590.9839999999999</v>
      </c>
      <c r="AL145" s="13">
        <f>AF145*4.1868</f>
        <v>8026.0955999999996</v>
      </c>
      <c r="AM145" s="13"/>
      <c r="AN145" s="14">
        <v>54.57</v>
      </c>
      <c r="AO145" s="14">
        <v>0.83</v>
      </c>
      <c r="AP145" s="14">
        <v>67</v>
      </c>
      <c r="AQ145" s="14">
        <v>353.7</v>
      </c>
      <c r="AR145" s="14">
        <v>100</v>
      </c>
      <c r="AS145" s="14">
        <v>213</v>
      </c>
      <c r="AT145" s="13"/>
      <c r="AU145" s="13"/>
      <c r="AV145" s="13"/>
      <c r="AW145" s="13"/>
      <c r="AX145" s="13"/>
      <c r="AY145" s="13"/>
      <c r="AZ145" s="13"/>
      <c r="BA145" s="13"/>
      <c r="BB145" s="13">
        <f>SUM(AN145:AO145)</f>
        <v>55.4</v>
      </c>
      <c r="BC145" s="13">
        <f>AQ145</f>
        <v>353.7</v>
      </c>
      <c r="BD145" s="13">
        <f>AR145</f>
        <v>100</v>
      </c>
      <c r="BE145" s="13">
        <f>AS145</f>
        <v>213</v>
      </c>
      <c r="BF145" s="13"/>
      <c r="BG145">
        <f>BB145*$H145/1000</f>
        <v>0.14449643444444443</v>
      </c>
      <c r="BH145">
        <f t="shared" si="8"/>
        <v>0.92253409499999994</v>
      </c>
      <c r="BI145">
        <f t="shared" si="9"/>
        <v>0.26082388888888886</v>
      </c>
      <c r="BJ145">
        <f t="shared" si="10"/>
        <v>0.17475200555555553</v>
      </c>
      <c r="BK145">
        <f t="shared" si="11"/>
        <v>0.55555488333333336</v>
      </c>
    </row>
    <row r="146" spans="1:63">
      <c r="A146">
        <v>142</v>
      </c>
      <c r="B146" s="6">
        <v>167</v>
      </c>
      <c r="C146" s="6" t="s">
        <v>90</v>
      </c>
      <c r="D146" s="6" t="s">
        <v>57</v>
      </c>
      <c r="E146" s="6" t="s">
        <v>62</v>
      </c>
      <c r="F146" s="6" t="s">
        <v>75</v>
      </c>
      <c r="G146" s="7" t="s">
        <v>21</v>
      </c>
      <c r="H146" s="4">
        <v>3.4908814393939376</v>
      </c>
      <c r="J146" s="15">
        <f>H146*(AI146+AJ146+AK146)*0.001</f>
        <v>16.973999242605483</v>
      </c>
      <c r="K146" s="15">
        <f>H146*0.001*AH146</f>
        <v>8.1923486735079791</v>
      </c>
      <c r="L146" s="15">
        <f>H146*0.001*AL146</f>
        <v>33.279772228604983</v>
      </c>
      <c r="M146" s="15">
        <f>SUM(J146:L146)</f>
        <v>58.446120144718449</v>
      </c>
      <c r="N146" t="s">
        <v>21</v>
      </c>
      <c r="O146">
        <f>AN146*3.58</f>
        <v>551.32000000000005</v>
      </c>
      <c r="P146" s="1">
        <f>AO146*4</f>
        <v>9.1999999999999993</v>
      </c>
      <c r="Q146" s="1">
        <f>AP146*4</f>
        <v>268</v>
      </c>
      <c r="R146" s="1">
        <f>AQ146*3.6</f>
        <v>513.36</v>
      </c>
      <c r="S146" s="1">
        <f>AR146*3.8</f>
        <v>380</v>
      </c>
      <c r="T146" s="1">
        <f>AS146*9</f>
        <v>2277</v>
      </c>
      <c r="AC146">
        <f>O146+P146</f>
        <v>560.5200000000001</v>
      </c>
      <c r="AD146">
        <f>Q146</f>
        <v>268</v>
      </c>
      <c r="AE146">
        <f>R146+S146</f>
        <v>893.36</v>
      </c>
      <c r="AF146">
        <f>T146</f>
        <v>2277</v>
      </c>
      <c r="AH146">
        <f>AC146*4.1868</f>
        <v>2346.7851360000004</v>
      </c>
      <c r="AI146">
        <f>Q146*4.1868</f>
        <v>1122.0624</v>
      </c>
      <c r="AJ146">
        <f>R146*4.1868</f>
        <v>2149.3356479999998</v>
      </c>
      <c r="AK146">
        <f>S146*4.1868</f>
        <v>1590.9839999999999</v>
      </c>
      <c r="AL146">
        <f>AF146*4.1868</f>
        <v>9533.3436000000002</v>
      </c>
      <c r="AN146" s="1">
        <v>154</v>
      </c>
      <c r="AO146" s="1">
        <v>2.2999999999999998</v>
      </c>
      <c r="AP146" s="1">
        <v>67</v>
      </c>
      <c r="AQ146" s="1">
        <v>142.6</v>
      </c>
      <c r="AR146" s="1">
        <v>100</v>
      </c>
      <c r="AS146" s="1">
        <v>253</v>
      </c>
      <c r="BB146">
        <f>SUM(AN146:AO146)</f>
        <v>156.30000000000001</v>
      </c>
      <c r="BC146">
        <f>AQ146</f>
        <v>142.6</v>
      </c>
      <c r="BD146">
        <f>AR146</f>
        <v>100</v>
      </c>
      <c r="BE146">
        <f>AS146</f>
        <v>253</v>
      </c>
      <c r="BG146">
        <f>BB146*$H146/1000</f>
        <v>0.54562476897727252</v>
      </c>
      <c r="BH146">
        <f t="shared" si="8"/>
        <v>0.4977996932575755</v>
      </c>
      <c r="BI146">
        <f t="shared" si="9"/>
        <v>0.34908814393939375</v>
      </c>
      <c r="BJ146">
        <f t="shared" si="10"/>
        <v>0.23388905643939381</v>
      </c>
      <c r="BK146">
        <f t="shared" si="11"/>
        <v>0.88319300416666624</v>
      </c>
    </row>
    <row r="147" spans="1:63">
      <c r="A147">
        <v>143</v>
      </c>
      <c r="B147" s="6">
        <v>168</v>
      </c>
      <c r="C147" s="6" t="s">
        <v>90</v>
      </c>
      <c r="D147" s="6" t="s">
        <v>49</v>
      </c>
      <c r="E147" s="6" t="s">
        <v>62</v>
      </c>
      <c r="F147" s="6" t="s">
        <v>75</v>
      </c>
      <c r="G147" s="7" t="s">
        <v>21</v>
      </c>
      <c r="H147" s="4">
        <v>3.3080537247474733</v>
      </c>
      <c r="J147" s="15">
        <f>H147*(AI147+AJ147+AK147)*0.001</f>
        <v>16.085021045031645</v>
      </c>
      <c r="K147" s="15">
        <f>H147*0.001*AH147</f>
        <v>7.7632913103268075</v>
      </c>
      <c r="L147" s="15">
        <f>H147*0.001*AL147</f>
        <v>31.536812805277489</v>
      </c>
      <c r="M147" s="15">
        <f>SUM(J147:L147)</f>
        <v>55.385125160635937</v>
      </c>
      <c r="N147" t="s">
        <v>21</v>
      </c>
      <c r="O147">
        <f>AN147*3.58</f>
        <v>551.32000000000005</v>
      </c>
      <c r="P147" s="1">
        <f>AO147*4</f>
        <v>9.1999999999999993</v>
      </c>
      <c r="Q147" s="1">
        <f>AP147*4</f>
        <v>268</v>
      </c>
      <c r="R147" s="1">
        <f>AQ147*3.6</f>
        <v>513.36</v>
      </c>
      <c r="S147" s="1">
        <f>AR147*3.8</f>
        <v>380</v>
      </c>
      <c r="T147" s="1">
        <f>AS147*9</f>
        <v>2277</v>
      </c>
      <c r="AC147">
        <f>O147+P147</f>
        <v>560.5200000000001</v>
      </c>
      <c r="AD147">
        <f>Q147</f>
        <v>268</v>
      </c>
      <c r="AE147">
        <f>R147+S147</f>
        <v>893.36</v>
      </c>
      <c r="AF147">
        <f>T147</f>
        <v>2277</v>
      </c>
      <c r="AH147">
        <f>AC147*4.1868</f>
        <v>2346.7851360000004</v>
      </c>
      <c r="AI147">
        <f>Q147*4.1868</f>
        <v>1122.0624</v>
      </c>
      <c r="AJ147">
        <f>R147*4.1868</f>
        <v>2149.3356479999998</v>
      </c>
      <c r="AK147">
        <f>S147*4.1868</f>
        <v>1590.9839999999999</v>
      </c>
      <c r="AL147">
        <f>AF147*4.1868</f>
        <v>9533.3436000000002</v>
      </c>
      <c r="AN147" s="1">
        <v>154</v>
      </c>
      <c r="AO147" s="1">
        <v>2.2999999999999998</v>
      </c>
      <c r="AP147" s="1">
        <v>67</v>
      </c>
      <c r="AQ147" s="1">
        <v>142.6</v>
      </c>
      <c r="AR147" s="1">
        <v>100</v>
      </c>
      <c r="AS147" s="1">
        <v>253</v>
      </c>
      <c r="BB147">
        <f>SUM(AN147:AO147)</f>
        <v>156.30000000000001</v>
      </c>
      <c r="BC147">
        <f>AQ147</f>
        <v>142.6</v>
      </c>
      <c r="BD147">
        <f>AR147</f>
        <v>100</v>
      </c>
      <c r="BE147">
        <f>AS147</f>
        <v>253</v>
      </c>
      <c r="BG147">
        <f>BB147*$H147/1000</f>
        <v>0.5170487971780301</v>
      </c>
      <c r="BH147">
        <f t="shared" si="8"/>
        <v>0.47172846114898964</v>
      </c>
      <c r="BI147">
        <f t="shared" si="9"/>
        <v>0.33080537247474734</v>
      </c>
      <c r="BJ147">
        <f t="shared" si="10"/>
        <v>0.22163959955808071</v>
      </c>
      <c r="BK147">
        <f t="shared" si="11"/>
        <v>0.83693759236111076</v>
      </c>
    </row>
    <row r="148" spans="1:63">
      <c r="A148" s="39">
        <v>144</v>
      </c>
      <c r="B148" s="40">
        <v>169</v>
      </c>
      <c r="C148" s="40" t="s">
        <v>90</v>
      </c>
      <c r="D148" s="40" t="s">
        <v>57</v>
      </c>
      <c r="E148" s="40" t="s">
        <v>63</v>
      </c>
      <c r="F148" s="40" t="s">
        <v>75</v>
      </c>
      <c r="G148" s="41" t="s">
        <v>24</v>
      </c>
      <c r="H148" s="42">
        <v>2.8465026066399908</v>
      </c>
      <c r="I148" s="43"/>
      <c r="J148" s="43">
        <f>H148*(AI148+AJ148+AK148)*0.001</f>
        <v>27.188172031724907</v>
      </c>
      <c r="K148" s="43">
        <f>H148*0.001*AH148</f>
        <v>6.6801300068479863</v>
      </c>
      <c r="L148" s="43">
        <f>H148*0.001*AL148</f>
        <v>13.72923315472932</v>
      </c>
      <c r="M148" s="15">
        <f>SUM(J148:L148)</f>
        <v>47.597535193302214</v>
      </c>
      <c r="N148" s="43" t="s">
        <v>24</v>
      </c>
      <c r="O148" s="43">
        <f>AN148*3.58</f>
        <v>551.32000000000005</v>
      </c>
      <c r="P148" s="44">
        <f>AO148*4</f>
        <v>9.1999999999999993</v>
      </c>
      <c r="Q148" s="44">
        <f>AP148*4</f>
        <v>268</v>
      </c>
      <c r="R148" s="44">
        <f>AQ148*3.6</f>
        <v>1633.32</v>
      </c>
      <c r="S148" s="44">
        <f>AR148*3.8</f>
        <v>380</v>
      </c>
      <c r="T148" s="44">
        <f>AS148*9</f>
        <v>1152</v>
      </c>
      <c r="U148" s="43"/>
      <c r="V148" s="43"/>
      <c r="W148" s="43"/>
      <c r="X148" s="43"/>
      <c r="Y148" s="43"/>
      <c r="Z148" s="43"/>
      <c r="AA148" s="43"/>
      <c r="AB148" s="43"/>
      <c r="AC148" s="43">
        <f>O148+P148</f>
        <v>560.5200000000001</v>
      </c>
      <c r="AD148" s="43">
        <f>Q148</f>
        <v>268</v>
      </c>
      <c r="AE148" s="43">
        <f>R148+S148</f>
        <v>2013.32</v>
      </c>
      <c r="AF148" s="43">
        <f>T148</f>
        <v>1152</v>
      </c>
      <c r="AG148" s="43"/>
      <c r="AH148" s="43">
        <f>AC148*4.1868</f>
        <v>2346.7851360000004</v>
      </c>
      <c r="AI148" s="43">
        <f>Q148*4.1868</f>
        <v>1122.0624</v>
      </c>
      <c r="AJ148" s="43">
        <f>R148*4.1868</f>
        <v>6838.3841759999996</v>
      </c>
      <c r="AK148" s="43">
        <f>S148*4.1868</f>
        <v>1590.9839999999999</v>
      </c>
      <c r="AL148" s="43">
        <f>AF148*4.1868</f>
        <v>4823.1935999999996</v>
      </c>
      <c r="AM148" s="43"/>
      <c r="AN148" s="44">
        <v>154</v>
      </c>
      <c r="AO148" s="44">
        <v>2.2999999999999998</v>
      </c>
      <c r="AP148" s="44">
        <v>67</v>
      </c>
      <c r="AQ148" s="44">
        <v>453.7</v>
      </c>
      <c r="AR148" s="44">
        <v>100</v>
      </c>
      <c r="AS148" s="44">
        <v>128</v>
      </c>
      <c r="AT148" s="43"/>
      <c r="AU148" s="43"/>
      <c r="AV148" s="43"/>
      <c r="AW148" s="43"/>
      <c r="AX148" s="43"/>
      <c r="AY148" s="43"/>
      <c r="AZ148" s="43"/>
      <c r="BA148" s="43"/>
      <c r="BB148" s="43">
        <f>SUM(AN148:AO148)</f>
        <v>156.30000000000001</v>
      </c>
      <c r="BC148" s="43">
        <f>AQ148</f>
        <v>453.7</v>
      </c>
      <c r="BD148" s="43">
        <f>AR148</f>
        <v>100</v>
      </c>
      <c r="BE148" s="43">
        <f>AS148</f>
        <v>128</v>
      </c>
      <c r="BF148" s="43"/>
      <c r="BG148">
        <f>BB148*$H148/1000</f>
        <v>0.44490835741783058</v>
      </c>
      <c r="BH148">
        <f t="shared" si="8"/>
        <v>1.2914582326325637</v>
      </c>
      <c r="BI148">
        <f t="shared" si="9"/>
        <v>0.28465026066399907</v>
      </c>
      <c r="BJ148">
        <f t="shared" si="10"/>
        <v>0.19071567464487937</v>
      </c>
      <c r="BK148">
        <f t="shared" si="11"/>
        <v>0.36435233364991881</v>
      </c>
    </row>
    <row r="149" spans="1:63">
      <c r="A149" s="39">
        <v>145</v>
      </c>
      <c r="B149" s="40">
        <v>170</v>
      </c>
      <c r="C149" s="40" t="s">
        <v>90</v>
      </c>
      <c r="D149" s="40" t="s">
        <v>49</v>
      </c>
      <c r="E149" s="40" t="s">
        <v>63</v>
      </c>
      <c r="F149" s="40" t="s">
        <v>75</v>
      </c>
      <c r="G149" s="41" t="s">
        <v>24</v>
      </c>
      <c r="H149" s="42">
        <v>2.3107658625213179</v>
      </c>
      <c r="I149" s="43"/>
      <c r="J149" s="43">
        <f>H149*(AI149+AJ149+AK149)*0.001</f>
        <v>22.071119713263126</v>
      </c>
      <c r="K149" s="43">
        <f>H149*0.001*AH149</f>
        <v>5.4228709789412495</v>
      </c>
      <c r="L149" s="43">
        <f>H149*0.001*AL149</f>
        <v>11.1452711192113</v>
      </c>
      <c r="M149" s="15">
        <f>SUM(J149:L149)</f>
        <v>38.639261811415679</v>
      </c>
      <c r="N149" s="43" t="s">
        <v>24</v>
      </c>
      <c r="O149" s="43">
        <f>AN149*3.58</f>
        <v>551.32000000000005</v>
      </c>
      <c r="P149" s="44">
        <f>AO149*4</f>
        <v>9.1999999999999993</v>
      </c>
      <c r="Q149" s="44">
        <f>AP149*4</f>
        <v>268</v>
      </c>
      <c r="R149" s="44">
        <f>AQ149*3.6</f>
        <v>1633.32</v>
      </c>
      <c r="S149" s="44">
        <f>AR149*3.8</f>
        <v>380</v>
      </c>
      <c r="T149" s="44">
        <f>AS149*9</f>
        <v>1152</v>
      </c>
      <c r="U149" s="43"/>
      <c r="V149" s="43"/>
      <c r="W149" s="43"/>
      <c r="X149" s="43"/>
      <c r="Y149" s="43"/>
      <c r="Z149" s="43"/>
      <c r="AA149" s="43"/>
      <c r="AB149" s="43"/>
      <c r="AC149" s="43">
        <f>O149+P149</f>
        <v>560.5200000000001</v>
      </c>
      <c r="AD149" s="43">
        <f>Q149</f>
        <v>268</v>
      </c>
      <c r="AE149" s="43">
        <f>R149+S149</f>
        <v>2013.32</v>
      </c>
      <c r="AF149" s="43">
        <f>T149</f>
        <v>1152</v>
      </c>
      <c r="AG149" s="43"/>
      <c r="AH149" s="43">
        <f>AC149*4.1868</f>
        <v>2346.7851360000004</v>
      </c>
      <c r="AI149" s="43">
        <f>Q149*4.1868</f>
        <v>1122.0624</v>
      </c>
      <c r="AJ149" s="43">
        <f>R149*4.1868</f>
        <v>6838.3841759999996</v>
      </c>
      <c r="AK149" s="43">
        <f>S149*4.1868</f>
        <v>1590.9839999999999</v>
      </c>
      <c r="AL149" s="43">
        <f>AF149*4.1868</f>
        <v>4823.1935999999996</v>
      </c>
      <c r="AM149" s="43"/>
      <c r="AN149" s="44">
        <v>154</v>
      </c>
      <c r="AO149" s="44">
        <v>2.2999999999999998</v>
      </c>
      <c r="AP149" s="44">
        <v>67</v>
      </c>
      <c r="AQ149" s="44">
        <v>453.7</v>
      </c>
      <c r="AR149" s="44">
        <v>100</v>
      </c>
      <c r="AS149" s="44">
        <v>128</v>
      </c>
      <c r="AT149" s="43"/>
      <c r="AU149" s="43"/>
      <c r="AV149" s="43"/>
      <c r="AW149" s="43"/>
      <c r="AX149" s="43"/>
      <c r="AY149" s="43"/>
      <c r="AZ149" s="43"/>
      <c r="BA149" s="43"/>
      <c r="BB149" s="43">
        <f>SUM(AN149:AO149)</f>
        <v>156.30000000000001</v>
      </c>
      <c r="BC149" s="43">
        <f>AQ149</f>
        <v>453.7</v>
      </c>
      <c r="BD149" s="43">
        <f>AR149</f>
        <v>100</v>
      </c>
      <c r="BE149" s="43">
        <f>AS149</f>
        <v>128</v>
      </c>
      <c r="BF149" s="43"/>
      <c r="BG149">
        <f>BB149*$H149/1000</f>
        <v>0.36117270431208204</v>
      </c>
      <c r="BH149">
        <f t="shared" si="8"/>
        <v>1.0483944718259219</v>
      </c>
      <c r="BI149">
        <f t="shared" si="9"/>
        <v>0.23107658625213179</v>
      </c>
      <c r="BJ149">
        <f t="shared" si="10"/>
        <v>0.1548213127889283</v>
      </c>
      <c r="BK149">
        <f t="shared" si="11"/>
        <v>0.29577803040272871</v>
      </c>
    </row>
    <row r="150" spans="1:63">
      <c r="A150">
        <v>146</v>
      </c>
      <c r="B150" s="6">
        <v>171</v>
      </c>
      <c r="C150" s="6" t="s">
        <v>90</v>
      </c>
      <c r="D150" s="6" t="s">
        <v>57</v>
      </c>
      <c r="E150" s="6" t="s">
        <v>64</v>
      </c>
      <c r="F150" s="6" t="s">
        <v>75</v>
      </c>
      <c r="G150" s="7" t="s">
        <v>27</v>
      </c>
      <c r="H150" s="4">
        <v>3.3590597087760732</v>
      </c>
      <c r="J150" s="15">
        <f>H150*(AI150+AJ150+AK150)*0.001</f>
        <v>16.333031626112884</v>
      </c>
      <c r="K150" s="15">
        <f>H150*0.001*AH150</f>
        <v>23.648974186476529</v>
      </c>
      <c r="L150" s="15">
        <f>H150*0.001*AL150</f>
        <v>16.327968690084951</v>
      </c>
      <c r="M150" s="15">
        <f>SUM(J150:L150)</f>
        <v>56.309974502674365</v>
      </c>
      <c r="N150" t="s">
        <v>27</v>
      </c>
      <c r="O150">
        <f>AN150*3.58</f>
        <v>1653.96</v>
      </c>
      <c r="P150" s="1">
        <f>AO150*4</f>
        <v>27.6</v>
      </c>
      <c r="Q150" s="1">
        <f>AP150*4</f>
        <v>268</v>
      </c>
      <c r="R150" s="1">
        <f>AQ150*3.6</f>
        <v>513.36</v>
      </c>
      <c r="S150" s="1">
        <f>AR150*3.8</f>
        <v>380</v>
      </c>
      <c r="T150" s="1">
        <f>AS150*9</f>
        <v>1161</v>
      </c>
      <c r="AC150">
        <f>O150+P150</f>
        <v>1681.56</v>
      </c>
      <c r="AD150">
        <f>Q150</f>
        <v>268</v>
      </c>
      <c r="AE150">
        <f>R150+S150</f>
        <v>893.36</v>
      </c>
      <c r="AF150">
        <f>T150</f>
        <v>1161</v>
      </c>
      <c r="AH150">
        <f>AC150*4.1868</f>
        <v>7040.3554079999994</v>
      </c>
      <c r="AI150">
        <f>Q150*4.1868</f>
        <v>1122.0624</v>
      </c>
      <c r="AJ150">
        <f>R150*4.1868</f>
        <v>2149.3356479999998</v>
      </c>
      <c r="AK150">
        <f>S150*4.1868</f>
        <v>1590.9839999999999</v>
      </c>
      <c r="AL150">
        <f>AF150*4.1868</f>
        <v>4860.8747999999996</v>
      </c>
      <c r="AN150" s="1">
        <v>462</v>
      </c>
      <c r="AO150" s="1">
        <v>6.9</v>
      </c>
      <c r="AP150" s="1">
        <v>67</v>
      </c>
      <c r="AQ150" s="1">
        <v>142.6</v>
      </c>
      <c r="AR150" s="1">
        <v>100</v>
      </c>
      <c r="AS150" s="1">
        <v>129</v>
      </c>
      <c r="BB150">
        <f>SUM(AN150:AO150)</f>
        <v>468.9</v>
      </c>
      <c r="BC150">
        <f>AQ150</f>
        <v>142.6</v>
      </c>
      <c r="BD150">
        <f>AR150</f>
        <v>100</v>
      </c>
      <c r="BE150">
        <f>AS150</f>
        <v>129</v>
      </c>
      <c r="BG150">
        <f>BB150*$H150/1000</f>
        <v>1.5750630974451005</v>
      </c>
      <c r="BH150">
        <f t="shared" si="8"/>
        <v>0.479001914471468</v>
      </c>
      <c r="BI150">
        <f t="shared" si="9"/>
        <v>0.33590597087760732</v>
      </c>
      <c r="BJ150">
        <f t="shared" si="10"/>
        <v>0.2250570004879969</v>
      </c>
      <c r="BK150">
        <f t="shared" si="11"/>
        <v>0.43331870243211346</v>
      </c>
    </row>
    <row r="151" spans="1:63">
      <c r="A151">
        <v>147</v>
      </c>
      <c r="B151" s="6">
        <v>172</v>
      </c>
      <c r="C151" s="6" t="s">
        <v>90</v>
      </c>
      <c r="D151" s="6" t="s">
        <v>49</v>
      </c>
      <c r="E151" s="6" t="s">
        <v>64</v>
      </c>
      <c r="F151" s="6" t="s">
        <v>75</v>
      </c>
      <c r="G151" s="7" t="s">
        <v>27</v>
      </c>
      <c r="H151" s="4">
        <v>2.1381378092614454</v>
      </c>
      <c r="J151" s="15">
        <f>H151*(AI151+AJ151+AK151)*0.001</f>
        <v>10.396442899902899</v>
      </c>
      <c r="K151" s="15">
        <f>H151*0.001*AH151</f>
        <v>15.053250088483088</v>
      </c>
      <c r="L151" s="15">
        <f>H151*0.001*AL151</f>
        <v>10.393220195966165</v>
      </c>
      <c r="M151" s="15">
        <f>SUM(J151:L151)</f>
        <v>35.842913184352156</v>
      </c>
      <c r="N151" t="s">
        <v>27</v>
      </c>
      <c r="O151">
        <f>AN151*3.58</f>
        <v>1653.96</v>
      </c>
      <c r="P151" s="1">
        <f>AO151*4</f>
        <v>27.6</v>
      </c>
      <c r="Q151" s="1">
        <f>AP151*4</f>
        <v>268</v>
      </c>
      <c r="R151" s="1">
        <f>AQ151*3.6</f>
        <v>513.36</v>
      </c>
      <c r="S151" s="1">
        <f>AR151*3.8</f>
        <v>380</v>
      </c>
      <c r="T151" s="1">
        <f>AS151*9</f>
        <v>1161</v>
      </c>
      <c r="AC151">
        <f>O151+P151</f>
        <v>1681.56</v>
      </c>
      <c r="AD151">
        <f>Q151</f>
        <v>268</v>
      </c>
      <c r="AE151">
        <f>R151+S151</f>
        <v>893.36</v>
      </c>
      <c r="AF151">
        <f>T151</f>
        <v>1161</v>
      </c>
      <c r="AH151">
        <f>AC151*4.1868</f>
        <v>7040.3554079999994</v>
      </c>
      <c r="AI151">
        <f>Q151*4.1868</f>
        <v>1122.0624</v>
      </c>
      <c r="AJ151">
        <f>R151*4.1868</f>
        <v>2149.3356479999998</v>
      </c>
      <c r="AK151">
        <f>S151*4.1868</f>
        <v>1590.9839999999999</v>
      </c>
      <c r="AL151">
        <f>AF151*4.1868</f>
        <v>4860.8747999999996</v>
      </c>
      <c r="AN151" s="1">
        <v>462</v>
      </c>
      <c r="AO151" s="1">
        <v>6.9</v>
      </c>
      <c r="AP151" s="1">
        <v>67</v>
      </c>
      <c r="AQ151" s="1">
        <v>142.6</v>
      </c>
      <c r="AR151" s="1">
        <v>100</v>
      </c>
      <c r="AS151" s="1">
        <v>129</v>
      </c>
      <c r="BB151">
        <f>SUM(AN151:AO151)</f>
        <v>468.9</v>
      </c>
      <c r="BC151">
        <f>AQ151</f>
        <v>142.6</v>
      </c>
      <c r="BD151">
        <f>AR151</f>
        <v>100</v>
      </c>
      <c r="BE151">
        <f>AS151</f>
        <v>129</v>
      </c>
      <c r="BG151">
        <f>BB151*$H151/1000</f>
        <v>1.0025728187626917</v>
      </c>
      <c r="BH151">
        <f t="shared" si="8"/>
        <v>0.30489845160068213</v>
      </c>
      <c r="BI151">
        <f t="shared" si="9"/>
        <v>0.21381378092614456</v>
      </c>
      <c r="BJ151">
        <f t="shared" si="10"/>
        <v>0.14325523322051684</v>
      </c>
      <c r="BK151">
        <f t="shared" si="11"/>
        <v>0.27581977739472641</v>
      </c>
    </row>
    <row r="152" spans="1:63">
      <c r="A152">
        <v>148</v>
      </c>
      <c r="B152" s="6">
        <v>173</v>
      </c>
      <c r="C152" s="6" t="s">
        <v>90</v>
      </c>
      <c r="D152" s="6" t="s">
        <v>57</v>
      </c>
      <c r="E152" s="6" t="s">
        <v>65</v>
      </c>
      <c r="F152" s="6" t="s">
        <v>75</v>
      </c>
      <c r="G152" s="7" t="s">
        <v>30</v>
      </c>
      <c r="H152" s="4">
        <v>3.4118356801237475</v>
      </c>
      <c r="J152" s="15">
        <f>H152*(AI152+AJ152+AK152)*0.001</f>
        <v>21.732131066954736</v>
      </c>
      <c r="K152" s="15">
        <f>H152*0.001*AH152</f>
        <v>13.155327328706747</v>
      </c>
      <c r="L152" s="15">
        <f>H152*0.001*AL152</f>
        <v>21.726988584449543</v>
      </c>
      <c r="M152" s="15">
        <f>SUM(J152:L152)</f>
        <v>56.614446980111026</v>
      </c>
      <c r="N152" s="13" t="s">
        <v>30</v>
      </c>
      <c r="O152" s="13">
        <f>AN152*3.58</f>
        <v>905.74</v>
      </c>
      <c r="P152" s="14">
        <f>AO152*4</f>
        <v>15.2</v>
      </c>
      <c r="Q152" s="14">
        <f>AP152*4</f>
        <v>268</v>
      </c>
      <c r="R152" s="14">
        <f>AQ152*3.6</f>
        <v>873.36</v>
      </c>
      <c r="S152" s="14">
        <f>AR152*3.8</f>
        <v>380</v>
      </c>
      <c r="T152" s="14">
        <f>AS152*9</f>
        <v>1521</v>
      </c>
      <c r="U152" s="13"/>
      <c r="V152" s="13"/>
      <c r="W152" s="13"/>
      <c r="X152" s="13"/>
      <c r="Y152" s="13"/>
      <c r="Z152" s="13"/>
      <c r="AA152" s="13"/>
      <c r="AB152" s="13"/>
      <c r="AC152" s="13">
        <f>O152+P152</f>
        <v>920.94</v>
      </c>
      <c r="AD152" s="13">
        <f>Q152</f>
        <v>268</v>
      </c>
      <c r="AE152" s="13">
        <f>R152+S152</f>
        <v>1253.3600000000001</v>
      </c>
      <c r="AF152" s="13">
        <f>T152</f>
        <v>1521</v>
      </c>
      <c r="AG152" s="13"/>
      <c r="AH152" s="13">
        <f>AC152*4.1868</f>
        <v>3855.791592</v>
      </c>
      <c r="AI152" s="13">
        <f>Q152*4.1868</f>
        <v>1122.0624</v>
      </c>
      <c r="AJ152" s="13">
        <f>R152*4.1868</f>
        <v>3656.5836479999998</v>
      </c>
      <c r="AK152" s="13">
        <f>S152*4.1868</f>
        <v>1590.9839999999999</v>
      </c>
      <c r="AL152" s="13">
        <f>AF152*4.1868</f>
        <v>6368.1228000000001</v>
      </c>
      <c r="AM152" s="13"/>
      <c r="AN152" s="14">
        <v>253</v>
      </c>
      <c r="AO152" s="14">
        <v>3.8</v>
      </c>
      <c r="AP152" s="14">
        <v>67</v>
      </c>
      <c r="AQ152" s="14">
        <v>242.6</v>
      </c>
      <c r="AR152" s="14">
        <v>100</v>
      </c>
      <c r="AS152" s="14">
        <v>169</v>
      </c>
      <c r="AT152" s="13"/>
      <c r="AU152" s="13"/>
      <c r="AV152" s="13"/>
      <c r="AW152" s="13"/>
      <c r="AX152" s="13"/>
      <c r="AY152" s="13"/>
      <c r="AZ152" s="13"/>
      <c r="BA152" s="13"/>
      <c r="BB152" s="13">
        <f>SUM(AN152:AO152)</f>
        <v>256.8</v>
      </c>
      <c r="BC152" s="13">
        <f>AQ152</f>
        <v>242.6</v>
      </c>
      <c r="BD152" s="13">
        <f>AR152</f>
        <v>100</v>
      </c>
      <c r="BE152" s="13">
        <f>AS152</f>
        <v>169</v>
      </c>
      <c r="BF152" s="13"/>
      <c r="BG152">
        <f>BB152*$H152/1000</f>
        <v>0.87615940265577841</v>
      </c>
      <c r="BH152">
        <f t="shared" si="8"/>
        <v>0.82771133599802116</v>
      </c>
      <c r="BI152">
        <f t="shared" si="9"/>
        <v>0.34118356801237476</v>
      </c>
      <c r="BJ152">
        <f t="shared" si="10"/>
        <v>0.22859299056829108</v>
      </c>
      <c r="BK152">
        <f t="shared" si="11"/>
        <v>0.57660022994091331</v>
      </c>
    </row>
    <row r="153" spans="1:63">
      <c r="A153">
        <v>149</v>
      </c>
      <c r="B153" s="6">
        <v>174</v>
      </c>
      <c r="C153" s="6" t="s">
        <v>90</v>
      </c>
      <c r="D153" s="6" t="s">
        <v>49</v>
      </c>
      <c r="E153" s="6" t="s">
        <v>65</v>
      </c>
      <c r="F153" s="6" t="s">
        <v>75</v>
      </c>
      <c r="G153" s="7" t="s">
        <v>30</v>
      </c>
      <c r="H153" s="4">
        <v>2.7793120998950527</v>
      </c>
      <c r="J153" s="15">
        <f>H153*(AI153+AJ153+AK153)*0.001</f>
        <v>17.703189864261503</v>
      </c>
      <c r="K153" s="15">
        <f>H153*0.001*AH153</f>
        <v>10.716448226319208</v>
      </c>
      <c r="L153" s="15">
        <f>H153*0.001*AL153</f>
        <v>17.699000751657564</v>
      </c>
      <c r="M153" s="15">
        <f>SUM(J153:L153)</f>
        <v>46.118638842238276</v>
      </c>
      <c r="N153" s="13" t="s">
        <v>30</v>
      </c>
      <c r="O153" s="13">
        <f>AN153*3.58</f>
        <v>905.74</v>
      </c>
      <c r="P153" s="14">
        <f>AO153*4</f>
        <v>15.2</v>
      </c>
      <c r="Q153" s="14">
        <f>AP153*4</f>
        <v>268</v>
      </c>
      <c r="R153" s="14">
        <f>AQ153*3.6</f>
        <v>873.36</v>
      </c>
      <c r="S153" s="14">
        <f>AR153*3.8</f>
        <v>380</v>
      </c>
      <c r="T153" s="14">
        <f>AS153*9</f>
        <v>1521</v>
      </c>
      <c r="U153" s="13"/>
      <c r="V153" s="13"/>
      <c r="W153" s="13"/>
      <c r="X153" s="13"/>
      <c r="Y153" s="13"/>
      <c r="Z153" s="13"/>
      <c r="AA153" s="13"/>
      <c r="AB153" s="13"/>
      <c r="AC153" s="13">
        <f>O153+P153</f>
        <v>920.94</v>
      </c>
      <c r="AD153" s="13">
        <f>Q153</f>
        <v>268</v>
      </c>
      <c r="AE153" s="13">
        <f>R153+S153</f>
        <v>1253.3600000000001</v>
      </c>
      <c r="AF153" s="13">
        <f>T153</f>
        <v>1521</v>
      </c>
      <c r="AG153" s="13"/>
      <c r="AH153" s="13">
        <f>AC153*4.1868</f>
        <v>3855.791592</v>
      </c>
      <c r="AI153" s="13">
        <f>Q153*4.1868</f>
        <v>1122.0624</v>
      </c>
      <c r="AJ153" s="13">
        <f>R153*4.1868</f>
        <v>3656.5836479999998</v>
      </c>
      <c r="AK153" s="13">
        <f>S153*4.1868</f>
        <v>1590.9839999999999</v>
      </c>
      <c r="AL153" s="13">
        <f>AF153*4.1868</f>
        <v>6368.1228000000001</v>
      </c>
      <c r="AM153" s="13"/>
      <c r="AN153" s="14">
        <v>253</v>
      </c>
      <c r="AO153" s="14">
        <v>3.8</v>
      </c>
      <c r="AP153" s="14">
        <v>67</v>
      </c>
      <c r="AQ153" s="14">
        <v>242.6</v>
      </c>
      <c r="AR153" s="14">
        <v>100</v>
      </c>
      <c r="AS153" s="14">
        <v>169</v>
      </c>
      <c r="AT153" s="13"/>
      <c r="AU153" s="13"/>
      <c r="AV153" s="13"/>
      <c r="AW153" s="13"/>
      <c r="AX153" s="13"/>
      <c r="AY153" s="13"/>
      <c r="AZ153" s="13"/>
      <c r="BA153" s="13"/>
      <c r="BB153" s="13">
        <f>SUM(AN153:AO153)</f>
        <v>256.8</v>
      </c>
      <c r="BC153" s="13">
        <f>AQ153</f>
        <v>242.6</v>
      </c>
      <c r="BD153" s="13">
        <f>AR153</f>
        <v>100</v>
      </c>
      <c r="BE153" s="13">
        <f>AS153</f>
        <v>169</v>
      </c>
      <c r="BF153" s="13"/>
      <c r="BG153">
        <f>BB153*$H153/1000</f>
        <v>0.71372734725304954</v>
      </c>
      <c r="BH153">
        <f t="shared" si="8"/>
        <v>0.67426111543453982</v>
      </c>
      <c r="BI153">
        <f t="shared" si="9"/>
        <v>0.27793120998950527</v>
      </c>
      <c r="BJ153">
        <f t="shared" si="10"/>
        <v>0.18621391069296853</v>
      </c>
      <c r="BK153">
        <f t="shared" si="11"/>
        <v>0.46970374488226391</v>
      </c>
    </row>
    <row r="154" spans="1:63">
      <c r="A154">
        <v>150</v>
      </c>
      <c r="B154" s="6">
        <v>175</v>
      </c>
      <c r="C154" s="6" t="s">
        <v>90</v>
      </c>
      <c r="D154" s="6" t="s">
        <v>57</v>
      </c>
      <c r="E154" s="9" t="s">
        <v>59</v>
      </c>
      <c r="F154" s="9" t="s">
        <v>70</v>
      </c>
      <c r="G154" s="10" t="s">
        <v>1</v>
      </c>
      <c r="H154" s="4">
        <v>3.3066806796318131</v>
      </c>
      <c r="J154" s="15">
        <f>H154*(AI154+AJ154+AK154)*0.001</f>
        <v>5.5194896457092737</v>
      </c>
      <c r="K154" s="15">
        <f>H154*0.001*AH154</f>
        <v>16.632674978316246</v>
      </c>
      <c r="L154" s="15">
        <f>H154*0.001*AL154</f>
        <v>5.5322265035251972</v>
      </c>
      <c r="M154" s="15">
        <f>SUM(J154:L154)</f>
        <v>27.684391127550718</v>
      </c>
      <c r="N154" t="s">
        <v>1</v>
      </c>
      <c r="O154">
        <f>AN154*3.58</f>
        <v>1181.4000000000001</v>
      </c>
      <c r="P154" s="1">
        <f>AO154*4</f>
        <v>20</v>
      </c>
      <c r="Q154" s="1">
        <f>AP154*4</f>
        <v>132</v>
      </c>
      <c r="R154" s="1">
        <f>AQ154*3.6</f>
        <v>76.680000000000007</v>
      </c>
      <c r="S154" s="1">
        <f>AR154*3.8</f>
        <v>190</v>
      </c>
      <c r="T154" s="1">
        <f>AS154*9</f>
        <v>399.59999999999997</v>
      </c>
      <c r="AC154">
        <f>O154+P154</f>
        <v>1201.4000000000001</v>
      </c>
      <c r="AD154">
        <f>Q154</f>
        <v>132</v>
      </c>
      <c r="AE154">
        <f>R154+S154</f>
        <v>266.68</v>
      </c>
      <c r="AF154">
        <f>T154</f>
        <v>399.59999999999997</v>
      </c>
      <c r="AH154">
        <f>AC154*4.1868</f>
        <v>5030.0215200000002</v>
      </c>
      <c r="AI154">
        <f>Q154*4.1868</f>
        <v>552.6576</v>
      </c>
      <c r="AJ154">
        <f>R154*4.1868</f>
        <v>321.04382400000003</v>
      </c>
      <c r="AK154">
        <f>S154*4.1868</f>
        <v>795.49199999999996</v>
      </c>
      <c r="AL154">
        <f>AF154*4.1868</f>
        <v>1673.0452799999998</v>
      </c>
      <c r="AN154" s="1">
        <v>330</v>
      </c>
      <c r="AO154" s="1">
        <v>5</v>
      </c>
      <c r="AP154" s="1">
        <v>33</v>
      </c>
      <c r="AQ154" s="1">
        <v>21.3</v>
      </c>
      <c r="AR154" s="1">
        <v>50</v>
      </c>
      <c r="AS154" s="1">
        <v>44.4</v>
      </c>
      <c r="BB154">
        <f>SUM(AN154:AO154)</f>
        <v>335</v>
      </c>
      <c r="BC154">
        <f>AQ154</f>
        <v>21.3</v>
      </c>
      <c r="BD154">
        <f>AR154</f>
        <v>50</v>
      </c>
      <c r="BE154">
        <f>AS154</f>
        <v>44.4</v>
      </c>
      <c r="BG154">
        <f>BB154*$H154/1000</f>
        <v>1.1077380276766573</v>
      </c>
      <c r="BH154">
        <f t="shared" si="8"/>
        <v>7.0432298476157632E-2</v>
      </c>
      <c r="BI154">
        <f t="shared" si="9"/>
        <v>0.16533403398159066</v>
      </c>
      <c r="BJ154">
        <f t="shared" si="10"/>
        <v>0.10912046242784983</v>
      </c>
      <c r="BK154">
        <f t="shared" si="11"/>
        <v>0.1468166221756525</v>
      </c>
    </row>
    <row r="155" spans="1:63">
      <c r="A155">
        <v>151</v>
      </c>
      <c r="B155" s="6">
        <v>176</v>
      </c>
      <c r="C155" s="6" t="s">
        <v>90</v>
      </c>
      <c r="D155" s="6" t="s">
        <v>49</v>
      </c>
      <c r="E155" s="9" t="s">
        <v>59</v>
      </c>
      <c r="F155" s="9" t="s">
        <v>70</v>
      </c>
      <c r="G155" s="10" t="s">
        <v>1</v>
      </c>
      <c r="H155" s="4">
        <v>2.8827181771721553</v>
      </c>
      <c r="J155" s="15">
        <f>H155*(AI155+AJ155+AK155)*0.001</f>
        <v>4.8118142245810285</v>
      </c>
      <c r="K155" s="15">
        <f>H155*0.001*AH155</f>
        <v>14.500134467271113</v>
      </c>
      <c r="L155" s="15">
        <f>H155*0.001*AL155</f>
        <v>4.8229180398880773</v>
      </c>
      <c r="M155" s="15">
        <f>SUM(J155:L155)</f>
        <v>24.134866731740217</v>
      </c>
      <c r="N155" t="s">
        <v>1</v>
      </c>
      <c r="O155">
        <f>AN155*3.58</f>
        <v>1181.4000000000001</v>
      </c>
      <c r="P155" s="1">
        <f>AO155*4</f>
        <v>20</v>
      </c>
      <c r="Q155" s="1">
        <f>AP155*4</f>
        <v>132</v>
      </c>
      <c r="R155" s="1">
        <f>AQ155*3.6</f>
        <v>76.680000000000007</v>
      </c>
      <c r="S155" s="1">
        <f>AR155*3.8</f>
        <v>190</v>
      </c>
      <c r="T155" s="1">
        <f>AS155*9</f>
        <v>399.59999999999997</v>
      </c>
      <c r="AC155">
        <f>O155+P155</f>
        <v>1201.4000000000001</v>
      </c>
      <c r="AD155">
        <f>Q155</f>
        <v>132</v>
      </c>
      <c r="AE155">
        <f>R155+S155</f>
        <v>266.68</v>
      </c>
      <c r="AF155">
        <f>T155</f>
        <v>399.59999999999997</v>
      </c>
      <c r="AH155">
        <f>AC155*4.1868</f>
        <v>5030.0215200000002</v>
      </c>
      <c r="AI155">
        <f>Q155*4.1868</f>
        <v>552.6576</v>
      </c>
      <c r="AJ155">
        <f>R155*4.1868</f>
        <v>321.04382400000003</v>
      </c>
      <c r="AK155">
        <f>S155*4.1868</f>
        <v>795.49199999999996</v>
      </c>
      <c r="AL155">
        <f>AF155*4.1868</f>
        <v>1673.0452799999998</v>
      </c>
      <c r="AN155" s="1">
        <v>330</v>
      </c>
      <c r="AO155" s="1">
        <v>5</v>
      </c>
      <c r="AP155" s="1">
        <v>33</v>
      </c>
      <c r="AQ155" s="1">
        <v>21.3</v>
      </c>
      <c r="AR155" s="1">
        <v>50</v>
      </c>
      <c r="AS155" s="1">
        <v>44.4</v>
      </c>
      <c r="BB155">
        <f>SUM(AN155:AO155)</f>
        <v>335</v>
      </c>
      <c r="BC155">
        <f>AQ155</f>
        <v>21.3</v>
      </c>
      <c r="BD155">
        <f>AR155</f>
        <v>50</v>
      </c>
      <c r="BE155">
        <f>AS155</f>
        <v>44.4</v>
      </c>
      <c r="BG155">
        <f>BB155*$H155/1000</f>
        <v>0.96571058935267207</v>
      </c>
      <c r="BH155">
        <f t="shared" si="8"/>
        <v>6.1401897173766914E-2</v>
      </c>
      <c r="BI155">
        <f t="shared" si="9"/>
        <v>0.14413590885860778</v>
      </c>
      <c r="BJ155">
        <f t="shared" si="10"/>
        <v>9.5129699846681126E-2</v>
      </c>
      <c r="BK155">
        <f t="shared" si="11"/>
        <v>0.12799268706644371</v>
      </c>
    </row>
    <row r="156" spans="1:63">
      <c r="A156">
        <v>152</v>
      </c>
      <c r="B156" s="6">
        <v>179</v>
      </c>
      <c r="C156" s="6" t="s">
        <v>90</v>
      </c>
      <c r="D156" s="6" t="s">
        <v>57</v>
      </c>
      <c r="E156" s="6" t="s">
        <v>60</v>
      </c>
      <c r="F156" s="6" t="s">
        <v>70</v>
      </c>
      <c r="G156" s="7" t="s">
        <v>10</v>
      </c>
      <c r="H156" s="4">
        <v>4.0171121100889851</v>
      </c>
      <c r="J156" s="15">
        <f>H156*(AI156+AJ156+AK156)*0.001</f>
        <v>16.12052653884631</v>
      </c>
      <c r="K156" s="15">
        <f>H156*0.001*AH156</f>
        <v>11.079918697584896</v>
      </c>
      <c r="L156" s="15">
        <f>H156*0.001*AL156</f>
        <v>6.7208104550152168</v>
      </c>
      <c r="M156" s="15">
        <f>SUM(J156:L156)</f>
        <v>33.921255691446426</v>
      </c>
      <c r="N156" s="13" t="s">
        <v>10</v>
      </c>
      <c r="O156" s="13">
        <f>AN156*3.58</f>
        <v>647.98</v>
      </c>
      <c r="P156" s="14">
        <f>AO156*4</f>
        <v>10.8</v>
      </c>
      <c r="Q156" s="14">
        <f>AP156*4</f>
        <v>132</v>
      </c>
      <c r="R156" s="14">
        <f>AQ156*3.6</f>
        <v>636.48</v>
      </c>
      <c r="S156" s="14">
        <f>AR156*3.8</f>
        <v>190</v>
      </c>
      <c r="T156" s="14">
        <f>AS156*9</f>
        <v>399.59999999999997</v>
      </c>
      <c r="U156" s="13"/>
      <c r="V156" s="13"/>
      <c r="W156" s="13"/>
      <c r="X156" s="13"/>
      <c r="Y156" s="13"/>
      <c r="Z156" s="13"/>
      <c r="AA156" s="13"/>
      <c r="AB156" s="13"/>
      <c r="AC156" s="13">
        <f>O156+P156</f>
        <v>658.78</v>
      </c>
      <c r="AD156" s="13">
        <f>Q156</f>
        <v>132</v>
      </c>
      <c r="AE156" s="13">
        <f>R156+S156</f>
        <v>826.48</v>
      </c>
      <c r="AF156" s="13">
        <f>T156</f>
        <v>399.59999999999997</v>
      </c>
      <c r="AG156" s="13"/>
      <c r="AH156" s="13">
        <f>AC156*4.1868</f>
        <v>2758.1801039999996</v>
      </c>
      <c r="AI156" s="13">
        <f>Q156*4.1868</f>
        <v>552.6576</v>
      </c>
      <c r="AJ156" s="13">
        <f>R156*4.1868</f>
        <v>2664.814464</v>
      </c>
      <c r="AK156" s="13">
        <f>S156*4.1868</f>
        <v>795.49199999999996</v>
      </c>
      <c r="AL156" s="13">
        <f>AF156*4.1868</f>
        <v>1673.0452799999998</v>
      </c>
      <c r="AM156" s="13"/>
      <c r="AN156" s="14">
        <v>181</v>
      </c>
      <c r="AO156" s="14">
        <v>2.7</v>
      </c>
      <c r="AP156" s="14">
        <v>33</v>
      </c>
      <c r="AQ156" s="14">
        <v>176.8</v>
      </c>
      <c r="AR156" s="14">
        <v>50</v>
      </c>
      <c r="AS156" s="14">
        <v>44.4</v>
      </c>
      <c r="AT156" s="13"/>
      <c r="AU156" s="13"/>
      <c r="AV156" s="13"/>
      <c r="AW156" s="13"/>
      <c r="AX156" s="13"/>
      <c r="AY156" s="13"/>
      <c r="AZ156" s="13"/>
      <c r="BA156" s="13"/>
      <c r="BB156" s="13">
        <f>SUM(AN156:AO156)</f>
        <v>183.7</v>
      </c>
      <c r="BC156" s="13">
        <f>AQ156</f>
        <v>176.8</v>
      </c>
      <c r="BD156" s="13">
        <f>AR156</f>
        <v>50</v>
      </c>
      <c r="BE156" s="13">
        <f>AS156</f>
        <v>44.4</v>
      </c>
      <c r="BF156" s="13"/>
      <c r="BG156">
        <f>BB156*$H156/1000</f>
        <v>0.73794349462334652</v>
      </c>
      <c r="BH156">
        <f t="shared" si="8"/>
        <v>0.71022542106373254</v>
      </c>
      <c r="BI156">
        <f t="shared" si="9"/>
        <v>0.20085560550444925</v>
      </c>
      <c r="BJ156">
        <f t="shared" si="10"/>
        <v>0.13256469963293652</v>
      </c>
      <c r="BK156">
        <f t="shared" si="11"/>
        <v>0.17835977768795092</v>
      </c>
    </row>
    <row r="157" spans="1:63">
      <c r="A157">
        <v>153</v>
      </c>
      <c r="B157" s="6">
        <v>180</v>
      </c>
      <c r="C157" s="6" t="s">
        <v>90</v>
      </c>
      <c r="D157" s="6" t="s">
        <v>49</v>
      </c>
      <c r="E157" s="6" t="s">
        <v>60</v>
      </c>
      <c r="F157" s="6" t="s">
        <v>70</v>
      </c>
      <c r="G157" s="7" t="s">
        <v>10</v>
      </c>
      <c r="H157" s="4">
        <v>3.6491775042087515</v>
      </c>
      <c r="J157" s="15">
        <f>H157*(AI157+AJ157+AK157)*0.001</f>
        <v>14.644018187546928</v>
      </c>
      <c r="K157" s="15">
        <f>H157*0.001*AH157</f>
        <v>10.065088788072954</v>
      </c>
      <c r="L157" s="15">
        <f>H157*0.001*AL157</f>
        <v>6.105239199298631</v>
      </c>
      <c r="M157" s="15">
        <f>SUM(J157:L157)</f>
        <v>30.814346174918512</v>
      </c>
      <c r="N157" s="13" t="s">
        <v>10</v>
      </c>
      <c r="O157" s="13">
        <f>AN157*3.58</f>
        <v>647.98</v>
      </c>
      <c r="P157" s="14">
        <f>AO157*4</f>
        <v>10.8</v>
      </c>
      <c r="Q157" s="14">
        <f>AP157*4</f>
        <v>132</v>
      </c>
      <c r="R157" s="14">
        <f>AQ157*3.6</f>
        <v>636.48</v>
      </c>
      <c r="S157" s="14">
        <f>AR157*3.8</f>
        <v>190</v>
      </c>
      <c r="T157" s="14">
        <f>AS157*9</f>
        <v>399.59999999999997</v>
      </c>
      <c r="U157" s="13"/>
      <c r="V157" s="13"/>
      <c r="W157" s="13"/>
      <c r="X157" s="13"/>
      <c r="Y157" s="13"/>
      <c r="Z157" s="13"/>
      <c r="AA157" s="13"/>
      <c r="AB157" s="13"/>
      <c r="AC157" s="13">
        <f>O157+P157</f>
        <v>658.78</v>
      </c>
      <c r="AD157" s="13">
        <f>Q157</f>
        <v>132</v>
      </c>
      <c r="AE157" s="13">
        <f>R157+S157</f>
        <v>826.48</v>
      </c>
      <c r="AF157" s="13">
        <f>T157</f>
        <v>399.59999999999997</v>
      </c>
      <c r="AG157" s="13"/>
      <c r="AH157" s="13">
        <f>AC157*4.1868</f>
        <v>2758.1801039999996</v>
      </c>
      <c r="AI157" s="13">
        <f>Q157*4.1868</f>
        <v>552.6576</v>
      </c>
      <c r="AJ157" s="13">
        <f>R157*4.1868</f>
        <v>2664.814464</v>
      </c>
      <c r="AK157" s="13">
        <f>S157*4.1868</f>
        <v>795.49199999999996</v>
      </c>
      <c r="AL157" s="13">
        <f>AF157*4.1868</f>
        <v>1673.0452799999998</v>
      </c>
      <c r="AM157" s="13"/>
      <c r="AN157" s="14">
        <v>181</v>
      </c>
      <c r="AO157" s="14">
        <v>2.7</v>
      </c>
      <c r="AP157" s="14">
        <v>33</v>
      </c>
      <c r="AQ157" s="14">
        <v>176.8</v>
      </c>
      <c r="AR157" s="14">
        <v>50</v>
      </c>
      <c r="AS157" s="14">
        <v>44.4</v>
      </c>
      <c r="AT157" s="13"/>
      <c r="AU157" s="13"/>
      <c r="AV157" s="13"/>
      <c r="AW157" s="13"/>
      <c r="AX157" s="13"/>
      <c r="AY157" s="13"/>
      <c r="AZ157" s="13"/>
      <c r="BA157" s="13"/>
      <c r="BB157" s="13">
        <f>SUM(AN157:AO157)</f>
        <v>183.7</v>
      </c>
      <c r="BC157" s="13">
        <f>AQ157</f>
        <v>176.8</v>
      </c>
      <c r="BD157" s="13">
        <f>AR157</f>
        <v>50</v>
      </c>
      <c r="BE157" s="13">
        <f>AS157</f>
        <v>44.4</v>
      </c>
      <c r="BF157" s="13"/>
      <c r="BG157">
        <f>BB157*$H157/1000</f>
        <v>0.67035390752314761</v>
      </c>
      <c r="BH157">
        <f t="shared" si="8"/>
        <v>0.64517458274410733</v>
      </c>
      <c r="BI157">
        <f t="shared" si="9"/>
        <v>0.18245887521043758</v>
      </c>
      <c r="BJ157">
        <f t="shared" si="10"/>
        <v>0.1204228576388888</v>
      </c>
      <c r="BK157">
        <f t="shared" si="11"/>
        <v>0.16202348118686857</v>
      </c>
    </row>
    <row r="158" spans="1:63">
      <c r="A158">
        <v>154</v>
      </c>
      <c r="B158" s="6">
        <v>181</v>
      </c>
      <c r="C158" s="6" t="s">
        <v>90</v>
      </c>
      <c r="D158" s="6" t="s">
        <v>57</v>
      </c>
      <c r="E158" s="6" t="s">
        <v>61</v>
      </c>
      <c r="F158" s="6" t="s">
        <v>70</v>
      </c>
      <c r="G158" s="7" t="s">
        <v>13</v>
      </c>
      <c r="H158" s="4">
        <v>3.6115179168306413</v>
      </c>
      <c r="J158" s="15">
        <f>H158*(AI158+AJ158+AK158)*0.001</f>
        <v>6.027777612116175</v>
      </c>
      <c r="K158" s="15">
        <f>H158*0.001*AH158</f>
        <v>9.9612168634418001</v>
      </c>
      <c r="L158" s="15">
        <f>H158*0.001*AL158</f>
        <v>14.561237195261626</v>
      </c>
      <c r="M158" s="15">
        <f>SUM(J158:L158)</f>
        <v>30.550231670819599</v>
      </c>
      <c r="N158" t="s">
        <v>13</v>
      </c>
      <c r="O158">
        <f>AN158*3.58</f>
        <v>647.98</v>
      </c>
      <c r="P158" s="1">
        <f>AO158*4</f>
        <v>10.8</v>
      </c>
      <c r="Q158" s="1">
        <f>AP158*4</f>
        <v>132</v>
      </c>
      <c r="R158" s="1">
        <f>AQ158*3.6</f>
        <v>76.644000000000005</v>
      </c>
      <c r="S158" s="1">
        <f>AR158*3.8</f>
        <v>190</v>
      </c>
      <c r="T158" s="1">
        <f>AS158*9</f>
        <v>963</v>
      </c>
      <c r="AC158">
        <f>O158+P158</f>
        <v>658.78</v>
      </c>
      <c r="AD158">
        <f>Q158</f>
        <v>132</v>
      </c>
      <c r="AE158">
        <f>R158+S158</f>
        <v>266.64400000000001</v>
      </c>
      <c r="AF158">
        <f>T158</f>
        <v>963</v>
      </c>
      <c r="AH158">
        <f>AC158*4.1868</f>
        <v>2758.1801039999996</v>
      </c>
      <c r="AI158">
        <f>Q158*4.1868</f>
        <v>552.6576</v>
      </c>
      <c r="AJ158">
        <f>R158*4.1868</f>
        <v>320.89309919999999</v>
      </c>
      <c r="AK158">
        <f>S158*4.1868</f>
        <v>795.49199999999996</v>
      </c>
      <c r="AL158">
        <f>AF158*4.1868</f>
        <v>4031.8883999999998</v>
      </c>
      <c r="AN158" s="1">
        <v>181</v>
      </c>
      <c r="AO158" s="1">
        <v>2.7</v>
      </c>
      <c r="AP158" s="1">
        <v>33</v>
      </c>
      <c r="AQ158" s="1">
        <v>21.29</v>
      </c>
      <c r="AR158" s="1">
        <v>50</v>
      </c>
      <c r="AS158" s="1">
        <v>107</v>
      </c>
      <c r="BB158">
        <f>SUM(AN158:AO158)</f>
        <v>183.7</v>
      </c>
      <c r="BC158">
        <f>AQ158</f>
        <v>21.29</v>
      </c>
      <c r="BD158">
        <f>AR158</f>
        <v>50</v>
      </c>
      <c r="BE158">
        <f>AS158</f>
        <v>107</v>
      </c>
      <c r="BG158">
        <f>BB158*$H158/1000</f>
        <v>0.66343584132178879</v>
      </c>
      <c r="BH158">
        <f t="shared" si="8"/>
        <v>7.6889216449324352E-2</v>
      </c>
      <c r="BI158">
        <f t="shared" si="9"/>
        <v>0.18057589584153205</v>
      </c>
      <c r="BJ158">
        <f t="shared" si="10"/>
        <v>0.11918009125541115</v>
      </c>
      <c r="BK158">
        <f t="shared" si="11"/>
        <v>0.38643241710087861</v>
      </c>
    </row>
    <row r="159" spans="1:63">
      <c r="A159">
        <v>155</v>
      </c>
      <c r="B159" s="6">
        <v>182</v>
      </c>
      <c r="C159" s="6" t="s">
        <v>90</v>
      </c>
      <c r="D159" s="6" t="s">
        <v>49</v>
      </c>
      <c r="E159" s="6" t="s">
        <v>61</v>
      </c>
      <c r="F159" s="6" t="s">
        <v>70</v>
      </c>
      <c r="G159" s="7" t="s">
        <v>13</v>
      </c>
      <c r="H159" s="4">
        <v>3.3555019231273739</v>
      </c>
      <c r="J159" s="15">
        <f>H159*(AI159+AJ159+AK159)*0.001</f>
        <v>5.6004759869473029</v>
      </c>
      <c r="K159" s="15">
        <f>H159*0.001*AH159</f>
        <v>9.2550786433036585</v>
      </c>
      <c r="L159" s="15">
        <f>H159*0.001*AL159</f>
        <v>13.52900928003495</v>
      </c>
      <c r="M159" s="15">
        <f>SUM(J159:L159)</f>
        <v>28.384563910285912</v>
      </c>
      <c r="N159" t="s">
        <v>13</v>
      </c>
      <c r="O159">
        <f>AN159*3.58</f>
        <v>647.98</v>
      </c>
      <c r="P159" s="1">
        <f>AO159*4</f>
        <v>10.8</v>
      </c>
      <c r="Q159" s="1">
        <f>AP159*4</f>
        <v>132</v>
      </c>
      <c r="R159" s="1">
        <f>AQ159*3.6</f>
        <v>76.644000000000005</v>
      </c>
      <c r="S159" s="1">
        <f>AR159*3.8</f>
        <v>190</v>
      </c>
      <c r="T159" s="1">
        <f>AS159*9</f>
        <v>963</v>
      </c>
      <c r="AC159">
        <f>O159+P159</f>
        <v>658.78</v>
      </c>
      <c r="AD159">
        <f>Q159</f>
        <v>132</v>
      </c>
      <c r="AE159">
        <f>R159+S159</f>
        <v>266.64400000000001</v>
      </c>
      <c r="AF159">
        <f>T159</f>
        <v>963</v>
      </c>
      <c r="AH159">
        <f>AC159*4.1868</f>
        <v>2758.1801039999996</v>
      </c>
      <c r="AI159">
        <f>Q159*4.1868</f>
        <v>552.6576</v>
      </c>
      <c r="AJ159">
        <f>R159*4.1868</f>
        <v>320.89309919999999</v>
      </c>
      <c r="AK159">
        <f>S159*4.1868</f>
        <v>795.49199999999996</v>
      </c>
      <c r="AL159">
        <f>AF159*4.1868</f>
        <v>4031.8883999999998</v>
      </c>
      <c r="AN159" s="1">
        <v>181</v>
      </c>
      <c r="AO159" s="1">
        <v>2.7</v>
      </c>
      <c r="AP159" s="1">
        <v>33</v>
      </c>
      <c r="AQ159" s="1">
        <v>21.29</v>
      </c>
      <c r="AR159" s="1">
        <v>50</v>
      </c>
      <c r="AS159" s="1">
        <v>107</v>
      </c>
      <c r="BB159">
        <f>SUM(AN159:AO159)</f>
        <v>183.7</v>
      </c>
      <c r="BC159">
        <f>AQ159</f>
        <v>21.29</v>
      </c>
      <c r="BD159">
        <f>AR159</f>
        <v>50</v>
      </c>
      <c r="BE159">
        <f>AS159</f>
        <v>107</v>
      </c>
      <c r="BG159">
        <f>BB159*$H159/1000</f>
        <v>0.61640570327849853</v>
      </c>
      <c r="BH159">
        <f t="shared" si="8"/>
        <v>7.143863594338179E-2</v>
      </c>
      <c r="BI159">
        <f t="shared" si="9"/>
        <v>0.16777509615636871</v>
      </c>
      <c r="BJ159">
        <f t="shared" si="10"/>
        <v>0.11073156346320334</v>
      </c>
      <c r="BK159">
        <f t="shared" si="11"/>
        <v>0.35903870577462904</v>
      </c>
    </row>
    <row r="160" spans="1:63">
      <c r="A160">
        <v>156</v>
      </c>
      <c r="B160" s="6">
        <v>183</v>
      </c>
      <c r="C160" s="6" t="s">
        <v>90</v>
      </c>
      <c r="D160" s="6" t="s">
        <v>57</v>
      </c>
      <c r="E160" s="6" t="s">
        <v>62</v>
      </c>
      <c r="F160" s="6" t="s">
        <v>70</v>
      </c>
      <c r="G160" s="7" t="s">
        <v>19</v>
      </c>
      <c r="H160" s="4">
        <v>4.0389791094385421</v>
      </c>
      <c r="J160" s="15">
        <f>H160*(AI160+AJ160+AK160)*0.001</f>
        <v>9.7857089615197026</v>
      </c>
      <c r="K160" s="15">
        <f>H160*0.001*AH160</f>
        <v>4.7426901488695243</v>
      </c>
      <c r="L160" s="15">
        <f>H160*0.001*AL160</f>
        <v>19.328584611559098</v>
      </c>
      <c r="M160" s="15">
        <f>SUM(J160:L160)</f>
        <v>33.856983721948325</v>
      </c>
      <c r="N160" t="s">
        <v>19</v>
      </c>
      <c r="O160">
        <f>AN160*3.58</f>
        <v>275.66000000000003</v>
      </c>
      <c r="P160" s="1">
        <f>AO160*4</f>
        <v>4.8</v>
      </c>
      <c r="Q160" s="1">
        <f>AP160*4</f>
        <v>132</v>
      </c>
      <c r="R160" s="1">
        <f>AQ160*3.6</f>
        <v>256.68</v>
      </c>
      <c r="S160" s="1">
        <f>AR160*3.8</f>
        <v>190</v>
      </c>
      <c r="T160" s="1">
        <f>AS160*9</f>
        <v>1143</v>
      </c>
      <c r="AC160">
        <f>O160+P160</f>
        <v>280.46000000000004</v>
      </c>
      <c r="AD160">
        <f>Q160</f>
        <v>132</v>
      </c>
      <c r="AE160">
        <f>R160+S160</f>
        <v>446.68</v>
      </c>
      <c r="AF160">
        <f>T160</f>
        <v>1143</v>
      </c>
      <c r="AH160">
        <f>AC160*4.1868</f>
        <v>1174.2299280000002</v>
      </c>
      <c r="AI160">
        <f>Q160*4.1868</f>
        <v>552.6576</v>
      </c>
      <c r="AJ160">
        <f>R160*4.1868</f>
        <v>1074.6678239999999</v>
      </c>
      <c r="AK160">
        <f>S160*4.1868</f>
        <v>795.49199999999996</v>
      </c>
      <c r="AL160">
        <f>AF160*4.1868</f>
        <v>4785.5123999999996</v>
      </c>
      <c r="AN160" s="1">
        <v>77</v>
      </c>
      <c r="AO160" s="1">
        <v>1.2</v>
      </c>
      <c r="AP160" s="1">
        <v>33</v>
      </c>
      <c r="AQ160" s="1">
        <v>71.3</v>
      </c>
      <c r="AR160" s="1">
        <v>50</v>
      </c>
      <c r="AS160" s="1">
        <v>127</v>
      </c>
      <c r="BB160">
        <f>SUM(AN160:AO160)</f>
        <v>78.2</v>
      </c>
      <c r="BC160">
        <f>AQ160</f>
        <v>71.3</v>
      </c>
      <c r="BD160">
        <f>AR160</f>
        <v>50</v>
      </c>
      <c r="BE160">
        <f>AS160</f>
        <v>127</v>
      </c>
      <c r="BG160">
        <f>BB160*$H160/1000</f>
        <v>0.31584816635809398</v>
      </c>
      <c r="BH160">
        <f t="shared" si="8"/>
        <v>0.28797921050296804</v>
      </c>
      <c r="BI160">
        <f t="shared" si="9"/>
        <v>0.20194895547192709</v>
      </c>
      <c r="BJ160">
        <f t="shared" si="10"/>
        <v>0.13328631061147189</v>
      </c>
      <c r="BK160">
        <f t="shared" si="11"/>
        <v>0.5129503468986949</v>
      </c>
    </row>
    <row r="161" spans="1:63">
      <c r="A161">
        <v>157</v>
      </c>
      <c r="B161" s="6">
        <v>184</v>
      </c>
      <c r="C161" s="6" t="s">
        <v>90</v>
      </c>
      <c r="D161" s="6" t="s">
        <v>49</v>
      </c>
      <c r="E161" s="6" t="s">
        <v>62</v>
      </c>
      <c r="F161" s="6" t="s">
        <v>70</v>
      </c>
      <c r="G161" s="7" t="s">
        <v>19</v>
      </c>
      <c r="H161" s="4">
        <v>3.6742051940399656</v>
      </c>
      <c r="J161" s="15">
        <f>H161*(AI161+AJ161+AK161)*0.001</f>
        <v>8.9019283634713293</v>
      </c>
      <c r="K161" s="15">
        <f>H161*0.001*AH161</f>
        <v>4.3143617004547758</v>
      </c>
      <c r="L161" s="15">
        <f>H161*0.001*AL161</f>
        <v>17.58295451622266</v>
      </c>
      <c r="M161" s="15">
        <f>SUM(J161:L161)</f>
        <v>30.799244580148766</v>
      </c>
      <c r="N161" t="s">
        <v>19</v>
      </c>
      <c r="O161">
        <f>AN161*3.58</f>
        <v>275.66000000000003</v>
      </c>
      <c r="P161" s="1">
        <f>AO161*4</f>
        <v>4.8</v>
      </c>
      <c r="Q161" s="1">
        <f>AP161*4</f>
        <v>132</v>
      </c>
      <c r="R161" s="1">
        <f>AQ161*3.6</f>
        <v>256.68</v>
      </c>
      <c r="S161" s="1">
        <f>AR161*3.8</f>
        <v>190</v>
      </c>
      <c r="T161" s="1">
        <f>AS161*9</f>
        <v>1143</v>
      </c>
      <c r="AC161">
        <f>O161+P161</f>
        <v>280.46000000000004</v>
      </c>
      <c r="AD161">
        <f>Q161</f>
        <v>132</v>
      </c>
      <c r="AE161">
        <f>R161+S161</f>
        <v>446.68</v>
      </c>
      <c r="AF161">
        <f>T161</f>
        <v>1143</v>
      </c>
      <c r="AH161">
        <f>AC161*4.1868</f>
        <v>1174.2299280000002</v>
      </c>
      <c r="AI161">
        <f>Q161*4.1868</f>
        <v>552.6576</v>
      </c>
      <c r="AJ161">
        <f>R161*4.1868</f>
        <v>1074.6678239999999</v>
      </c>
      <c r="AK161">
        <f>S161*4.1868</f>
        <v>795.49199999999996</v>
      </c>
      <c r="AL161">
        <f>AF161*4.1868</f>
        <v>4785.5123999999996</v>
      </c>
      <c r="AN161" s="1">
        <v>77</v>
      </c>
      <c r="AO161" s="1">
        <v>1.2</v>
      </c>
      <c r="AP161" s="1">
        <v>33</v>
      </c>
      <c r="AQ161" s="1">
        <v>71.3</v>
      </c>
      <c r="AR161" s="1">
        <v>50</v>
      </c>
      <c r="AS161" s="1">
        <v>127</v>
      </c>
      <c r="BB161">
        <f>SUM(AN161:AO161)</f>
        <v>78.2</v>
      </c>
      <c r="BC161">
        <f>AQ161</f>
        <v>71.3</v>
      </c>
      <c r="BD161">
        <f>AR161</f>
        <v>50</v>
      </c>
      <c r="BE161">
        <f>AS161</f>
        <v>127</v>
      </c>
      <c r="BG161">
        <f>BB161*$H161/1000</f>
        <v>0.28732284617392534</v>
      </c>
      <c r="BH161">
        <f t="shared" si="8"/>
        <v>0.26197083033504953</v>
      </c>
      <c r="BI161">
        <f t="shared" si="9"/>
        <v>0.18371025970199828</v>
      </c>
      <c r="BJ161">
        <f t="shared" si="10"/>
        <v>0.12124877140331887</v>
      </c>
      <c r="BK161">
        <f t="shared" si="11"/>
        <v>0.46662405964307563</v>
      </c>
    </row>
    <row r="162" spans="1:63">
      <c r="A162">
        <v>158</v>
      </c>
      <c r="B162" s="6">
        <v>185</v>
      </c>
      <c r="C162" s="6" t="s">
        <v>90</v>
      </c>
      <c r="D162" s="6" t="s">
        <v>57</v>
      </c>
      <c r="E162" s="6" t="s">
        <v>63</v>
      </c>
      <c r="F162" s="6" t="s">
        <v>70</v>
      </c>
      <c r="G162" s="7" t="s">
        <v>22</v>
      </c>
      <c r="H162" s="4">
        <v>4.2521705734290949</v>
      </c>
      <c r="J162" s="15">
        <f>H162*(AI162+AJ162+AK162)*0.001</f>
        <v>20.274754576991622</v>
      </c>
      <c r="K162" s="15">
        <f>H162*0.001*AH162</f>
        <v>4.9930259462813655</v>
      </c>
      <c r="L162" s="15">
        <f>H162*0.001*AL162</f>
        <v>10.318611703860368</v>
      </c>
      <c r="M162" s="15">
        <f>SUM(J162:L162)</f>
        <v>35.586392227133359</v>
      </c>
      <c r="N162" s="13" t="s">
        <v>22</v>
      </c>
      <c r="O162" s="13">
        <f>AN162*3.58</f>
        <v>275.66000000000003</v>
      </c>
      <c r="P162" s="14">
        <f>AO162*4</f>
        <v>4.8</v>
      </c>
      <c r="Q162" s="14">
        <f>AP162*4</f>
        <v>132</v>
      </c>
      <c r="R162" s="14">
        <f>AQ162*3.6</f>
        <v>816.84</v>
      </c>
      <c r="S162" s="14">
        <f>AR162*3.8</f>
        <v>190</v>
      </c>
      <c r="T162" s="14">
        <f>AS162*9</f>
        <v>579.6</v>
      </c>
      <c r="U162" s="13"/>
      <c r="V162" s="13"/>
      <c r="W162" s="13"/>
      <c r="X162" s="13"/>
      <c r="Y162" s="13"/>
      <c r="Z162" s="13"/>
      <c r="AA162" s="13"/>
      <c r="AB162" s="13"/>
      <c r="AC162" s="13">
        <f>O162+P162</f>
        <v>280.46000000000004</v>
      </c>
      <c r="AD162" s="13">
        <f>Q162</f>
        <v>132</v>
      </c>
      <c r="AE162" s="13">
        <f>R162+S162</f>
        <v>1006.84</v>
      </c>
      <c r="AF162" s="13">
        <f>T162</f>
        <v>579.6</v>
      </c>
      <c r="AG162" s="13"/>
      <c r="AH162" s="13">
        <f>AC162*4.1868</f>
        <v>1174.2299280000002</v>
      </c>
      <c r="AI162" s="13">
        <f>Q162*4.1868</f>
        <v>552.6576</v>
      </c>
      <c r="AJ162" s="13">
        <f>R162*4.1868</f>
        <v>3419.9457120000002</v>
      </c>
      <c r="AK162" s="13">
        <f>S162*4.1868</f>
        <v>795.49199999999996</v>
      </c>
      <c r="AL162" s="13">
        <f>AF162*4.1868</f>
        <v>2426.6692800000001</v>
      </c>
      <c r="AM162" s="13"/>
      <c r="AN162" s="14">
        <v>77</v>
      </c>
      <c r="AO162" s="14">
        <v>1.2</v>
      </c>
      <c r="AP162" s="14">
        <v>33</v>
      </c>
      <c r="AQ162" s="14">
        <v>226.9</v>
      </c>
      <c r="AR162" s="14">
        <v>50</v>
      </c>
      <c r="AS162" s="14">
        <v>64.400000000000006</v>
      </c>
      <c r="AT162" s="13"/>
      <c r="AU162" s="13"/>
      <c r="AV162" s="13"/>
      <c r="AW162" s="13"/>
      <c r="AX162" s="13"/>
      <c r="AY162" s="13"/>
      <c r="AZ162" s="13"/>
      <c r="BA162" s="13"/>
      <c r="BB162" s="13">
        <f>SUM(AN162:AO162)</f>
        <v>78.2</v>
      </c>
      <c r="BC162" s="13">
        <f>AQ162</f>
        <v>226.9</v>
      </c>
      <c r="BD162" s="13">
        <f>AR162</f>
        <v>50</v>
      </c>
      <c r="BE162" s="13">
        <f>AS162</f>
        <v>64.400000000000006</v>
      </c>
      <c r="BF162" s="13"/>
      <c r="BG162">
        <f>BB162*$H162/1000</f>
        <v>0.33251973884215524</v>
      </c>
      <c r="BH162">
        <f t="shared" si="8"/>
        <v>0.96481750311106174</v>
      </c>
      <c r="BI162">
        <f t="shared" si="9"/>
        <v>0.21260852867145474</v>
      </c>
      <c r="BJ162">
        <f t="shared" si="10"/>
        <v>0.14032162892316011</v>
      </c>
      <c r="BK162">
        <f t="shared" si="11"/>
        <v>0.27383978492883376</v>
      </c>
    </row>
    <row r="163" spans="1:63">
      <c r="A163">
        <v>159</v>
      </c>
      <c r="B163" s="6">
        <v>186</v>
      </c>
      <c r="C163" s="6" t="s">
        <v>90</v>
      </c>
      <c r="D163" s="6" t="s">
        <v>49</v>
      </c>
      <c r="E163" s="6" t="s">
        <v>63</v>
      </c>
      <c r="F163" s="6" t="s">
        <v>70</v>
      </c>
      <c r="G163" s="7" t="s">
        <v>22</v>
      </c>
      <c r="H163" s="4">
        <v>3.7746068321198973</v>
      </c>
      <c r="J163" s="15">
        <f>H163*(AI163+AJ163+AK163)*0.001</f>
        <v>17.997685140874054</v>
      </c>
      <c r="K163" s="15">
        <f>H163*0.001*AH163</f>
        <v>4.4322563087084559</v>
      </c>
      <c r="L163" s="15">
        <f>H163*0.001*AL163</f>
        <v>9.1597224435834725</v>
      </c>
      <c r="M163" s="15">
        <f>SUM(J163:L163)</f>
        <v>31.589663893165984</v>
      </c>
      <c r="N163" s="13" t="s">
        <v>22</v>
      </c>
      <c r="O163" s="13">
        <f>AN163*3.58</f>
        <v>275.66000000000003</v>
      </c>
      <c r="P163" s="14">
        <f>AO163*4</f>
        <v>4.8</v>
      </c>
      <c r="Q163" s="14">
        <f>AP163*4</f>
        <v>132</v>
      </c>
      <c r="R163" s="14">
        <f>AQ163*3.6</f>
        <v>816.84</v>
      </c>
      <c r="S163" s="14">
        <f>AR163*3.8</f>
        <v>190</v>
      </c>
      <c r="T163" s="14">
        <f>AS163*9</f>
        <v>579.6</v>
      </c>
      <c r="U163" s="13"/>
      <c r="V163" s="13"/>
      <c r="W163" s="13"/>
      <c r="X163" s="13"/>
      <c r="Y163" s="13"/>
      <c r="Z163" s="13"/>
      <c r="AA163" s="13"/>
      <c r="AB163" s="13"/>
      <c r="AC163" s="13">
        <f>O163+P163</f>
        <v>280.46000000000004</v>
      </c>
      <c r="AD163" s="13">
        <f>Q163</f>
        <v>132</v>
      </c>
      <c r="AE163" s="13">
        <f>R163+S163</f>
        <v>1006.84</v>
      </c>
      <c r="AF163" s="13">
        <f>T163</f>
        <v>579.6</v>
      </c>
      <c r="AG163" s="13"/>
      <c r="AH163" s="13">
        <f>AC163*4.1868</f>
        <v>1174.2299280000002</v>
      </c>
      <c r="AI163" s="13">
        <f>Q163*4.1868</f>
        <v>552.6576</v>
      </c>
      <c r="AJ163" s="13">
        <f>R163*4.1868</f>
        <v>3419.9457120000002</v>
      </c>
      <c r="AK163" s="13">
        <f>S163*4.1868</f>
        <v>795.49199999999996</v>
      </c>
      <c r="AL163" s="13">
        <f>AF163*4.1868</f>
        <v>2426.6692800000001</v>
      </c>
      <c r="AM163" s="13"/>
      <c r="AN163" s="14">
        <v>77</v>
      </c>
      <c r="AO163" s="14">
        <v>1.2</v>
      </c>
      <c r="AP163" s="14">
        <v>33</v>
      </c>
      <c r="AQ163" s="14">
        <v>226.9</v>
      </c>
      <c r="AR163" s="14">
        <v>50</v>
      </c>
      <c r="AS163" s="14">
        <v>64.400000000000006</v>
      </c>
      <c r="AT163" s="13"/>
      <c r="AU163" s="13"/>
      <c r="AV163" s="13"/>
      <c r="AW163" s="13"/>
      <c r="AX163" s="13"/>
      <c r="AY163" s="13"/>
      <c r="AZ163" s="13"/>
      <c r="BA163" s="13"/>
      <c r="BB163" s="13">
        <f>SUM(AN163:AO163)</f>
        <v>78.2</v>
      </c>
      <c r="BC163" s="13">
        <f>AQ163</f>
        <v>226.9</v>
      </c>
      <c r="BD163" s="13">
        <f>AR163</f>
        <v>50</v>
      </c>
      <c r="BE163" s="13">
        <f>AS163</f>
        <v>64.400000000000006</v>
      </c>
      <c r="BF163" s="13"/>
      <c r="BG163">
        <f>BB163*$H163/1000</f>
        <v>0.29517425427177596</v>
      </c>
      <c r="BH163">
        <f t="shared" si="8"/>
        <v>0.85645829020800479</v>
      </c>
      <c r="BI163">
        <f t="shared" si="9"/>
        <v>0.18873034160599489</v>
      </c>
      <c r="BJ163">
        <f t="shared" si="10"/>
        <v>0.12456202545995662</v>
      </c>
      <c r="BK163">
        <f t="shared" si="11"/>
        <v>0.2430846799885214</v>
      </c>
    </row>
    <row r="164" spans="1:63">
      <c r="A164">
        <v>160</v>
      </c>
      <c r="B164" s="6">
        <v>187</v>
      </c>
      <c r="C164" s="6" t="s">
        <v>90</v>
      </c>
      <c r="D164" s="6" t="s">
        <v>57</v>
      </c>
      <c r="E164" s="6" t="s">
        <v>64</v>
      </c>
      <c r="F164" s="6" t="s">
        <v>70</v>
      </c>
      <c r="G164" s="7" t="s">
        <v>25</v>
      </c>
      <c r="H164" s="4">
        <v>4.3274413194444419</v>
      </c>
      <c r="J164" s="15">
        <f>H164*(AI164+AJ164+AK164)*0.001</f>
        <v>10.484600230087542</v>
      </c>
      <c r="K164" s="15">
        <f>H164*0.001*AH164</f>
        <v>15.236986074339917</v>
      </c>
      <c r="L164" s="15">
        <f>H164*0.001*AL164</f>
        <v>10.501268910898494</v>
      </c>
      <c r="M164" s="15">
        <f>SUM(J164:L164)</f>
        <v>36.222855215325957</v>
      </c>
      <c r="N164" t="s">
        <v>25</v>
      </c>
      <c r="O164">
        <f>AN164*3.58</f>
        <v>826.98</v>
      </c>
      <c r="P164" s="1">
        <f>AO164*4</f>
        <v>14</v>
      </c>
      <c r="Q164" s="1">
        <f>AP164*4</f>
        <v>132</v>
      </c>
      <c r="R164" s="1">
        <f>AQ164*3.6</f>
        <v>256.68</v>
      </c>
      <c r="S164" s="1">
        <f>AR164*3.8</f>
        <v>190</v>
      </c>
      <c r="T164" s="1">
        <f>AS164*9</f>
        <v>579.6</v>
      </c>
      <c r="AC164">
        <f>O164+P164</f>
        <v>840.98</v>
      </c>
      <c r="AD164">
        <f>Q164</f>
        <v>132</v>
      </c>
      <c r="AE164">
        <f>R164+S164</f>
        <v>446.68</v>
      </c>
      <c r="AF164">
        <f>T164</f>
        <v>579.6</v>
      </c>
      <c r="AH164">
        <f>AC164*4.1868</f>
        <v>3521.0150640000002</v>
      </c>
      <c r="AI164">
        <f>Q164*4.1868</f>
        <v>552.6576</v>
      </c>
      <c r="AJ164">
        <f>R164*4.1868</f>
        <v>1074.6678239999999</v>
      </c>
      <c r="AK164">
        <f>S164*4.1868</f>
        <v>795.49199999999996</v>
      </c>
      <c r="AL164">
        <f>AF164*4.1868</f>
        <v>2426.6692800000001</v>
      </c>
      <c r="AN164" s="1">
        <v>231</v>
      </c>
      <c r="AO164" s="1">
        <v>3.5</v>
      </c>
      <c r="AP164" s="1">
        <v>33</v>
      </c>
      <c r="AQ164" s="1">
        <v>71.3</v>
      </c>
      <c r="AR164" s="1">
        <v>50</v>
      </c>
      <c r="AS164" s="1">
        <v>64.400000000000006</v>
      </c>
      <c r="BB164">
        <f>SUM(AN164:AO164)</f>
        <v>234.5</v>
      </c>
      <c r="BC164">
        <f>AQ164</f>
        <v>71.3</v>
      </c>
      <c r="BD164">
        <f>AR164</f>
        <v>50</v>
      </c>
      <c r="BE164">
        <f>AS164</f>
        <v>64.400000000000006</v>
      </c>
      <c r="BG164">
        <f>BB164*$H164/1000</f>
        <v>1.0147849894097216</v>
      </c>
      <c r="BH164">
        <f t="shared" si="8"/>
        <v>0.3085465660763887</v>
      </c>
      <c r="BI164">
        <f t="shared" si="9"/>
        <v>0.21637206597222208</v>
      </c>
      <c r="BJ164">
        <f t="shared" si="10"/>
        <v>0.14280556354166657</v>
      </c>
      <c r="BK164">
        <f t="shared" si="11"/>
        <v>0.27868722097222204</v>
      </c>
    </row>
    <row r="165" spans="1:63">
      <c r="A165">
        <v>161</v>
      </c>
      <c r="B165" s="6">
        <v>188</v>
      </c>
      <c r="C165" s="6" t="s">
        <v>90</v>
      </c>
      <c r="D165" s="6" t="s">
        <v>49</v>
      </c>
      <c r="E165" s="6" t="s">
        <v>64</v>
      </c>
      <c r="F165" s="6" t="s">
        <v>70</v>
      </c>
      <c r="G165" s="7" t="s">
        <v>25</v>
      </c>
      <c r="H165" s="4">
        <v>3.9198677579365055</v>
      </c>
      <c r="J165" s="15">
        <f>H165*(AI165+AJ165+AK165)*0.001</f>
        <v>9.4971239037043791</v>
      </c>
      <c r="K165" s="15">
        <f>H165*0.001*AH165</f>
        <v>13.801913424582343</v>
      </c>
      <c r="L165" s="15">
        <f>H165*0.001*AL165</f>
        <v>9.5122226698469952</v>
      </c>
      <c r="M165" s="15">
        <f>SUM(J165:L165)</f>
        <v>32.811259998133721</v>
      </c>
      <c r="N165" t="s">
        <v>25</v>
      </c>
      <c r="O165">
        <f>AN165*3.58</f>
        <v>826.98</v>
      </c>
      <c r="P165" s="1">
        <f>AO165*4</f>
        <v>14</v>
      </c>
      <c r="Q165" s="1">
        <f>AP165*4</f>
        <v>132</v>
      </c>
      <c r="R165" s="1">
        <f>AQ165*3.6</f>
        <v>256.68</v>
      </c>
      <c r="S165" s="1">
        <f>AR165*3.8</f>
        <v>190</v>
      </c>
      <c r="T165" s="1">
        <f>AS165*9</f>
        <v>579.6</v>
      </c>
      <c r="AC165">
        <f>O165+P165</f>
        <v>840.98</v>
      </c>
      <c r="AD165">
        <f>Q165</f>
        <v>132</v>
      </c>
      <c r="AE165">
        <f>R165+S165</f>
        <v>446.68</v>
      </c>
      <c r="AF165">
        <f>T165</f>
        <v>579.6</v>
      </c>
      <c r="AH165">
        <f>AC165*4.1868</f>
        <v>3521.0150640000002</v>
      </c>
      <c r="AI165">
        <f>Q165*4.1868</f>
        <v>552.6576</v>
      </c>
      <c r="AJ165">
        <f>R165*4.1868</f>
        <v>1074.6678239999999</v>
      </c>
      <c r="AK165">
        <f>S165*4.1868</f>
        <v>795.49199999999996</v>
      </c>
      <c r="AL165">
        <f>AF165*4.1868</f>
        <v>2426.6692800000001</v>
      </c>
      <c r="AN165" s="1">
        <v>231</v>
      </c>
      <c r="AO165" s="1">
        <v>3.5</v>
      </c>
      <c r="AP165" s="1">
        <v>33</v>
      </c>
      <c r="AQ165" s="1">
        <v>71.3</v>
      </c>
      <c r="AR165" s="1">
        <v>50</v>
      </c>
      <c r="AS165" s="1">
        <v>64.400000000000006</v>
      </c>
      <c r="BB165">
        <f>SUM(AN165:AO165)</f>
        <v>234.5</v>
      </c>
      <c r="BC165">
        <f>AQ165</f>
        <v>71.3</v>
      </c>
      <c r="BD165">
        <f>AR165</f>
        <v>50</v>
      </c>
      <c r="BE165">
        <f>AS165</f>
        <v>64.400000000000006</v>
      </c>
      <c r="BG165">
        <f>BB165*$H165/1000</f>
        <v>0.91920898923611061</v>
      </c>
      <c r="BH165">
        <f t="shared" si="8"/>
        <v>0.27948657114087283</v>
      </c>
      <c r="BI165">
        <f t="shared" si="9"/>
        <v>0.19599338789682527</v>
      </c>
      <c r="BJ165">
        <f t="shared" si="10"/>
        <v>0.1293556360119047</v>
      </c>
      <c r="BK165">
        <f t="shared" si="11"/>
        <v>0.25243948361111096</v>
      </c>
    </row>
    <row r="166" spans="1:63">
      <c r="A166">
        <v>162</v>
      </c>
      <c r="B166" s="6">
        <v>189</v>
      </c>
      <c r="C166" s="6" t="s">
        <v>90</v>
      </c>
      <c r="D166" s="6" t="s">
        <v>57</v>
      </c>
      <c r="E166" s="6" t="s">
        <v>65</v>
      </c>
      <c r="F166" s="6" t="s">
        <v>70</v>
      </c>
      <c r="G166" s="7" t="s">
        <v>28</v>
      </c>
      <c r="H166" s="4">
        <v>3.8651944996501753</v>
      </c>
      <c r="J166" s="15">
        <f>H166*(AI166+AJ166+AK166)*0.001</f>
        <v>12.277563920505768</v>
      </c>
      <c r="K166" s="15">
        <f>H166*0.001*AH166</f>
        <v>7.4806594320306292</v>
      </c>
      <c r="L166" s="15">
        <f>H166*0.001*AL166</f>
        <v>12.292452093130414</v>
      </c>
      <c r="M166" s="15">
        <f>SUM(J166:L166)</f>
        <v>32.050675445666812</v>
      </c>
      <c r="N166" s="13" t="s">
        <v>28</v>
      </c>
      <c r="O166" s="13">
        <f>AN166*3.58</f>
        <v>454.66</v>
      </c>
      <c r="P166" s="14">
        <f>AO166*4</f>
        <v>7.6</v>
      </c>
      <c r="Q166" s="14">
        <f>AP166*4</f>
        <v>132</v>
      </c>
      <c r="R166" s="14">
        <f>AQ166*3.6</f>
        <v>436.68</v>
      </c>
      <c r="S166" s="14">
        <f>AR166*3.8</f>
        <v>190</v>
      </c>
      <c r="T166" s="14">
        <f>AS166*9</f>
        <v>759.6</v>
      </c>
      <c r="U166" s="13"/>
      <c r="V166" s="13"/>
      <c r="W166" s="13"/>
      <c r="X166" s="13"/>
      <c r="Y166" s="13"/>
      <c r="Z166" s="13"/>
      <c r="AA166" s="13"/>
      <c r="AB166" s="13"/>
      <c r="AC166" s="13">
        <f>O166+P166</f>
        <v>462.26000000000005</v>
      </c>
      <c r="AD166" s="13">
        <f>Q166</f>
        <v>132</v>
      </c>
      <c r="AE166" s="13">
        <f>R166+S166</f>
        <v>626.68000000000006</v>
      </c>
      <c r="AF166" s="13">
        <f>T166</f>
        <v>759.6</v>
      </c>
      <c r="AG166" s="13"/>
      <c r="AH166" s="13">
        <f>AC166*4.1868</f>
        <v>1935.3901680000001</v>
      </c>
      <c r="AI166" s="13">
        <f>Q166*4.1868</f>
        <v>552.6576</v>
      </c>
      <c r="AJ166" s="13">
        <f>R166*4.1868</f>
        <v>1828.2918239999999</v>
      </c>
      <c r="AK166" s="13">
        <f>S166*4.1868</f>
        <v>795.49199999999996</v>
      </c>
      <c r="AL166" s="13">
        <f>AF166*4.1868</f>
        <v>3180.2932799999999</v>
      </c>
      <c r="AM166" s="13"/>
      <c r="AN166" s="14">
        <v>127</v>
      </c>
      <c r="AO166" s="14">
        <v>1.9</v>
      </c>
      <c r="AP166" s="14">
        <v>33</v>
      </c>
      <c r="AQ166" s="14">
        <v>121.3</v>
      </c>
      <c r="AR166" s="14">
        <v>50</v>
      </c>
      <c r="AS166" s="14">
        <v>84.4</v>
      </c>
      <c r="AT166" s="13"/>
      <c r="AU166" s="13"/>
      <c r="AV166" s="13"/>
      <c r="AW166" s="13"/>
      <c r="AX166" s="13"/>
      <c r="AY166" s="13"/>
      <c r="AZ166" s="13"/>
      <c r="BA166" s="13"/>
      <c r="BB166" s="13">
        <f>SUM(AN166:AO166)</f>
        <v>128.9</v>
      </c>
      <c r="BC166" s="13">
        <f>AQ166</f>
        <v>121.3</v>
      </c>
      <c r="BD166" s="13">
        <f>AR166</f>
        <v>50</v>
      </c>
      <c r="BE166" s="13">
        <f>AS166</f>
        <v>84.4</v>
      </c>
      <c r="BF166" s="13"/>
      <c r="BG166">
        <f>BB166*$H166/1000</f>
        <v>0.49822357100490761</v>
      </c>
      <c r="BH166">
        <f t="shared" si="8"/>
        <v>0.46884809280756629</v>
      </c>
      <c r="BI166">
        <f t="shared" si="9"/>
        <v>0.19325972498250876</v>
      </c>
      <c r="BJ166">
        <f t="shared" si="10"/>
        <v>0.12755141848845578</v>
      </c>
      <c r="BK166">
        <f t="shared" si="11"/>
        <v>0.32622241577047484</v>
      </c>
    </row>
    <row r="167" spans="1:63">
      <c r="A167">
        <v>163</v>
      </c>
      <c r="B167" s="6">
        <v>190</v>
      </c>
      <c r="C167" s="6" t="s">
        <v>90</v>
      </c>
      <c r="D167" s="6" t="s">
        <v>49</v>
      </c>
      <c r="E167" s="6" t="s">
        <v>65</v>
      </c>
      <c r="F167" s="6" t="s">
        <v>70</v>
      </c>
      <c r="G167" s="7" t="s">
        <v>28</v>
      </c>
      <c r="H167" s="4">
        <v>3.7566124074074052</v>
      </c>
      <c r="J167" s="15">
        <f>H167*(AI167+AJ167+AK167)*0.001</f>
        <v>11.932659264801245</v>
      </c>
      <c r="K167" s="15">
        <f>H167*0.001*AH167</f>
        <v>7.270510718283103</v>
      </c>
      <c r="L167" s="15">
        <f>H167*0.001*AL167</f>
        <v>11.947129194842393</v>
      </c>
      <c r="M167" s="15">
        <f>SUM(J167:L167)</f>
        <v>31.15029917792674</v>
      </c>
      <c r="N167" s="13" t="s">
        <v>28</v>
      </c>
      <c r="O167" s="13">
        <f>AN167*3.58</f>
        <v>454.66</v>
      </c>
      <c r="P167" s="14">
        <f>AO167*4</f>
        <v>7.6</v>
      </c>
      <c r="Q167" s="14">
        <f>AP167*4</f>
        <v>132</v>
      </c>
      <c r="R167" s="14">
        <f>AQ167*3.6</f>
        <v>436.68</v>
      </c>
      <c r="S167" s="14">
        <f>AR167*3.8</f>
        <v>190</v>
      </c>
      <c r="T167" s="14">
        <f>AS167*9</f>
        <v>759.6</v>
      </c>
      <c r="U167" s="13"/>
      <c r="V167" s="13"/>
      <c r="W167" s="13"/>
      <c r="X167" s="13"/>
      <c r="Y167" s="13"/>
      <c r="Z167" s="13"/>
      <c r="AA167" s="13"/>
      <c r="AB167" s="13"/>
      <c r="AC167" s="13">
        <f>O167+P167</f>
        <v>462.26000000000005</v>
      </c>
      <c r="AD167" s="13">
        <f>Q167</f>
        <v>132</v>
      </c>
      <c r="AE167" s="13">
        <f>R167+S167</f>
        <v>626.68000000000006</v>
      </c>
      <c r="AF167" s="13">
        <f>T167</f>
        <v>759.6</v>
      </c>
      <c r="AG167" s="13"/>
      <c r="AH167" s="13">
        <f>AC167*4.1868</f>
        <v>1935.3901680000001</v>
      </c>
      <c r="AI167" s="13">
        <f>Q167*4.1868</f>
        <v>552.6576</v>
      </c>
      <c r="AJ167" s="13">
        <f>R167*4.1868</f>
        <v>1828.2918239999999</v>
      </c>
      <c r="AK167" s="13">
        <f>S167*4.1868</f>
        <v>795.49199999999996</v>
      </c>
      <c r="AL167" s="13">
        <f>AF167*4.1868</f>
        <v>3180.2932799999999</v>
      </c>
      <c r="AM167" s="13"/>
      <c r="AN167" s="14">
        <v>127</v>
      </c>
      <c r="AO167" s="14">
        <v>1.9</v>
      </c>
      <c r="AP167" s="14">
        <v>33</v>
      </c>
      <c r="AQ167" s="14">
        <v>121.3</v>
      </c>
      <c r="AR167" s="14">
        <v>50</v>
      </c>
      <c r="AS167" s="14">
        <v>84.4</v>
      </c>
      <c r="AT167" s="13"/>
      <c r="AU167" s="13"/>
      <c r="AV167" s="13"/>
      <c r="AW167" s="13"/>
      <c r="AX167" s="13"/>
      <c r="AY167" s="13"/>
      <c r="AZ167" s="13"/>
      <c r="BA167" s="13"/>
      <c r="BB167" s="13">
        <f>SUM(AN167:AO167)</f>
        <v>128.9</v>
      </c>
      <c r="BC167" s="13">
        <f>AQ167</f>
        <v>121.3</v>
      </c>
      <c r="BD167" s="13">
        <f>AR167</f>
        <v>50</v>
      </c>
      <c r="BE167" s="13">
        <f>AS167</f>
        <v>84.4</v>
      </c>
      <c r="BF167" s="13"/>
      <c r="BG167">
        <f>BB167*$H167/1000</f>
        <v>0.4842273393148146</v>
      </c>
      <c r="BH167">
        <f t="shared" si="8"/>
        <v>0.45567708501851828</v>
      </c>
      <c r="BI167">
        <f t="shared" si="9"/>
        <v>0.18783062037037027</v>
      </c>
      <c r="BJ167">
        <f t="shared" si="10"/>
        <v>0.12396820944444437</v>
      </c>
      <c r="BK167">
        <f t="shared" si="11"/>
        <v>0.31705808718518502</v>
      </c>
    </row>
    <row r="168" spans="1:63">
      <c r="A168">
        <v>164</v>
      </c>
      <c r="B168" s="6">
        <v>191</v>
      </c>
      <c r="C168" s="6" t="s">
        <v>90</v>
      </c>
      <c r="D168" s="6" t="s">
        <v>57</v>
      </c>
      <c r="E168" s="6" t="s">
        <v>59</v>
      </c>
      <c r="F168" s="6" t="s">
        <v>71</v>
      </c>
      <c r="G168" s="7" t="s">
        <v>2</v>
      </c>
      <c r="H168" s="4">
        <v>3.6123056691919251</v>
      </c>
      <c r="J168" s="15">
        <f>H168*(AI168+AJ168+AK168)*0.001</f>
        <v>9.0719809852435276</v>
      </c>
      <c r="K168" s="15">
        <f>H168*0.001*AH168</f>
        <v>27.194769353804499</v>
      </c>
      <c r="L168" s="15">
        <f>H168*0.001*AL168</f>
        <v>9.1197728295909695</v>
      </c>
      <c r="M168" s="15">
        <f>SUM(J168:L168)</f>
        <v>45.386523168639002</v>
      </c>
      <c r="N168" t="s">
        <v>2</v>
      </c>
      <c r="O168">
        <f>AN168*3.58</f>
        <v>1768.52</v>
      </c>
      <c r="P168" s="1">
        <f>AO168*4</f>
        <v>29.6</v>
      </c>
      <c r="Q168" s="1">
        <f>AP168*4</f>
        <v>200</v>
      </c>
      <c r="R168" s="1">
        <f>AQ168*3.6</f>
        <v>114.84</v>
      </c>
      <c r="S168" s="1">
        <f>AR168*3.8</f>
        <v>285</v>
      </c>
      <c r="T168" s="1">
        <f>AS168*9</f>
        <v>603</v>
      </c>
      <c r="AC168">
        <f>O168+P168</f>
        <v>1798.12</v>
      </c>
      <c r="AD168">
        <f>Q168</f>
        <v>200</v>
      </c>
      <c r="AE168">
        <f>R168+S168</f>
        <v>399.84000000000003</v>
      </c>
      <c r="AF168">
        <f>T168</f>
        <v>603</v>
      </c>
      <c r="AH168">
        <f>AC168*4.1868</f>
        <v>7528.3688159999992</v>
      </c>
      <c r="AI168">
        <f>Q168*4.1868</f>
        <v>837.36</v>
      </c>
      <c r="AJ168">
        <f>R168*4.1868</f>
        <v>480.81211200000001</v>
      </c>
      <c r="AK168">
        <f>S168*4.1868</f>
        <v>1193.2380000000001</v>
      </c>
      <c r="AL168">
        <f>AF168*4.1868</f>
        <v>2524.6403999999998</v>
      </c>
      <c r="AN168" s="1">
        <v>494</v>
      </c>
      <c r="AO168" s="1">
        <v>7.4</v>
      </c>
      <c r="AP168" s="1">
        <v>50</v>
      </c>
      <c r="AQ168" s="1">
        <v>31.9</v>
      </c>
      <c r="AR168" s="1">
        <v>75</v>
      </c>
      <c r="AS168" s="1">
        <v>67</v>
      </c>
      <c r="BB168">
        <f>SUM(AN168:AO168)</f>
        <v>501.4</v>
      </c>
      <c r="BC168">
        <f>AQ168</f>
        <v>31.9</v>
      </c>
      <c r="BD168">
        <f>AR168</f>
        <v>75</v>
      </c>
      <c r="BE168">
        <f>AS168</f>
        <v>67</v>
      </c>
      <c r="BG168">
        <f>BB168*$H168/1000</f>
        <v>1.8112100625328311</v>
      </c>
      <c r="BH168">
        <f t="shared" si="8"/>
        <v>0.11523255084722239</v>
      </c>
      <c r="BI168">
        <f t="shared" si="9"/>
        <v>0.27092292518939437</v>
      </c>
      <c r="BJ168">
        <f t="shared" si="10"/>
        <v>0.18061528345959624</v>
      </c>
      <c r="BK168">
        <f t="shared" si="11"/>
        <v>0.24202447983585898</v>
      </c>
    </row>
    <row r="169" spans="1:63">
      <c r="A169" s="50">
        <v>165</v>
      </c>
      <c r="B169" s="6">
        <v>192</v>
      </c>
      <c r="C169" s="6" t="s">
        <v>90</v>
      </c>
      <c r="D169" s="6" t="s">
        <v>49</v>
      </c>
      <c r="E169" s="6" t="s">
        <v>59</v>
      </c>
      <c r="F169" s="6" t="s">
        <v>71</v>
      </c>
      <c r="G169" s="7" t="s">
        <v>2</v>
      </c>
      <c r="H169" s="4">
        <v>2.1360109126984166</v>
      </c>
      <c r="J169" s="15">
        <f>H169*(AI169+AJ169+AK169)*0.001</f>
        <v>5.3643994054931525</v>
      </c>
      <c r="K169" s="15">
        <f>H169*0.001*AH169</f>
        <v>16.080677945794456</v>
      </c>
      <c r="L169" s="15">
        <f>H169*0.001*AL169</f>
        <v>5.3926594450392953</v>
      </c>
      <c r="M169" s="15">
        <f>SUM(J169:L169)</f>
        <v>26.837736796326904</v>
      </c>
      <c r="N169" t="s">
        <v>2</v>
      </c>
      <c r="O169">
        <f>AN169*3.58</f>
        <v>1768.52</v>
      </c>
      <c r="P169" s="1">
        <f>AO169*4</f>
        <v>29.6</v>
      </c>
      <c r="Q169" s="1">
        <f>AP169*4</f>
        <v>200</v>
      </c>
      <c r="R169" s="1">
        <f>AQ169*3.6</f>
        <v>114.84</v>
      </c>
      <c r="S169" s="1">
        <f>AR169*3.8</f>
        <v>285</v>
      </c>
      <c r="T169" s="1">
        <f>AS169*9</f>
        <v>603</v>
      </c>
      <c r="AC169">
        <f>O169+P169</f>
        <v>1798.12</v>
      </c>
      <c r="AD169">
        <f>Q169</f>
        <v>200</v>
      </c>
      <c r="AE169">
        <f>R169+S169</f>
        <v>399.84000000000003</v>
      </c>
      <c r="AF169">
        <f>T169</f>
        <v>603</v>
      </c>
      <c r="AH169">
        <f>AC169*4.1868</f>
        <v>7528.3688159999992</v>
      </c>
      <c r="AI169">
        <f>Q169*4.1868</f>
        <v>837.36</v>
      </c>
      <c r="AJ169">
        <f>R169*4.1868</f>
        <v>480.81211200000001</v>
      </c>
      <c r="AK169">
        <f>S169*4.1868</f>
        <v>1193.2380000000001</v>
      </c>
      <c r="AL169">
        <f>AF169*4.1868</f>
        <v>2524.6403999999998</v>
      </c>
      <c r="AN169" s="1">
        <v>494</v>
      </c>
      <c r="AO169" s="1">
        <v>7.4</v>
      </c>
      <c r="AP169" s="1">
        <v>50</v>
      </c>
      <c r="AQ169" s="1">
        <v>31.9</v>
      </c>
      <c r="AR169" s="1">
        <v>75</v>
      </c>
      <c r="AS169" s="1">
        <v>67</v>
      </c>
      <c r="BB169">
        <f>SUM(AN169:AO169)</f>
        <v>501.4</v>
      </c>
      <c r="BC169">
        <f>AQ169</f>
        <v>31.9</v>
      </c>
      <c r="BD169">
        <f>AR169</f>
        <v>75</v>
      </c>
      <c r="BE169">
        <f>AS169</f>
        <v>67</v>
      </c>
      <c r="BG169">
        <f>BB169*$H169/1000</f>
        <v>1.0709958716269858</v>
      </c>
      <c r="BH169">
        <f t="shared" si="8"/>
        <v>6.8138748115079487E-2</v>
      </c>
      <c r="BI169">
        <f t="shared" si="9"/>
        <v>0.16020081845238124</v>
      </c>
      <c r="BJ169">
        <f t="shared" si="10"/>
        <v>0.10680054563492082</v>
      </c>
      <c r="BK169">
        <f t="shared" si="11"/>
        <v>0.1431127311507939</v>
      </c>
    </row>
    <row r="170" spans="1:63">
      <c r="A170">
        <v>166</v>
      </c>
      <c r="B170" s="6">
        <v>193</v>
      </c>
      <c r="C170" s="6" t="s">
        <v>90</v>
      </c>
      <c r="D170" s="6" t="s">
        <v>57</v>
      </c>
      <c r="E170" s="6" t="s">
        <v>66</v>
      </c>
      <c r="F170" s="6" t="s">
        <v>72</v>
      </c>
      <c r="G170" s="7" t="s">
        <v>5</v>
      </c>
      <c r="H170" s="4">
        <v>3.3120762216440229</v>
      </c>
      <c r="J170" s="15">
        <f>H170*(AI170+AJ170+AK170)*0.001</f>
        <v>31.20186099081117</v>
      </c>
      <c r="K170" s="15">
        <f>H170*0.001*AH170</f>
        <v>2.0841270069299642</v>
      </c>
      <c r="L170" s="15">
        <f>H170*0.001*AL170</f>
        <v>8.361801437041855</v>
      </c>
      <c r="M170" s="15">
        <f>SUM(J170:L170)</f>
        <v>41.647789434782986</v>
      </c>
      <c r="N170" s="13" t="s">
        <v>5</v>
      </c>
      <c r="O170" s="13">
        <f>AN170*3.58</f>
        <v>147.85399999999998</v>
      </c>
      <c r="P170" s="14">
        <f>AO170*4</f>
        <v>2.44</v>
      </c>
      <c r="Q170" s="14">
        <f>AP170*4</f>
        <v>200</v>
      </c>
      <c r="R170" s="14">
        <f>AQ170*3.6</f>
        <v>1765.0800000000002</v>
      </c>
      <c r="S170" s="14">
        <f>AR170*3.8</f>
        <v>285</v>
      </c>
      <c r="T170" s="14">
        <f>AS170*9</f>
        <v>603</v>
      </c>
      <c r="U170" s="13"/>
      <c r="V170" s="13"/>
      <c r="W170" s="13"/>
      <c r="X170" s="13"/>
      <c r="Y170" s="13"/>
      <c r="Z170" s="13"/>
      <c r="AA170" s="13"/>
      <c r="AB170" s="13"/>
      <c r="AC170" s="13">
        <f>O170+P170</f>
        <v>150.29399999999998</v>
      </c>
      <c r="AD170" s="13">
        <f>Q170</f>
        <v>200</v>
      </c>
      <c r="AE170" s="13">
        <f>R170+S170</f>
        <v>2050.08</v>
      </c>
      <c r="AF170" s="13">
        <f>T170</f>
        <v>603</v>
      </c>
      <c r="AG170" s="13"/>
      <c r="AH170" s="13">
        <f>AC170*4.1868</f>
        <v>629.25091919999988</v>
      </c>
      <c r="AI170" s="13">
        <f>Q170*4.1868</f>
        <v>837.36</v>
      </c>
      <c r="AJ170" s="13">
        <f>R170*4.1868</f>
        <v>7390.0369440000004</v>
      </c>
      <c r="AK170" s="13">
        <f>S170*4.1868</f>
        <v>1193.2380000000001</v>
      </c>
      <c r="AL170" s="13">
        <f>AF170*4.1868</f>
        <v>2524.6403999999998</v>
      </c>
      <c r="AM170" s="13"/>
      <c r="AN170" s="14">
        <v>41.3</v>
      </c>
      <c r="AO170" s="14">
        <v>0.61</v>
      </c>
      <c r="AP170" s="14">
        <v>50</v>
      </c>
      <c r="AQ170" s="14">
        <v>490.3</v>
      </c>
      <c r="AR170" s="14">
        <v>75</v>
      </c>
      <c r="AS170" s="14">
        <v>67</v>
      </c>
      <c r="AT170" s="13"/>
      <c r="AU170" s="13"/>
      <c r="AV170" s="13"/>
      <c r="AW170" s="13"/>
      <c r="AX170" s="13"/>
      <c r="AY170" s="13"/>
      <c r="AZ170" s="13"/>
      <c r="BA170" s="13"/>
      <c r="BB170" s="13">
        <f>SUM(AN170:AO170)</f>
        <v>41.91</v>
      </c>
      <c r="BC170" s="13">
        <f>AQ170</f>
        <v>490.3</v>
      </c>
      <c r="BD170" s="13">
        <f>AR170</f>
        <v>75</v>
      </c>
      <c r="BE170" s="13">
        <f>AS170</f>
        <v>67</v>
      </c>
      <c r="BF170" s="13"/>
      <c r="BG170">
        <f>BB170*$H170/1000</f>
        <v>0.13880911444910099</v>
      </c>
      <c r="BH170">
        <f t="shared" si="8"/>
        <v>1.6239109714720643</v>
      </c>
      <c r="BI170">
        <f t="shared" si="9"/>
        <v>0.24840571662330171</v>
      </c>
      <c r="BJ170">
        <f t="shared" si="10"/>
        <v>0.16560381108220112</v>
      </c>
      <c r="BK170">
        <f t="shared" si="11"/>
        <v>0.22190910685014953</v>
      </c>
    </row>
    <row r="171" spans="1:63">
      <c r="A171" s="50">
        <v>167</v>
      </c>
      <c r="B171" s="6">
        <v>194</v>
      </c>
      <c r="C171" s="6" t="s">
        <v>90</v>
      </c>
      <c r="D171" s="6" t="s">
        <v>49</v>
      </c>
      <c r="E171" s="6" t="s">
        <v>66</v>
      </c>
      <c r="F171" s="6" t="s">
        <v>72</v>
      </c>
      <c r="G171" s="7" t="s">
        <v>5</v>
      </c>
      <c r="H171" s="4">
        <v>2.6811792151675542</v>
      </c>
      <c r="J171" s="15">
        <f>H171*(AI171+AJ171+AK171)*0.001</f>
        <v>25.258410605533953</v>
      </c>
      <c r="K171" s="15">
        <f>H171*0.001*AH171</f>
        <v>1.6871344856841179</v>
      </c>
      <c r="L171" s="15">
        <f>H171*0.001*AL171</f>
        <v>6.7690133662522998</v>
      </c>
      <c r="M171" s="15">
        <f>SUM(J171:L171)</f>
        <v>33.714558457470375</v>
      </c>
      <c r="N171" s="13" t="s">
        <v>5</v>
      </c>
      <c r="O171" s="13">
        <f>AN171*3.58</f>
        <v>147.85399999999998</v>
      </c>
      <c r="P171" s="14">
        <f>AO171*4</f>
        <v>2.44</v>
      </c>
      <c r="Q171" s="14">
        <f>AP171*4</f>
        <v>200</v>
      </c>
      <c r="R171" s="14">
        <f>AQ171*3.6</f>
        <v>1765.0800000000002</v>
      </c>
      <c r="S171" s="14">
        <f>AR171*3.8</f>
        <v>285</v>
      </c>
      <c r="T171" s="14">
        <f>AS171*9</f>
        <v>603</v>
      </c>
      <c r="U171" s="13"/>
      <c r="V171" s="13"/>
      <c r="W171" s="13"/>
      <c r="X171" s="13"/>
      <c r="Y171" s="13"/>
      <c r="Z171" s="13"/>
      <c r="AA171" s="13"/>
      <c r="AB171" s="13"/>
      <c r="AC171" s="13">
        <f>O171+P171</f>
        <v>150.29399999999998</v>
      </c>
      <c r="AD171" s="13">
        <f>Q171</f>
        <v>200</v>
      </c>
      <c r="AE171" s="13">
        <f>R171+S171</f>
        <v>2050.08</v>
      </c>
      <c r="AF171" s="13">
        <f>T171</f>
        <v>603</v>
      </c>
      <c r="AG171" s="13"/>
      <c r="AH171" s="13">
        <f>AC171*4.1868</f>
        <v>629.25091919999988</v>
      </c>
      <c r="AI171" s="13">
        <f>Q171*4.1868</f>
        <v>837.36</v>
      </c>
      <c r="AJ171" s="13">
        <f>R171*4.1868</f>
        <v>7390.0369440000004</v>
      </c>
      <c r="AK171" s="13">
        <f>S171*4.1868</f>
        <v>1193.2380000000001</v>
      </c>
      <c r="AL171" s="13">
        <f>AF171*4.1868</f>
        <v>2524.6403999999998</v>
      </c>
      <c r="AM171" s="13"/>
      <c r="AN171" s="14">
        <v>41.3</v>
      </c>
      <c r="AO171" s="14">
        <v>0.61</v>
      </c>
      <c r="AP171" s="14">
        <v>50</v>
      </c>
      <c r="AQ171" s="14">
        <v>490.3</v>
      </c>
      <c r="AR171" s="14">
        <v>75</v>
      </c>
      <c r="AS171" s="14">
        <v>67</v>
      </c>
      <c r="AT171" s="13"/>
      <c r="AU171" s="13"/>
      <c r="AV171" s="13"/>
      <c r="AW171" s="13"/>
      <c r="AX171" s="13"/>
      <c r="AY171" s="13"/>
      <c r="AZ171" s="13"/>
      <c r="BA171" s="13"/>
      <c r="BB171" s="13">
        <f>SUM(AN171:AO171)</f>
        <v>41.91</v>
      </c>
      <c r="BC171" s="13">
        <f>AQ171</f>
        <v>490.3</v>
      </c>
      <c r="BD171" s="13">
        <f>AR171</f>
        <v>75</v>
      </c>
      <c r="BE171" s="13">
        <f>AS171</f>
        <v>67</v>
      </c>
      <c r="BF171" s="13"/>
      <c r="BG171">
        <f>BB171*$H171/1000</f>
        <v>0.11236822090767218</v>
      </c>
      <c r="BH171">
        <f t="shared" si="8"/>
        <v>1.3145821691966519</v>
      </c>
      <c r="BI171">
        <f t="shared" si="9"/>
        <v>0.20108844113756658</v>
      </c>
      <c r="BJ171">
        <f t="shared" si="10"/>
        <v>0.1340589607583777</v>
      </c>
      <c r="BK171">
        <f t="shared" si="11"/>
        <v>0.17963900741622613</v>
      </c>
    </row>
    <row r="172" spans="1:63">
      <c r="A172">
        <v>168</v>
      </c>
      <c r="B172" s="6">
        <v>195</v>
      </c>
      <c r="C172" s="6" t="s">
        <v>90</v>
      </c>
      <c r="D172" s="6" t="s">
        <v>57</v>
      </c>
      <c r="E172" s="6" t="s">
        <v>60</v>
      </c>
      <c r="F172" s="6" t="s">
        <v>71</v>
      </c>
      <c r="G172" s="7" t="s">
        <v>11</v>
      </c>
      <c r="H172" s="4">
        <v>2.7222358906525628</v>
      </c>
      <c r="J172" s="15">
        <f>H172*(AI172+AJ172+AK172)*0.001</f>
        <v>16.409147118833623</v>
      </c>
      <c r="K172" s="15">
        <f>H172*0.001*AH172</f>
        <v>11.285306247870627</v>
      </c>
      <c r="L172" s="15">
        <f>H172*0.001*AL172</f>
        <v>6.8726667078714421</v>
      </c>
      <c r="M172" s="15">
        <f>SUM(J172:L172)</f>
        <v>34.567120074575698</v>
      </c>
      <c r="N172" s="13" t="s">
        <v>11</v>
      </c>
      <c r="O172" s="13">
        <f>AN172*3.58</f>
        <v>973.76</v>
      </c>
      <c r="P172" s="14">
        <f>AO172*4</f>
        <v>16.399999999999999</v>
      </c>
      <c r="Q172" s="14">
        <f>AP172*4</f>
        <v>200</v>
      </c>
      <c r="R172" s="14">
        <f>AQ172*3.6</f>
        <v>954.72</v>
      </c>
      <c r="S172" s="14">
        <f>AR172*3.8</f>
        <v>285</v>
      </c>
      <c r="T172" s="14">
        <f>AS172*9</f>
        <v>603</v>
      </c>
      <c r="U172" s="13"/>
      <c r="V172" s="13"/>
      <c r="W172" s="13"/>
      <c r="X172" s="13"/>
      <c r="Y172" s="13"/>
      <c r="Z172" s="13"/>
      <c r="AA172" s="13"/>
      <c r="AB172" s="13"/>
      <c r="AC172" s="13">
        <f>O172+P172</f>
        <v>990.16</v>
      </c>
      <c r="AD172" s="13">
        <f>Q172</f>
        <v>200</v>
      </c>
      <c r="AE172" s="13">
        <f>R172+S172</f>
        <v>1239.72</v>
      </c>
      <c r="AF172" s="13">
        <f>T172</f>
        <v>603</v>
      </c>
      <c r="AG172" s="13"/>
      <c r="AH172" s="13">
        <f>AC172*4.1868</f>
        <v>4145.6018880000001</v>
      </c>
      <c r="AI172" s="13">
        <f>Q172*4.1868</f>
        <v>837.36</v>
      </c>
      <c r="AJ172" s="13">
        <f>R172*4.1868</f>
        <v>3997.2216960000001</v>
      </c>
      <c r="AK172" s="13">
        <f>S172*4.1868</f>
        <v>1193.2380000000001</v>
      </c>
      <c r="AL172" s="13">
        <f>AF172*4.1868</f>
        <v>2524.6403999999998</v>
      </c>
      <c r="AM172" s="13"/>
      <c r="AN172" s="14">
        <v>272</v>
      </c>
      <c r="AO172" s="14">
        <v>4.0999999999999996</v>
      </c>
      <c r="AP172" s="14">
        <v>50</v>
      </c>
      <c r="AQ172" s="14">
        <v>265.2</v>
      </c>
      <c r="AR172" s="14">
        <v>75</v>
      </c>
      <c r="AS172" s="14">
        <v>67</v>
      </c>
      <c r="AT172" s="13"/>
      <c r="AU172" s="13"/>
      <c r="AV172" s="13"/>
      <c r="AW172" s="13"/>
      <c r="AX172" s="13"/>
      <c r="AY172" s="13"/>
      <c r="AZ172" s="13"/>
      <c r="BA172" s="13"/>
      <c r="BB172" s="13">
        <f>SUM(AN172:AO172)</f>
        <v>276.10000000000002</v>
      </c>
      <c r="BC172" s="13">
        <f>AQ172</f>
        <v>265.2</v>
      </c>
      <c r="BD172" s="13">
        <f>AR172</f>
        <v>75</v>
      </c>
      <c r="BE172" s="13">
        <f>AS172</f>
        <v>67</v>
      </c>
      <c r="BF172" s="13"/>
      <c r="BG172">
        <f>BB172*$H172/1000</f>
        <v>0.75160932940917269</v>
      </c>
      <c r="BH172">
        <f t="shared" si="8"/>
        <v>0.72193695820105963</v>
      </c>
      <c r="BI172">
        <f t="shared" si="9"/>
        <v>0.2041676917989422</v>
      </c>
      <c r="BJ172">
        <f t="shared" si="10"/>
        <v>0.13611179453262814</v>
      </c>
      <c r="BK172">
        <f t="shared" si="11"/>
        <v>0.18238980467372171</v>
      </c>
    </row>
    <row r="173" spans="1:63">
      <c r="A173" s="50">
        <v>169</v>
      </c>
      <c r="B173" s="6">
        <v>196</v>
      </c>
      <c r="C173" s="6" t="s">
        <v>90</v>
      </c>
      <c r="D173" s="6" t="s">
        <v>49</v>
      </c>
      <c r="E173" s="6" t="s">
        <v>60</v>
      </c>
      <c r="F173" s="6" t="s">
        <v>71</v>
      </c>
      <c r="G173" s="7" t="s">
        <v>11</v>
      </c>
      <c r="H173" s="4">
        <v>2.4207564484127029</v>
      </c>
      <c r="J173" s="15">
        <f>H173*(AI173+AJ173+AK173)*0.001</f>
        <v>14.5918833989611</v>
      </c>
      <c r="K173" s="15">
        <f>H173*0.001*AH173</f>
        <v>10.035492502927875</v>
      </c>
      <c r="L173" s="15">
        <f>H173*0.001*AL173</f>
        <v>6.1115395282232248</v>
      </c>
      <c r="M173" s="15">
        <f>SUM(J173:L173)</f>
        <v>30.738915430112201</v>
      </c>
      <c r="N173" s="13" t="s">
        <v>11</v>
      </c>
      <c r="O173" s="13">
        <f>AN173*3.58</f>
        <v>973.76</v>
      </c>
      <c r="P173" s="14">
        <f>AO173*4</f>
        <v>16.399999999999999</v>
      </c>
      <c r="Q173" s="14">
        <f>AP173*4</f>
        <v>200</v>
      </c>
      <c r="R173" s="14">
        <f>AQ173*3.6</f>
        <v>954.72</v>
      </c>
      <c r="S173" s="14">
        <f>AR173*3.8</f>
        <v>285</v>
      </c>
      <c r="T173" s="14">
        <f>AS173*9</f>
        <v>603</v>
      </c>
      <c r="U173" s="13"/>
      <c r="V173" s="13"/>
      <c r="W173" s="13"/>
      <c r="X173" s="13"/>
      <c r="Y173" s="13"/>
      <c r="Z173" s="13"/>
      <c r="AA173" s="13"/>
      <c r="AB173" s="13"/>
      <c r="AC173" s="13">
        <f>O173+P173</f>
        <v>990.16</v>
      </c>
      <c r="AD173" s="13">
        <f>Q173</f>
        <v>200</v>
      </c>
      <c r="AE173" s="13">
        <f>R173+S173</f>
        <v>1239.72</v>
      </c>
      <c r="AF173" s="13">
        <f>T173</f>
        <v>603</v>
      </c>
      <c r="AG173" s="13"/>
      <c r="AH173" s="13">
        <f>AC173*4.1868</f>
        <v>4145.6018880000001</v>
      </c>
      <c r="AI173" s="13">
        <f>Q173*4.1868</f>
        <v>837.36</v>
      </c>
      <c r="AJ173" s="13">
        <f>R173*4.1868</f>
        <v>3997.2216960000001</v>
      </c>
      <c r="AK173" s="13">
        <f>S173*4.1868</f>
        <v>1193.2380000000001</v>
      </c>
      <c r="AL173" s="13">
        <f>AF173*4.1868</f>
        <v>2524.6403999999998</v>
      </c>
      <c r="AM173" s="13"/>
      <c r="AN173" s="14">
        <v>272</v>
      </c>
      <c r="AO173" s="14">
        <v>4.0999999999999996</v>
      </c>
      <c r="AP173" s="14">
        <v>50</v>
      </c>
      <c r="AQ173" s="14">
        <v>265.2</v>
      </c>
      <c r="AR173" s="14">
        <v>75</v>
      </c>
      <c r="AS173" s="14">
        <v>67</v>
      </c>
      <c r="AT173" s="13"/>
      <c r="AU173" s="13"/>
      <c r="AV173" s="13"/>
      <c r="AW173" s="13"/>
      <c r="AX173" s="13"/>
      <c r="AY173" s="13"/>
      <c r="AZ173" s="13"/>
      <c r="BA173" s="13"/>
      <c r="BB173" s="13">
        <f>SUM(AN173:AO173)</f>
        <v>276.10000000000002</v>
      </c>
      <c r="BC173" s="13">
        <f>AQ173</f>
        <v>265.2</v>
      </c>
      <c r="BD173" s="13">
        <f>AR173</f>
        <v>75</v>
      </c>
      <c r="BE173" s="13">
        <f>AS173</f>
        <v>67</v>
      </c>
      <c r="BF173" s="13"/>
      <c r="BG173">
        <f>BB173*$H173/1000</f>
        <v>0.66837085540674734</v>
      </c>
      <c r="BH173">
        <f t="shared" si="8"/>
        <v>0.64198461011904873</v>
      </c>
      <c r="BI173">
        <f t="shared" si="9"/>
        <v>0.18155673363095273</v>
      </c>
      <c r="BJ173">
        <f t="shared" si="10"/>
        <v>0.12103782242063514</v>
      </c>
      <c r="BK173">
        <f t="shared" si="11"/>
        <v>0.16219068204365109</v>
      </c>
    </row>
    <row r="174" spans="1:63">
      <c r="A174">
        <v>170</v>
      </c>
      <c r="B174" s="6">
        <v>197</v>
      </c>
      <c r="C174" s="6" t="s">
        <v>90</v>
      </c>
      <c r="D174" s="6" t="s">
        <v>57</v>
      </c>
      <c r="E174" s="6" t="s">
        <v>61</v>
      </c>
      <c r="F174" s="6" t="s">
        <v>71</v>
      </c>
      <c r="G174" s="7" t="s">
        <v>14</v>
      </c>
      <c r="H174" s="4">
        <v>3.0875675485008878</v>
      </c>
      <c r="J174" s="15">
        <f>H174*(AI174+AJ174+AK174)*0.001</f>
        <v>7.7560098547931178</v>
      </c>
      <c r="K174" s="15">
        <f>H174*0.001*AH174</f>
        <v>12.799825858392813</v>
      </c>
      <c r="L174" s="15">
        <f>H174*0.001*AL174</f>
        <v>18.614920049371467</v>
      </c>
      <c r="M174" s="15">
        <f>SUM(J174:L174)</f>
        <v>39.170755762557398</v>
      </c>
      <c r="N174" t="s">
        <v>14</v>
      </c>
      <c r="O174">
        <f>AN174*3.58</f>
        <v>973.76</v>
      </c>
      <c r="P174" s="1">
        <f>AO174*4</f>
        <v>16.399999999999999</v>
      </c>
      <c r="Q174" s="1">
        <f>AP174*4</f>
        <v>200</v>
      </c>
      <c r="R174" s="1">
        <f>AQ174*3.6</f>
        <v>114.98400000000001</v>
      </c>
      <c r="S174" s="1">
        <f>AR174*3.8</f>
        <v>285</v>
      </c>
      <c r="T174" s="1">
        <f>AS174*9</f>
        <v>1440</v>
      </c>
      <c r="AC174">
        <f>O174+P174</f>
        <v>990.16</v>
      </c>
      <c r="AD174">
        <f>Q174</f>
        <v>200</v>
      </c>
      <c r="AE174">
        <f>R174+S174</f>
        <v>399.98400000000004</v>
      </c>
      <c r="AF174">
        <f>T174</f>
        <v>1440</v>
      </c>
      <c r="AH174">
        <f>AC174*4.1868</f>
        <v>4145.6018880000001</v>
      </c>
      <c r="AI174">
        <f>Q174*4.1868</f>
        <v>837.36</v>
      </c>
      <c r="AJ174">
        <f>R174*4.1868</f>
        <v>481.41501120000004</v>
      </c>
      <c r="AK174">
        <f>S174*4.1868</f>
        <v>1193.2380000000001</v>
      </c>
      <c r="AL174">
        <f>AF174*4.1868</f>
        <v>6028.9920000000002</v>
      </c>
      <c r="AN174" s="1">
        <v>272</v>
      </c>
      <c r="AO174" s="1">
        <v>4.0999999999999996</v>
      </c>
      <c r="AP174" s="1">
        <v>50</v>
      </c>
      <c r="AQ174" s="1">
        <v>31.94</v>
      </c>
      <c r="AR174" s="1">
        <v>75</v>
      </c>
      <c r="AS174" s="1">
        <v>160</v>
      </c>
      <c r="BB174">
        <f>SUM(AN174:AO174)</f>
        <v>276.10000000000002</v>
      </c>
      <c r="BC174">
        <f>AQ174</f>
        <v>31.94</v>
      </c>
      <c r="BD174">
        <f>AR174</f>
        <v>75</v>
      </c>
      <c r="BE174">
        <f>AS174</f>
        <v>160</v>
      </c>
      <c r="BG174">
        <f>BB174*$H174/1000</f>
        <v>0.85247740014109508</v>
      </c>
      <c r="BH174">
        <f t="shared" si="8"/>
        <v>9.8616907499118361E-2</v>
      </c>
      <c r="BI174">
        <f t="shared" si="9"/>
        <v>0.2315675661375666</v>
      </c>
      <c r="BJ174">
        <f t="shared" si="10"/>
        <v>0.1543783774250444</v>
      </c>
      <c r="BK174">
        <f t="shared" si="11"/>
        <v>0.49401080776014206</v>
      </c>
    </row>
    <row r="175" spans="1:63">
      <c r="A175">
        <v>171</v>
      </c>
      <c r="B175" s="6">
        <v>198</v>
      </c>
      <c r="C175" s="6" t="s">
        <v>90</v>
      </c>
      <c r="D175" s="6" t="s">
        <v>49</v>
      </c>
      <c r="E175" s="6" t="s">
        <v>61</v>
      </c>
      <c r="F175" s="6" t="s">
        <v>71</v>
      </c>
      <c r="G175" s="7" t="s">
        <v>14</v>
      </c>
      <c r="H175" s="4">
        <v>2.3308682539682586</v>
      </c>
      <c r="J175" s="15">
        <f>H175*(AI175+AJ175+AK175)*0.001</f>
        <v>5.8551713813612922</v>
      </c>
      <c r="K175" s="15">
        <f>H175*0.001*AH175</f>
        <v>9.6628518343300769</v>
      </c>
      <c r="L175" s="15">
        <f>H175*0.001*AL175</f>
        <v>14.0527860562286</v>
      </c>
      <c r="M175" s="15">
        <f>SUM(J175:L175)</f>
        <v>29.57080927191997</v>
      </c>
      <c r="N175" t="s">
        <v>14</v>
      </c>
      <c r="O175">
        <f>AN175*3.58</f>
        <v>973.76</v>
      </c>
      <c r="P175" s="1">
        <f>AO175*4</f>
        <v>16.399999999999999</v>
      </c>
      <c r="Q175" s="1">
        <f>AP175*4</f>
        <v>200</v>
      </c>
      <c r="R175" s="1">
        <f>AQ175*3.6</f>
        <v>114.98400000000001</v>
      </c>
      <c r="S175" s="1">
        <f>AR175*3.8</f>
        <v>285</v>
      </c>
      <c r="T175" s="1">
        <f>AS175*9</f>
        <v>1440</v>
      </c>
      <c r="AC175">
        <f>O175+P175</f>
        <v>990.16</v>
      </c>
      <c r="AD175">
        <f>Q175</f>
        <v>200</v>
      </c>
      <c r="AE175">
        <f>R175+S175</f>
        <v>399.98400000000004</v>
      </c>
      <c r="AF175">
        <f>T175</f>
        <v>1440</v>
      </c>
      <c r="AH175">
        <f>AC175*4.1868</f>
        <v>4145.6018880000001</v>
      </c>
      <c r="AI175">
        <f>Q175*4.1868</f>
        <v>837.36</v>
      </c>
      <c r="AJ175">
        <f>R175*4.1868</f>
        <v>481.41501120000004</v>
      </c>
      <c r="AK175">
        <f>S175*4.1868</f>
        <v>1193.2380000000001</v>
      </c>
      <c r="AL175">
        <f>AF175*4.1868</f>
        <v>6028.9920000000002</v>
      </c>
      <c r="AN175" s="1">
        <v>272</v>
      </c>
      <c r="AO175" s="1">
        <v>4.0999999999999996</v>
      </c>
      <c r="AP175" s="1">
        <v>50</v>
      </c>
      <c r="AQ175" s="1">
        <v>31.94</v>
      </c>
      <c r="AR175" s="1">
        <v>75</v>
      </c>
      <c r="AS175" s="1">
        <v>160</v>
      </c>
      <c r="BB175">
        <f>SUM(AN175:AO175)</f>
        <v>276.10000000000002</v>
      </c>
      <c r="BC175">
        <f>AQ175</f>
        <v>31.94</v>
      </c>
      <c r="BD175">
        <f>AR175</f>
        <v>75</v>
      </c>
      <c r="BE175">
        <f>AS175</f>
        <v>160</v>
      </c>
      <c r="BG175">
        <f>BB175*$H175/1000</f>
        <v>0.6435527249206362</v>
      </c>
      <c r="BH175">
        <f t="shared" si="8"/>
        <v>7.4447932031746183E-2</v>
      </c>
      <c r="BI175">
        <f t="shared" si="9"/>
        <v>0.1748151190476194</v>
      </c>
      <c r="BJ175">
        <f t="shared" si="10"/>
        <v>0.11654341269841294</v>
      </c>
      <c r="BK175">
        <f t="shared" si="11"/>
        <v>0.3729389206349214</v>
      </c>
    </row>
    <row r="176" spans="1:63">
      <c r="A176">
        <v>172</v>
      </c>
      <c r="B176" s="6">
        <v>199</v>
      </c>
      <c r="C176" s="6" t="s">
        <v>90</v>
      </c>
      <c r="D176" s="6" t="s">
        <v>57</v>
      </c>
      <c r="E176" s="6" t="s">
        <v>62</v>
      </c>
      <c r="F176" s="6" t="s">
        <v>71</v>
      </c>
      <c r="G176" s="7" t="s">
        <v>20</v>
      </c>
      <c r="H176" s="4">
        <v>4.2714376322751413</v>
      </c>
      <c r="J176" s="15">
        <f>H176*(AI176+AJ176+AK176)*0.001</f>
        <v>15.55591853375171</v>
      </c>
      <c r="K176" s="15">
        <f>H176*0.001*AH176</f>
        <v>7.5483331356639409</v>
      </c>
      <c r="L176" s="15">
        <f>H176*0.001*AL176</f>
        <v>30.581050184764351</v>
      </c>
      <c r="M176" s="15">
        <f>SUM(J176:L176)</f>
        <v>53.685301854179997</v>
      </c>
      <c r="N176" t="s">
        <v>20</v>
      </c>
      <c r="O176">
        <f>AN176*3.58</f>
        <v>415.28000000000003</v>
      </c>
      <c r="P176" s="1">
        <f>AO176*4</f>
        <v>6.8</v>
      </c>
      <c r="Q176" s="1">
        <f>AP176*4</f>
        <v>200</v>
      </c>
      <c r="R176" s="1">
        <f>AQ176*3.6</f>
        <v>384.84000000000003</v>
      </c>
      <c r="S176" s="1">
        <f>AR176*3.8</f>
        <v>285</v>
      </c>
      <c r="T176" s="1">
        <f>AS176*9</f>
        <v>1710</v>
      </c>
      <c r="AC176">
        <f>O176+P176</f>
        <v>422.08000000000004</v>
      </c>
      <c r="AD176">
        <f>Q176</f>
        <v>200</v>
      </c>
      <c r="AE176">
        <f>R176+S176</f>
        <v>669.84</v>
      </c>
      <c r="AF176">
        <f>T176</f>
        <v>1710</v>
      </c>
      <c r="AH176">
        <f>AC176*4.1868</f>
        <v>1767.1645440000002</v>
      </c>
      <c r="AI176">
        <f>Q176*4.1868</f>
        <v>837.36</v>
      </c>
      <c r="AJ176">
        <f>R176*4.1868</f>
        <v>1611.248112</v>
      </c>
      <c r="AK176">
        <f>S176*4.1868</f>
        <v>1193.2380000000001</v>
      </c>
      <c r="AL176">
        <f>AF176*4.1868</f>
        <v>7159.4279999999999</v>
      </c>
      <c r="AN176" s="1">
        <v>116</v>
      </c>
      <c r="AO176" s="1">
        <v>1.7</v>
      </c>
      <c r="AP176" s="1">
        <v>50</v>
      </c>
      <c r="AQ176" s="1">
        <v>106.9</v>
      </c>
      <c r="AR176" s="1">
        <v>75</v>
      </c>
      <c r="AS176" s="1">
        <v>190</v>
      </c>
      <c r="BB176">
        <f>SUM(AN176:AO176)</f>
        <v>117.7</v>
      </c>
      <c r="BC176">
        <f>AQ176</f>
        <v>106.9</v>
      </c>
      <c r="BD176">
        <f>AR176</f>
        <v>75</v>
      </c>
      <c r="BE176">
        <f>AS176</f>
        <v>190</v>
      </c>
      <c r="BG176">
        <f>BB176*$H176/1000</f>
        <v>0.50274820931878417</v>
      </c>
      <c r="BH176">
        <f t="shared" si="8"/>
        <v>0.45661668289021262</v>
      </c>
      <c r="BI176">
        <f t="shared" si="9"/>
        <v>0.3203578224206356</v>
      </c>
      <c r="BJ176">
        <f t="shared" si="10"/>
        <v>0.21357188161375706</v>
      </c>
      <c r="BK176">
        <f t="shared" si="11"/>
        <v>0.81157315013227682</v>
      </c>
    </row>
    <row r="177" spans="1:63">
      <c r="A177">
        <v>173</v>
      </c>
      <c r="B177" s="6">
        <v>200</v>
      </c>
      <c r="C177" s="6" t="s">
        <v>90</v>
      </c>
      <c r="D177" s="6" t="s">
        <v>49</v>
      </c>
      <c r="E177" s="6" t="s">
        <v>62</v>
      </c>
      <c r="F177" s="6" t="s">
        <v>71</v>
      </c>
      <c r="G177" s="7" t="s">
        <v>20</v>
      </c>
      <c r="H177" s="4">
        <v>3.8131696869488616</v>
      </c>
      <c r="J177" s="15">
        <f>H177*(AI177+AJ177+AK177)*0.001</f>
        <v>13.886977198810969</v>
      </c>
      <c r="K177" s="15">
        <f>H177*0.001*AH177</f>
        <v>6.7384982710316095</v>
      </c>
      <c r="L177" s="15">
        <f>H177*0.001*AL177</f>
        <v>27.300113825492915</v>
      </c>
      <c r="M177" s="15">
        <f>SUM(J177:L177)</f>
        <v>47.925589295335492</v>
      </c>
      <c r="N177" t="s">
        <v>20</v>
      </c>
      <c r="O177">
        <f>AN177*3.58</f>
        <v>415.28000000000003</v>
      </c>
      <c r="P177" s="1">
        <f>AO177*4</f>
        <v>6.8</v>
      </c>
      <c r="Q177" s="1">
        <f>AP177*4</f>
        <v>200</v>
      </c>
      <c r="R177" s="1">
        <f>AQ177*3.6</f>
        <v>384.84000000000003</v>
      </c>
      <c r="S177" s="1">
        <f>AR177*3.8</f>
        <v>285</v>
      </c>
      <c r="T177" s="1">
        <f>AS177*9</f>
        <v>1710</v>
      </c>
      <c r="AC177">
        <f>O177+P177</f>
        <v>422.08000000000004</v>
      </c>
      <c r="AD177">
        <f>Q177</f>
        <v>200</v>
      </c>
      <c r="AE177">
        <f>R177+S177</f>
        <v>669.84</v>
      </c>
      <c r="AF177">
        <f>T177</f>
        <v>1710</v>
      </c>
      <c r="AH177">
        <f>AC177*4.1868</f>
        <v>1767.1645440000002</v>
      </c>
      <c r="AI177">
        <f>Q177*4.1868</f>
        <v>837.36</v>
      </c>
      <c r="AJ177">
        <f>R177*4.1868</f>
        <v>1611.248112</v>
      </c>
      <c r="AK177">
        <f>S177*4.1868</f>
        <v>1193.2380000000001</v>
      </c>
      <c r="AL177">
        <f>AF177*4.1868</f>
        <v>7159.4279999999999</v>
      </c>
      <c r="AN177" s="1">
        <v>116</v>
      </c>
      <c r="AO177" s="1">
        <v>1.7</v>
      </c>
      <c r="AP177" s="1">
        <v>50</v>
      </c>
      <c r="AQ177" s="1">
        <v>106.9</v>
      </c>
      <c r="AR177" s="1">
        <v>75</v>
      </c>
      <c r="AS177" s="1">
        <v>190</v>
      </c>
      <c r="BB177">
        <f>SUM(AN177:AO177)</f>
        <v>117.7</v>
      </c>
      <c r="BC177">
        <f>AQ177</f>
        <v>106.9</v>
      </c>
      <c r="BD177">
        <f>AR177</f>
        <v>75</v>
      </c>
      <c r="BE177">
        <f>AS177</f>
        <v>190</v>
      </c>
      <c r="BG177">
        <f>BB177*$H177/1000</f>
        <v>0.44881007215388102</v>
      </c>
      <c r="BH177">
        <f t="shared" si="8"/>
        <v>0.40762783953483328</v>
      </c>
      <c r="BI177">
        <f t="shared" si="9"/>
        <v>0.28598772652116461</v>
      </c>
      <c r="BJ177">
        <f t="shared" si="10"/>
        <v>0.19065848434744309</v>
      </c>
      <c r="BK177">
        <f t="shared" si="11"/>
        <v>0.72450224052028378</v>
      </c>
    </row>
    <row r="178" spans="1:63">
      <c r="A178">
        <v>174</v>
      </c>
      <c r="B178" s="6">
        <v>201</v>
      </c>
      <c r="C178" s="6" t="s">
        <v>90</v>
      </c>
      <c r="D178" s="6" t="s">
        <v>57</v>
      </c>
      <c r="E178" s="6" t="s">
        <v>63</v>
      </c>
      <c r="F178" s="6" t="s">
        <v>71</v>
      </c>
      <c r="G178" s="7" t="s">
        <v>23</v>
      </c>
      <c r="H178" s="4">
        <v>3.0649164021164088</v>
      </c>
      <c r="J178" s="15">
        <f>H178*(AI178+AJ178+AK178)*0.001</f>
        <v>21.944074882330867</v>
      </c>
      <c r="K178" s="15">
        <f>H178*0.001*AH178</f>
        <v>5.4162115961441648</v>
      </c>
      <c r="L178" s="15">
        <f>H178*0.001*AL178</f>
        <v>11.202503609348595</v>
      </c>
      <c r="M178" s="15">
        <f>SUM(J178:L178)</f>
        <v>38.562790087823629</v>
      </c>
      <c r="N178" s="13" t="s">
        <v>23</v>
      </c>
      <c r="O178" s="13">
        <f>AN178*3.58</f>
        <v>415.28000000000003</v>
      </c>
      <c r="P178" s="14">
        <f>AO178*4</f>
        <v>6.8</v>
      </c>
      <c r="Q178" s="14">
        <f>AP178*4</f>
        <v>200</v>
      </c>
      <c r="R178" s="14">
        <f>AQ178*3.6</f>
        <v>1225.0800000000002</v>
      </c>
      <c r="S178" s="14">
        <f>AR178*3.8</f>
        <v>285</v>
      </c>
      <c r="T178" s="14">
        <f>AS178*9</f>
        <v>873</v>
      </c>
      <c r="U178" s="13"/>
      <c r="V178" s="13"/>
      <c r="W178" s="13"/>
      <c r="X178" s="13"/>
      <c r="Y178" s="13"/>
      <c r="Z178" s="13"/>
      <c r="AA178" s="13"/>
      <c r="AB178" s="13"/>
      <c r="AC178" s="13">
        <f>O178+P178</f>
        <v>422.08000000000004</v>
      </c>
      <c r="AD178" s="13">
        <f>Q178</f>
        <v>200</v>
      </c>
      <c r="AE178" s="13">
        <f>R178+S178</f>
        <v>1510.0800000000002</v>
      </c>
      <c r="AF178" s="13">
        <f>T178</f>
        <v>873</v>
      </c>
      <c r="AG178" s="13"/>
      <c r="AH178" s="13">
        <f>AC178*4.1868</f>
        <v>1767.1645440000002</v>
      </c>
      <c r="AI178" s="13">
        <f>Q178*4.1868</f>
        <v>837.36</v>
      </c>
      <c r="AJ178" s="13">
        <f>R178*4.1868</f>
        <v>5129.1649440000001</v>
      </c>
      <c r="AK178" s="13">
        <f>S178*4.1868</f>
        <v>1193.2380000000001</v>
      </c>
      <c r="AL178" s="13">
        <f>AF178*4.1868</f>
        <v>3655.0763999999999</v>
      </c>
      <c r="AM178" s="13"/>
      <c r="AN178" s="14">
        <v>116</v>
      </c>
      <c r="AO178" s="14">
        <v>1.7</v>
      </c>
      <c r="AP178" s="14">
        <v>50</v>
      </c>
      <c r="AQ178" s="14">
        <v>340.3</v>
      </c>
      <c r="AR178" s="14">
        <v>75</v>
      </c>
      <c r="AS178" s="14">
        <v>97</v>
      </c>
      <c r="AT178" s="13"/>
      <c r="AU178" s="13"/>
      <c r="AV178" s="13"/>
      <c r="AW178" s="13"/>
      <c r="AX178" s="13"/>
      <c r="AY178" s="13"/>
      <c r="AZ178" s="13"/>
      <c r="BA178" s="13"/>
      <c r="BB178" s="13">
        <f>SUM(AN178:AO178)</f>
        <v>117.7</v>
      </c>
      <c r="BC178" s="13">
        <f>AQ178</f>
        <v>340.3</v>
      </c>
      <c r="BD178" s="13">
        <f>AR178</f>
        <v>75</v>
      </c>
      <c r="BE178" s="13">
        <f>AS178</f>
        <v>97</v>
      </c>
      <c r="BF178" s="13"/>
      <c r="BG178">
        <f>BB178*$H178/1000</f>
        <v>0.36074066052910131</v>
      </c>
      <c r="BH178">
        <f t="shared" si="8"/>
        <v>1.0429910516402139</v>
      </c>
      <c r="BI178">
        <f t="shared" si="9"/>
        <v>0.22986873015873066</v>
      </c>
      <c r="BJ178">
        <f t="shared" si="10"/>
        <v>0.15324582010582044</v>
      </c>
      <c r="BK178">
        <f t="shared" si="11"/>
        <v>0.29729689100529161</v>
      </c>
    </row>
    <row r="179" spans="1:63">
      <c r="A179">
        <v>175</v>
      </c>
      <c r="B179" s="6">
        <v>202</v>
      </c>
      <c r="C179" s="6" t="s">
        <v>90</v>
      </c>
      <c r="D179" s="6" t="s">
        <v>49</v>
      </c>
      <c r="E179" s="6" t="s">
        <v>63</v>
      </c>
      <c r="F179" s="6" t="s">
        <v>71</v>
      </c>
      <c r="G179" s="7" t="s">
        <v>23</v>
      </c>
      <c r="H179" s="4">
        <v>2.4135153439153485</v>
      </c>
      <c r="J179" s="15">
        <f>H179*(AI179+AJ179+AK179)*0.001</f>
        <v>17.280197724140528</v>
      </c>
      <c r="K179" s="15">
        <f>H179*0.001*AH179</f>
        <v>4.2650787421671712</v>
      </c>
      <c r="L179" s="15">
        <f>H179*0.001*AL179</f>
        <v>8.8215829745828742</v>
      </c>
      <c r="M179" s="15">
        <f>SUM(J179:L179)</f>
        <v>30.366859440890572</v>
      </c>
      <c r="N179" s="13" t="s">
        <v>23</v>
      </c>
      <c r="O179" s="13">
        <f>AN179*3.58</f>
        <v>415.28000000000003</v>
      </c>
      <c r="P179" s="14">
        <f>AO179*4</f>
        <v>6.8</v>
      </c>
      <c r="Q179" s="14">
        <f>AP179*4</f>
        <v>200</v>
      </c>
      <c r="R179" s="14">
        <f>AQ179*3.6</f>
        <v>1225.0800000000002</v>
      </c>
      <c r="S179" s="14">
        <f>AR179*3.8</f>
        <v>285</v>
      </c>
      <c r="T179" s="14">
        <f>AS179*9</f>
        <v>873</v>
      </c>
      <c r="U179" s="13"/>
      <c r="V179" s="13"/>
      <c r="W179" s="13"/>
      <c r="X179" s="13"/>
      <c r="Y179" s="13"/>
      <c r="Z179" s="13"/>
      <c r="AA179" s="13"/>
      <c r="AB179" s="13"/>
      <c r="AC179" s="13">
        <f>O179+P179</f>
        <v>422.08000000000004</v>
      </c>
      <c r="AD179" s="13">
        <f>Q179</f>
        <v>200</v>
      </c>
      <c r="AE179" s="13">
        <f>R179+S179</f>
        <v>1510.0800000000002</v>
      </c>
      <c r="AF179" s="13">
        <f>T179</f>
        <v>873</v>
      </c>
      <c r="AG179" s="13"/>
      <c r="AH179" s="13">
        <f>AC179*4.1868</f>
        <v>1767.1645440000002</v>
      </c>
      <c r="AI179" s="13">
        <f>Q179*4.1868</f>
        <v>837.36</v>
      </c>
      <c r="AJ179" s="13">
        <f>R179*4.1868</f>
        <v>5129.1649440000001</v>
      </c>
      <c r="AK179" s="13">
        <f>S179*4.1868</f>
        <v>1193.2380000000001</v>
      </c>
      <c r="AL179" s="13">
        <f>AF179*4.1868</f>
        <v>3655.0763999999999</v>
      </c>
      <c r="AM179" s="13"/>
      <c r="AN179" s="14">
        <v>116</v>
      </c>
      <c r="AO179" s="14">
        <v>1.7</v>
      </c>
      <c r="AP179" s="14">
        <v>50</v>
      </c>
      <c r="AQ179" s="14">
        <v>340.3</v>
      </c>
      <c r="AR179" s="14">
        <v>75</v>
      </c>
      <c r="AS179" s="14">
        <v>97</v>
      </c>
      <c r="AT179" s="13"/>
      <c r="AU179" s="13"/>
      <c r="AV179" s="13"/>
      <c r="AW179" s="13"/>
      <c r="AX179" s="13"/>
      <c r="AY179" s="13"/>
      <c r="AZ179" s="13"/>
      <c r="BA179" s="13"/>
      <c r="BB179" s="13">
        <f>SUM(AN179:AO179)</f>
        <v>117.7</v>
      </c>
      <c r="BC179" s="13">
        <f>AQ179</f>
        <v>340.3</v>
      </c>
      <c r="BD179" s="13">
        <f>AR179</f>
        <v>75</v>
      </c>
      <c r="BE179" s="13">
        <f>AS179</f>
        <v>97</v>
      </c>
      <c r="BF179" s="13"/>
      <c r="BG179">
        <f>BB179*$H179/1000</f>
        <v>0.28407075597883652</v>
      </c>
      <c r="BH179">
        <f t="shared" si="8"/>
        <v>0.8213192715343931</v>
      </c>
      <c r="BI179">
        <f t="shared" si="9"/>
        <v>0.18101365079365112</v>
      </c>
      <c r="BJ179">
        <f t="shared" si="10"/>
        <v>0.12067576719576742</v>
      </c>
      <c r="BK179">
        <f t="shared" si="11"/>
        <v>0.2341109883597888</v>
      </c>
    </row>
    <row r="180" spans="1:63">
      <c r="A180">
        <v>176</v>
      </c>
      <c r="B180" s="6">
        <v>203</v>
      </c>
      <c r="C180" s="6" t="s">
        <v>90</v>
      </c>
      <c r="D180" s="6" t="s">
        <v>57</v>
      </c>
      <c r="E180" s="6" t="s">
        <v>64</v>
      </c>
      <c r="F180" s="6" t="s">
        <v>71</v>
      </c>
      <c r="G180" s="7" t="s">
        <v>26</v>
      </c>
      <c r="H180" s="4">
        <v>2.4944140211640251</v>
      </c>
      <c r="J180" s="15">
        <f>H180*(AI180+AJ180+AK180)*0.001</f>
        <v>9.0842720046944905</v>
      </c>
      <c r="K180" s="15">
        <f>H180*0.001*AH180</f>
        <v>13.198386987267524</v>
      </c>
      <c r="L180" s="15">
        <f>H180*0.001*AL180</f>
        <v>9.11727382058573</v>
      </c>
      <c r="M180" s="15">
        <f>SUM(J180:L180)</f>
        <v>31.399932812547746</v>
      </c>
      <c r="N180" t="s">
        <v>26</v>
      </c>
      <c r="O180">
        <f>AN180*3.58</f>
        <v>1242.9759999999999</v>
      </c>
      <c r="P180" s="1">
        <f>AO180*4</f>
        <v>20.8</v>
      </c>
      <c r="Q180" s="1">
        <f>AP180*4</f>
        <v>200</v>
      </c>
      <c r="R180" s="1">
        <f>AQ180*3.6</f>
        <v>384.84000000000003</v>
      </c>
      <c r="S180" s="1">
        <f>AR180*3.8</f>
        <v>285</v>
      </c>
      <c r="T180" s="1">
        <f>AS180*9</f>
        <v>873</v>
      </c>
      <c r="AC180">
        <f>O180+P180</f>
        <v>1263.7759999999998</v>
      </c>
      <c r="AD180">
        <f>Q180</f>
        <v>200</v>
      </c>
      <c r="AE180">
        <f>R180+S180</f>
        <v>669.84</v>
      </c>
      <c r="AF180">
        <f>T180</f>
        <v>873</v>
      </c>
      <c r="AH180">
        <f>AC180*4.1868</f>
        <v>5291.177356799999</v>
      </c>
      <c r="AI180">
        <f>Q180*4.1868</f>
        <v>837.36</v>
      </c>
      <c r="AJ180">
        <f>R180*4.1868</f>
        <v>1611.248112</v>
      </c>
      <c r="AK180">
        <f>S180*4.1868</f>
        <v>1193.2380000000001</v>
      </c>
      <c r="AL180">
        <f>AF180*4.1868</f>
        <v>3655.0763999999999</v>
      </c>
      <c r="AN180" s="1">
        <v>347.2</v>
      </c>
      <c r="AO180" s="1">
        <v>5.2</v>
      </c>
      <c r="AP180" s="1">
        <v>50</v>
      </c>
      <c r="AQ180" s="1">
        <v>106.9</v>
      </c>
      <c r="AR180" s="1">
        <v>75</v>
      </c>
      <c r="AS180" s="1">
        <v>97</v>
      </c>
      <c r="BB180">
        <f>SUM(AN180:AO180)</f>
        <v>352.4</v>
      </c>
      <c r="BC180">
        <f>AQ180</f>
        <v>106.9</v>
      </c>
      <c r="BD180">
        <f>AR180</f>
        <v>75</v>
      </c>
      <c r="BE180">
        <f>AS180</f>
        <v>97</v>
      </c>
      <c r="BG180">
        <f>BB180*$H180/1000</f>
        <v>0.87903150105820238</v>
      </c>
      <c r="BH180">
        <f t="shared" si="8"/>
        <v>0.26665285886243428</v>
      </c>
      <c r="BI180">
        <f t="shared" si="9"/>
        <v>0.18708105158730187</v>
      </c>
      <c r="BJ180">
        <f t="shared" si="10"/>
        <v>0.12472070105820125</v>
      </c>
      <c r="BK180">
        <f t="shared" si="11"/>
        <v>0.24195816005291043</v>
      </c>
    </row>
    <row r="181" spans="1:63">
      <c r="A181" s="50">
        <v>177</v>
      </c>
      <c r="B181" s="6">
        <v>204</v>
      </c>
      <c r="C181" s="6" t="s">
        <v>90</v>
      </c>
      <c r="D181" s="6" t="s">
        <v>49</v>
      </c>
      <c r="E181" s="6" t="s">
        <v>64</v>
      </c>
      <c r="F181" s="6" t="s">
        <v>71</v>
      </c>
      <c r="G181" s="7" t="s">
        <v>26</v>
      </c>
      <c r="H181" s="4">
        <v>2.3125924823633204</v>
      </c>
      <c r="J181" s="15">
        <f>H181*(AI181+AJ181+AK181)*0.001</f>
        <v>8.4221059405352889</v>
      </c>
      <c r="K181" s="15">
        <f>H181*0.001*AH181</f>
        <v>12.236336978186701</v>
      </c>
      <c r="L181" s="15">
        <f>H181*0.001*AL181</f>
        <v>8.4527022051035878</v>
      </c>
      <c r="M181" s="15">
        <f>SUM(J181:L181)</f>
        <v>29.111145123825576</v>
      </c>
      <c r="N181" t="s">
        <v>26</v>
      </c>
      <c r="O181">
        <f>AN181*3.58</f>
        <v>1242.9759999999999</v>
      </c>
      <c r="P181" s="1">
        <f>AO181*4</f>
        <v>20.8</v>
      </c>
      <c r="Q181" s="1">
        <f>AP181*4</f>
        <v>200</v>
      </c>
      <c r="R181" s="1">
        <f>AQ181*3.6</f>
        <v>384.84000000000003</v>
      </c>
      <c r="S181" s="1">
        <f>AR181*3.8</f>
        <v>285</v>
      </c>
      <c r="T181" s="1">
        <f>AS181*9</f>
        <v>873</v>
      </c>
      <c r="AC181">
        <f>O181+P181</f>
        <v>1263.7759999999998</v>
      </c>
      <c r="AD181">
        <f>Q181</f>
        <v>200</v>
      </c>
      <c r="AE181">
        <f>R181+S181</f>
        <v>669.84</v>
      </c>
      <c r="AF181">
        <f>T181</f>
        <v>873</v>
      </c>
      <c r="AH181">
        <f>AC181*4.1868</f>
        <v>5291.177356799999</v>
      </c>
      <c r="AI181">
        <f>Q181*4.1868</f>
        <v>837.36</v>
      </c>
      <c r="AJ181">
        <f>R181*4.1868</f>
        <v>1611.248112</v>
      </c>
      <c r="AK181">
        <f>S181*4.1868</f>
        <v>1193.2380000000001</v>
      </c>
      <c r="AL181">
        <f>AF181*4.1868</f>
        <v>3655.0763999999999</v>
      </c>
      <c r="AN181" s="1">
        <v>347.2</v>
      </c>
      <c r="AO181" s="1">
        <v>5.2</v>
      </c>
      <c r="AP181" s="1">
        <v>50</v>
      </c>
      <c r="AQ181" s="1">
        <v>106.9</v>
      </c>
      <c r="AR181" s="1">
        <v>75</v>
      </c>
      <c r="AS181" s="1">
        <v>97</v>
      </c>
      <c r="BB181">
        <f>SUM(AN181:AO181)</f>
        <v>352.4</v>
      </c>
      <c r="BC181">
        <f>AQ181</f>
        <v>106.9</v>
      </c>
      <c r="BD181">
        <f>AR181</f>
        <v>75</v>
      </c>
      <c r="BE181">
        <f>AS181</f>
        <v>97</v>
      </c>
      <c r="BG181">
        <f>BB181*$H181/1000</f>
        <v>0.81495759078483399</v>
      </c>
      <c r="BH181">
        <f t="shared" si="8"/>
        <v>0.24721613636463896</v>
      </c>
      <c r="BI181">
        <f t="shared" si="9"/>
        <v>0.17344443617724903</v>
      </c>
      <c r="BJ181">
        <f t="shared" si="10"/>
        <v>0.11562962411816602</v>
      </c>
      <c r="BK181">
        <f t="shared" si="11"/>
        <v>0.22432147078924208</v>
      </c>
    </row>
    <row r="182" spans="1:63">
      <c r="A182">
        <v>178</v>
      </c>
      <c r="B182" s="6">
        <v>205</v>
      </c>
      <c r="C182" s="6" t="s">
        <v>90</v>
      </c>
      <c r="D182" s="6" t="s">
        <v>57</v>
      </c>
      <c r="E182" s="6" t="s">
        <v>65</v>
      </c>
      <c r="F182" s="6" t="s">
        <v>71</v>
      </c>
      <c r="G182" s="7" t="s">
        <v>29</v>
      </c>
      <c r="H182" s="4">
        <v>2.9102330908289296</v>
      </c>
      <c r="J182" s="15">
        <f>H182*(AI182+AJ182+AK182)*0.001</f>
        <v>13.888453321113371</v>
      </c>
      <c r="K182" s="15">
        <f>H182*0.001*AH182</f>
        <v>8.4244074836975251</v>
      </c>
      <c r="L182" s="15">
        <f>H182*0.001*AL182</f>
        <v>13.926956543052169</v>
      </c>
      <c r="M182" s="15">
        <f>SUM(J182:L182)</f>
        <v>36.239817347863067</v>
      </c>
      <c r="N182" s="13" t="s">
        <v>29</v>
      </c>
      <c r="O182" s="13">
        <f>AN182*3.58</f>
        <v>680.2</v>
      </c>
      <c r="P182" s="14">
        <f>AO182*4</f>
        <v>11.2</v>
      </c>
      <c r="Q182" s="14">
        <f>AP182*4</f>
        <v>200</v>
      </c>
      <c r="R182" s="14">
        <f>AQ182*3.6</f>
        <v>654.84</v>
      </c>
      <c r="S182" s="14">
        <f>AR182*3.8</f>
        <v>285</v>
      </c>
      <c r="T182" s="14">
        <f>AS182*9</f>
        <v>1143</v>
      </c>
      <c r="U182" s="13"/>
      <c r="V182" s="13"/>
      <c r="W182" s="13"/>
      <c r="X182" s="13"/>
      <c r="Y182" s="13"/>
      <c r="Z182" s="13"/>
      <c r="AA182" s="13"/>
      <c r="AB182" s="13"/>
      <c r="AC182" s="13">
        <f>O182+P182</f>
        <v>691.40000000000009</v>
      </c>
      <c r="AD182" s="13">
        <f>Q182</f>
        <v>200</v>
      </c>
      <c r="AE182" s="13">
        <f>R182+S182</f>
        <v>939.84</v>
      </c>
      <c r="AF182" s="13">
        <f>T182</f>
        <v>1143</v>
      </c>
      <c r="AG182" s="13"/>
      <c r="AH182" s="13">
        <f>AC182*4.1868</f>
        <v>2894.7535200000002</v>
      </c>
      <c r="AI182" s="13">
        <f>Q182*4.1868</f>
        <v>837.36</v>
      </c>
      <c r="AJ182" s="13">
        <f>R182*4.1868</f>
        <v>2741.6841119999999</v>
      </c>
      <c r="AK182" s="13">
        <f>S182*4.1868</f>
        <v>1193.2380000000001</v>
      </c>
      <c r="AL182" s="13">
        <f>AF182*4.1868</f>
        <v>4785.5123999999996</v>
      </c>
      <c r="AM182" s="13"/>
      <c r="AN182" s="14">
        <v>190</v>
      </c>
      <c r="AO182" s="14">
        <v>2.8</v>
      </c>
      <c r="AP182" s="14">
        <v>50</v>
      </c>
      <c r="AQ182" s="14">
        <v>181.9</v>
      </c>
      <c r="AR182" s="14">
        <v>75</v>
      </c>
      <c r="AS182" s="14">
        <v>127</v>
      </c>
      <c r="AT182" s="13"/>
      <c r="AU182" s="13"/>
      <c r="AV182" s="13"/>
      <c r="AW182" s="13"/>
      <c r="AX182" s="13"/>
      <c r="AY182" s="13"/>
      <c r="AZ182" s="13"/>
      <c r="BA182" s="13"/>
      <c r="BB182" s="13">
        <f>SUM(AN182:AO182)</f>
        <v>192.8</v>
      </c>
      <c r="BC182" s="13">
        <f>AQ182</f>
        <v>181.9</v>
      </c>
      <c r="BD182" s="13">
        <f>AR182</f>
        <v>75</v>
      </c>
      <c r="BE182" s="13">
        <f>AS182</f>
        <v>127</v>
      </c>
      <c r="BF182" s="13"/>
      <c r="BG182">
        <f>BB182*$H182/1000</f>
        <v>0.56109293991181763</v>
      </c>
      <c r="BH182">
        <f t="shared" si="8"/>
        <v>0.52937139922178233</v>
      </c>
      <c r="BI182">
        <f t="shared" si="9"/>
        <v>0.21826748181216971</v>
      </c>
      <c r="BJ182">
        <f t="shared" si="10"/>
        <v>0.14551165454144649</v>
      </c>
      <c r="BK182">
        <f t="shared" si="11"/>
        <v>0.36959960253527407</v>
      </c>
    </row>
    <row r="183" spans="1:63" s="17" customFormat="1">
      <c r="A183">
        <v>179</v>
      </c>
      <c r="B183" s="6">
        <v>206</v>
      </c>
      <c r="C183" s="6" t="s">
        <v>90</v>
      </c>
      <c r="D183" s="6" t="s">
        <v>49</v>
      </c>
      <c r="E183" s="6" t="s">
        <v>65</v>
      </c>
      <c r="F183" s="6" t="s">
        <v>71</v>
      </c>
      <c r="G183" s="7" t="s">
        <v>29</v>
      </c>
      <c r="H183" s="4">
        <v>2.7636595899470953</v>
      </c>
      <c r="I183" s="15"/>
      <c r="J183" s="15">
        <f>H183*(AI183+AJ183+AK183)*0.001</f>
        <v>13.188963224761778</v>
      </c>
      <c r="K183" s="15">
        <f>H183*0.001*AH183</f>
        <v>8.0001133260811113</v>
      </c>
      <c r="L183" s="15">
        <f>H183*0.001*AL183</f>
        <v>13.22552723707074</v>
      </c>
      <c r="M183" s="15">
        <f>SUM(J183:L183)</f>
        <v>34.414603787913634</v>
      </c>
      <c r="N183" s="13" t="s">
        <v>29</v>
      </c>
      <c r="O183" s="13">
        <f>AN183*3.58</f>
        <v>680.2</v>
      </c>
      <c r="P183" s="14">
        <f>AO183*4</f>
        <v>11.2</v>
      </c>
      <c r="Q183" s="14">
        <f>AP183*4</f>
        <v>200</v>
      </c>
      <c r="R183" s="14">
        <f>AQ183*3.6</f>
        <v>654.84</v>
      </c>
      <c r="S183" s="14">
        <f>AR183*3.8</f>
        <v>285</v>
      </c>
      <c r="T183" s="14">
        <f>AS183*9</f>
        <v>1143</v>
      </c>
      <c r="U183" s="13"/>
      <c r="V183" s="13"/>
      <c r="W183" s="13"/>
      <c r="X183" s="13"/>
      <c r="Y183" s="13"/>
      <c r="Z183" s="13"/>
      <c r="AA183" s="13"/>
      <c r="AB183" s="13"/>
      <c r="AC183" s="13">
        <f>O183+P183</f>
        <v>691.40000000000009</v>
      </c>
      <c r="AD183" s="13">
        <f>Q183</f>
        <v>200</v>
      </c>
      <c r="AE183" s="13">
        <f>R183+S183</f>
        <v>939.84</v>
      </c>
      <c r="AF183" s="13">
        <f>T183</f>
        <v>1143</v>
      </c>
      <c r="AG183" s="13"/>
      <c r="AH183" s="13">
        <f>AC183*4.1868</f>
        <v>2894.7535200000002</v>
      </c>
      <c r="AI183" s="13">
        <f>Q183*4.1868</f>
        <v>837.36</v>
      </c>
      <c r="AJ183" s="13">
        <f>R183*4.1868</f>
        <v>2741.6841119999999</v>
      </c>
      <c r="AK183" s="13">
        <f>S183*4.1868</f>
        <v>1193.2380000000001</v>
      </c>
      <c r="AL183" s="13">
        <f>AF183*4.1868</f>
        <v>4785.5123999999996</v>
      </c>
      <c r="AM183" s="13"/>
      <c r="AN183" s="14">
        <v>190</v>
      </c>
      <c r="AO183" s="14">
        <v>2.8</v>
      </c>
      <c r="AP183" s="14">
        <v>50</v>
      </c>
      <c r="AQ183" s="14">
        <v>181.9</v>
      </c>
      <c r="AR183" s="14">
        <v>75</v>
      </c>
      <c r="AS183" s="14">
        <v>127</v>
      </c>
      <c r="AT183" s="13"/>
      <c r="AU183" s="13"/>
      <c r="AV183" s="13"/>
      <c r="AW183" s="13"/>
      <c r="AX183" s="13"/>
      <c r="AY183" s="13"/>
      <c r="AZ183" s="13"/>
      <c r="BA183" s="13"/>
      <c r="BB183" s="13">
        <f>SUM(AN183:AO183)</f>
        <v>192.8</v>
      </c>
      <c r="BC183" s="13">
        <f>AQ183</f>
        <v>181.9</v>
      </c>
      <c r="BD183" s="13">
        <f>AR183</f>
        <v>75</v>
      </c>
      <c r="BE183" s="13">
        <f>AS183</f>
        <v>127</v>
      </c>
      <c r="BF183" s="13"/>
      <c r="BG183">
        <f>BB183*$H183/1000</f>
        <v>0.53283356894180001</v>
      </c>
      <c r="BH183">
        <f t="shared" si="8"/>
        <v>0.50270967941137668</v>
      </c>
      <c r="BI183">
        <f t="shared" si="9"/>
        <v>0.20727446924603213</v>
      </c>
      <c r="BJ183">
        <f t="shared" si="10"/>
        <v>0.13818297949735475</v>
      </c>
      <c r="BK183">
        <f t="shared" si="11"/>
        <v>0.35098476792328109</v>
      </c>
    </row>
    <row r="184" spans="1:63">
      <c r="A184">
        <v>180</v>
      </c>
      <c r="B184" s="6">
        <v>207</v>
      </c>
      <c r="C184" s="6" t="s">
        <v>90</v>
      </c>
      <c r="D184" s="6" t="s">
        <v>57</v>
      </c>
      <c r="E184" s="6" t="s">
        <v>59</v>
      </c>
      <c r="F184" s="6" t="s">
        <v>73</v>
      </c>
      <c r="G184" s="7" t="s">
        <v>3</v>
      </c>
      <c r="H184" s="4">
        <v>2.1584570105820147</v>
      </c>
      <c r="J184" s="15">
        <f>H184*(AI184+AJ184+AK184)*0.001</f>
        <v>7.1620072074351508</v>
      </c>
      <c r="K184" s="15">
        <f>H184*0.001*AH184</f>
        <v>21.521884163474216</v>
      </c>
      <c r="L184" s="15">
        <f>H184*0.001*AL184</f>
        <v>7.1622060220470134</v>
      </c>
      <c r="M184" s="15">
        <f>SUM(J184:L184)</f>
        <v>35.846097392956381</v>
      </c>
      <c r="N184" t="s">
        <v>3</v>
      </c>
      <c r="O184">
        <f>AN184*3.58</f>
        <v>2342.3224</v>
      </c>
      <c r="P184" s="1">
        <f>AO184*4</f>
        <v>39.200000000000003</v>
      </c>
      <c r="Q184" s="1">
        <f>AP184*4</f>
        <v>264.27999999999997</v>
      </c>
      <c r="R184" s="1">
        <f>AQ184*3.6</f>
        <v>151.84800000000001</v>
      </c>
      <c r="S184" s="1">
        <f>AR184*3.8</f>
        <v>376.39</v>
      </c>
      <c r="T184" s="1">
        <f>AS184*9</f>
        <v>792.54</v>
      </c>
      <c r="AC184">
        <f>O184+P184</f>
        <v>2381.5223999999998</v>
      </c>
      <c r="AD184">
        <f>Q184</f>
        <v>264.27999999999997</v>
      </c>
      <c r="AE184">
        <f>R184+S184</f>
        <v>528.23800000000006</v>
      </c>
      <c r="AF184">
        <f>T184</f>
        <v>792.54</v>
      </c>
      <c r="AH184">
        <f>AC184*4.1868</f>
        <v>9970.957984319999</v>
      </c>
      <c r="AI184">
        <f>Q184*4.1868</f>
        <v>1106.4875039999999</v>
      </c>
      <c r="AJ184">
        <f>R184*4.1868</f>
        <v>635.75720640000009</v>
      </c>
      <c r="AK184">
        <f>S184*4.1868</f>
        <v>1575.8696519999999</v>
      </c>
      <c r="AL184">
        <f>AF184*4.1868</f>
        <v>3318.2064719999998</v>
      </c>
      <c r="AN184" s="1">
        <v>654.28</v>
      </c>
      <c r="AO184" s="1">
        <v>9.8000000000000007</v>
      </c>
      <c r="AP184" s="1">
        <v>66.069999999999993</v>
      </c>
      <c r="AQ184" s="1">
        <v>42.18</v>
      </c>
      <c r="AR184" s="1">
        <v>99.05</v>
      </c>
      <c r="AS184" s="1">
        <v>88.06</v>
      </c>
      <c r="BB184">
        <f>SUM(AN184:AO184)</f>
        <v>664.07999999999993</v>
      </c>
      <c r="BC184">
        <f>AQ184</f>
        <v>42.18</v>
      </c>
      <c r="BD184">
        <f>AR184</f>
        <v>99.05</v>
      </c>
      <c r="BE184">
        <f>AS184</f>
        <v>88.06</v>
      </c>
      <c r="BG184">
        <f>BB184*$H184/1000</f>
        <v>1.433388131587304</v>
      </c>
      <c r="BH184">
        <f t="shared" si="8"/>
        <v>9.1043716706349379E-2</v>
      </c>
      <c r="BI184">
        <f t="shared" si="9"/>
        <v>0.21379516689814856</v>
      </c>
      <c r="BJ184">
        <f t="shared" si="10"/>
        <v>0.1426092546891537</v>
      </c>
      <c r="BK184">
        <f t="shared" si="11"/>
        <v>0.19007372435185221</v>
      </c>
    </row>
    <row r="185" spans="1:63">
      <c r="A185">
        <v>181</v>
      </c>
      <c r="B185" s="6">
        <v>208</v>
      </c>
      <c r="C185" s="6" t="s">
        <v>90</v>
      </c>
      <c r="D185" s="6" t="s">
        <v>49</v>
      </c>
      <c r="E185" s="6" t="s">
        <v>59</v>
      </c>
      <c r="F185" s="6" t="s">
        <v>73</v>
      </c>
      <c r="G185" s="7" t="s">
        <v>3</v>
      </c>
      <c r="H185" s="4">
        <v>2.2151652777777824</v>
      </c>
      <c r="J185" s="15">
        <f>H185*(AI185+AJ185+AK185)*0.001</f>
        <v>7.3501717232842445</v>
      </c>
      <c r="K185" s="15">
        <f>H185*0.001*AH185</f>
        <v>22.087319913046809</v>
      </c>
      <c r="L185" s="15">
        <f>H185*0.001*AL185</f>
        <v>7.3503757612719154</v>
      </c>
      <c r="M185" s="15">
        <f>SUM(J185:L185)</f>
        <v>36.787867397602966</v>
      </c>
      <c r="N185" t="s">
        <v>3</v>
      </c>
      <c r="O185">
        <f>AN185*3.58</f>
        <v>2342.3224</v>
      </c>
      <c r="P185" s="1">
        <f>AO185*4</f>
        <v>39.200000000000003</v>
      </c>
      <c r="Q185" s="1">
        <f>AP185*4</f>
        <v>264.27999999999997</v>
      </c>
      <c r="R185" s="1">
        <f>AQ185*3.6</f>
        <v>151.84800000000001</v>
      </c>
      <c r="S185" s="1">
        <f>AR185*3.8</f>
        <v>376.39</v>
      </c>
      <c r="T185" s="1">
        <f>AS185*9</f>
        <v>792.54</v>
      </c>
      <c r="AC185">
        <f>O185+P185</f>
        <v>2381.5223999999998</v>
      </c>
      <c r="AD185">
        <f>Q185</f>
        <v>264.27999999999997</v>
      </c>
      <c r="AE185">
        <f>R185+S185</f>
        <v>528.23800000000006</v>
      </c>
      <c r="AF185">
        <f>T185</f>
        <v>792.54</v>
      </c>
      <c r="AH185">
        <f>AC185*4.1868</f>
        <v>9970.957984319999</v>
      </c>
      <c r="AI185">
        <f>Q185*4.1868</f>
        <v>1106.4875039999999</v>
      </c>
      <c r="AJ185">
        <f>R185*4.1868</f>
        <v>635.75720640000009</v>
      </c>
      <c r="AK185">
        <f>S185*4.1868</f>
        <v>1575.8696519999999</v>
      </c>
      <c r="AL185">
        <f>AF185*4.1868</f>
        <v>3318.2064719999998</v>
      </c>
      <c r="AN185" s="1">
        <v>654.28</v>
      </c>
      <c r="AO185" s="1">
        <v>9.8000000000000007</v>
      </c>
      <c r="AP185" s="1">
        <v>66.069999999999993</v>
      </c>
      <c r="AQ185" s="1">
        <v>42.18</v>
      </c>
      <c r="AR185" s="1">
        <v>99.05</v>
      </c>
      <c r="AS185" s="1">
        <v>88.06</v>
      </c>
      <c r="BB185">
        <f>SUM(AN185:AO185)</f>
        <v>664.07999999999993</v>
      </c>
      <c r="BC185">
        <f>AQ185</f>
        <v>42.18</v>
      </c>
      <c r="BD185">
        <f>AR185</f>
        <v>99.05</v>
      </c>
      <c r="BE185">
        <f>AS185</f>
        <v>88.06</v>
      </c>
      <c r="BG185">
        <f>BB185*$H185/1000</f>
        <v>1.4710469576666696</v>
      </c>
      <c r="BH185">
        <f t="shared" si="8"/>
        <v>9.3435671416666866E-2</v>
      </c>
      <c r="BI185">
        <f t="shared" si="9"/>
        <v>0.21941212076388933</v>
      </c>
      <c r="BJ185">
        <f t="shared" si="10"/>
        <v>0.14635596990277808</v>
      </c>
      <c r="BK185">
        <f t="shared" si="11"/>
        <v>0.1950674543611115</v>
      </c>
    </row>
    <row r="186" spans="1:63">
      <c r="A186">
        <v>182</v>
      </c>
      <c r="B186" s="6">
        <v>209</v>
      </c>
      <c r="C186" s="6" t="s">
        <v>90</v>
      </c>
      <c r="D186" s="6" t="s">
        <v>57</v>
      </c>
      <c r="E186" s="6" t="s">
        <v>66</v>
      </c>
      <c r="F186" s="6" t="s">
        <v>74</v>
      </c>
      <c r="G186" s="7" t="s">
        <v>6</v>
      </c>
      <c r="H186" s="4">
        <v>2.3759627050396035</v>
      </c>
      <c r="J186" s="15">
        <f>H186*(AI186+AJ186+AK186)*0.001</f>
        <v>29.668838176776053</v>
      </c>
      <c r="K186" s="15">
        <f>H186*0.001*AH186</f>
        <v>1.9791348358007048</v>
      </c>
      <c r="L186" s="15">
        <f>H186*0.001*AL186</f>
        <v>7.9116888541161927</v>
      </c>
      <c r="M186" s="15">
        <f>SUM(J186:L186)</f>
        <v>39.559661866692949</v>
      </c>
      <c r="N186" s="13" t="s">
        <v>6</v>
      </c>
      <c r="O186" s="13">
        <f>AN186*3.58</f>
        <v>195.7544</v>
      </c>
      <c r="P186" s="14">
        <f>AO186*4</f>
        <v>3.2</v>
      </c>
      <c r="Q186" s="14">
        <f>AP186*4</f>
        <v>265.08</v>
      </c>
      <c r="R186" s="14">
        <f>AQ186*3.6</f>
        <v>2339.46</v>
      </c>
      <c r="S186" s="14">
        <f>AR186*3.8</f>
        <v>377.94799999999998</v>
      </c>
      <c r="T186" s="14">
        <f>AS186*9</f>
        <v>795.33</v>
      </c>
      <c r="U186" s="13"/>
      <c r="V186" s="13"/>
      <c r="W186" s="13"/>
      <c r="X186" s="13"/>
      <c r="Y186" s="13"/>
      <c r="Z186" s="13"/>
      <c r="AA186" s="13"/>
      <c r="AB186" s="13"/>
      <c r="AC186" s="13">
        <f>O186+P186</f>
        <v>198.95439999999999</v>
      </c>
      <c r="AD186" s="13">
        <f>Q186</f>
        <v>265.08</v>
      </c>
      <c r="AE186" s="13">
        <f>R186+S186</f>
        <v>2717.4079999999999</v>
      </c>
      <c r="AF186" s="13">
        <f>T186</f>
        <v>795.33</v>
      </c>
      <c r="AG186" s="13"/>
      <c r="AH186" s="13">
        <f>AC186*4.1868</f>
        <v>832.98228191999999</v>
      </c>
      <c r="AI186" s="13">
        <f>Q186*4.1868</f>
        <v>1109.8369439999999</v>
      </c>
      <c r="AJ186" s="13">
        <f>R186*4.1868</f>
        <v>9794.8511280000002</v>
      </c>
      <c r="AK186" s="13">
        <f>S186*4.1868</f>
        <v>1582.3926863999998</v>
      </c>
      <c r="AL186" s="13">
        <f>AF186*4.1868</f>
        <v>3329.8876439999999</v>
      </c>
      <c r="AM186" s="13"/>
      <c r="AN186" s="14">
        <v>54.68</v>
      </c>
      <c r="AO186" s="14">
        <v>0.8</v>
      </c>
      <c r="AP186" s="14">
        <v>66.27</v>
      </c>
      <c r="AQ186" s="14">
        <v>649.85</v>
      </c>
      <c r="AR186" s="14">
        <v>99.46</v>
      </c>
      <c r="AS186" s="14">
        <v>88.37</v>
      </c>
      <c r="AT186" s="13"/>
      <c r="AU186" s="13"/>
      <c r="AV186" s="13"/>
      <c r="AW186" s="13"/>
      <c r="AX186" s="13"/>
      <c r="AY186" s="13"/>
      <c r="AZ186" s="13"/>
      <c r="BA186" s="13"/>
      <c r="BB186" s="13">
        <f>SUM(AN186:AO186)</f>
        <v>55.48</v>
      </c>
      <c r="BC186" s="13">
        <f>AQ186</f>
        <v>649.85</v>
      </c>
      <c r="BD186" s="13">
        <f>AR186</f>
        <v>99.46</v>
      </c>
      <c r="BE186" s="13">
        <f>AS186</f>
        <v>88.37</v>
      </c>
      <c r="BF186" s="13"/>
      <c r="BG186">
        <f>BB186*$H186/1000</f>
        <v>0.13181841087559718</v>
      </c>
      <c r="BH186">
        <f t="shared" si="8"/>
        <v>1.5440193638699864</v>
      </c>
      <c r="BI186">
        <f t="shared" si="9"/>
        <v>0.23631325064323894</v>
      </c>
      <c r="BJ186">
        <f t="shared" si="10"/>
        <v>0.15745504846297451</v>
      </c>
      <c r="BK186">
        <f t="shared" si="11"/>
        <v>0.20996382424434978</v>
      </c>
    </row>
    <row r="187" spans="1:63">
      <c r="A187">
        <v>183</v>
      </c>
      <c r="B187" s="6">
        <v>210</v>
      </c>
      <c r="C187" s="6" t="s">
        <v>90</v>
      </c>
      <c r="D187" s="6" t="s">
        <v>49</v>
      </c>
      <c r="E187" s="6" t="s">
        <v>66</v>
      </c>
      <c r="F187" s="6" t="s">
        <v>74</v>
      </c>
      <c r="G187" s="7" t="s">
        <v>6</v>
      </c>
      <c r="H187" s="4">
        <v>2.0986428571428624</v>
      </c>
      <c r="J187" s="15">
        <f>H187*(AI187+AJ187+AK187)*0.001</f>
        <v>26.205922840182239</v>
      </c>
      <c r="K187" s="15">
        <f>H187*0.001*AH187</f>
        <v>1.74813231607797</v>
      </c>
      <c r="L187" s="15">
        <f>H187*0.001*AL187</f>
        <v>6.9882449191688742</v>
      </c>
      <c r="M187" s="15">
        <f>SUM(J187:L187)</f>
        <v>34.942300075429088</v>
      </c>
      <c r="N187" s="13" t="s">
        <v>6</v>
      </c>
      <c r="O187" s="13">
        <f>AN187*3.58</f>
        <v>195.7544</v>
      </c>
      <c r="P187" s="14">
        <f>AO187*4</f>
        <v>3.2</v>
      </c>
      <c r="Q187" s="14">
        <f>AP187*4</f>
        <v>265.08</v>
      </c>
      <c r="R187" s="14">
        <f>AQ187*3.6</f>
        <v>2339.46</v>
      </c>
      <c r="S187" s="14">
        <f>AR187*3.8</f>
        <v>377.94799999999998</v>
      </c>
      <c r="T187" s="14">
        <f>AS187*9</f>
        <v>795.33</v>
      </c>
      <c r="U187" s="13"/>
      <c r="V187" s="13"/>
      <c r="W187" s="13"/>
      <c r="X187" s="13"/>
      <c r="Y187" s="13"/>
      <c r="Z187" s="13"/>
      <c r="AA187" s="13"/>
      <c r="AB187" s="13"/>
      <c r="AC187" s="13">
        <f>O187+P187</f>
        <v>198.95439999999999</v>
      </c>
      <c r="AD187" s="13">
        <f>Q187</f>
        <v>265.08</v>
      </c>
      <c r="AE187" s="13">
        <f>R187+S187</f>
        <v>2717.4079999999999</v>
      </c>
      <c r="AF187" s="13">
        <f>T187</f>
        <v>795.33</v>
      </c>
      <c r="AG187" s="13"/>
      <c r="AH187" s="13">
        <f>AC187*4.1868</f>
        <v>832.98228191999999</v>
      </c>
      <c r="AI187" s="13">
        <f>Q187*4.1868</f>
        <v>1109.8369439999999</v>
      </c>
      <c r="AJ187" s="13">
        <f>R187*4.1868</f>
        <v>9794.8511280000002</v>
      </c>
      <c r="AK187" s="13">
        <f>S187*4.1868</f>
        <v>1582.3926863999998</v>
      </c>
      <c r="AL187" s="13">
        <f>AF187*4.1868</f>
        <v>3329.8876439999999</v>
      </c>
      <c r="AM187" s="13"/>
      <c r="AN187" s="14">
        <v>54.68</v>
      </c>
      <c r="AO187" s="14">
        <v>0.8</v>
      </c>
      <c r="AP187" s="14">
        <v>66.27</v>
      </c>
      <c r="AQ187" s="14">
        <v>649.85</v>
      </c>
      <c r="AR187" s="14">
        <v>99.46</v>
      </c>
      <c r="AS187" s="14">
        <v>88.37</v>
      </c>
      <c r="AT187" s="13"/>
      <c r="AU187" s="13"/>
      <c r="AV187" s="13"/>
      <c r="AW187" s="13"/>
      <c r="AX187" s="13"/>
      <c r="AY187" s="13"/>
      <c r="AZ187" s="13"/>
      <c r="BA187" s="13"/>
      <c r="BB187" s="13">
        <f>SUM(AN187:AO187)</f>
        <v>55.48</v>
      </c>
      <c r="BC187" s="13">
        <f>AQ187</f>
        <v>649.85</v>
      </c>
      <c r="BD187" s="13">
        <f>AR187</f>
        <v>99.46</v>
      </c>
      <c r="BE187" s="13">
        <f>AS187</f>
        <v>88.37</v>
      </c>
      <c r="BF187" s="13"/>
      <c r="BG187">
        <f>BB187*$H187/1000</f>
        <v>0.116432705714286</v>
      </c>
      <c r="BH187">
        <f t="shared" si="8"/>
        <v>1.363803060714289</v>
      </c>
      <c r="BI187">
        <f t="shared" si="9"/>
        <v>0.20873101857142909</v>
      </c>
      <c r="BJ187">
        <f t="shared" si="10"/>
        <v>0.13907706214285748</v>
      </c>
      <c r="BK187">
        <f t="shared" si="11"/>
        <v>0.18545706928571476</v>
      </c>
    </row>
    <row r="188" spans="1:63">
      <c r="A188">
        <v>184</v>
      </c>
      <c r="B188" s="6">
        <v>211</v>
      </c>
      <c r="C188" s="6" t="s">
        <v>90</v>
      </c>
      <c r="D188" s="6" t="s">
        <v>57</v>
      </c>
      <c r="E188" s="6" t="s">
        <v>67</v>
      </c>
      <c r="F188" s="6" t="s">
        <v>74</v>
      </c>
      <c r="G188" s="7" t="s">
        <v>9</v>
      </c>
      <c r="H188" s="4">
        <v>2.7806177188350238</v>
      </c>
      <c r="J188" s="15">
        <f>H188*(AI188+AJ188+AK188)*0.001</f>
        <v>9.3289260748859331</v>
      </c>
      <c r="K188" s="15">
        <f>H188*0.001*AH188</f>
        <v>2.3309392689020436</v>
      </c>
      <c r="L188" s="15">
        <f>H188*0.001*AL188</f>
        <v>34.890745124859777</v>
      </c>
      <c r="M188" s="15">
        <f>SUM(J188:L188)</f>
        <v>46.550610468647754</v>
      </c>
      <c r="N188" t="s">
        <v>9</v>
      </c>
      <c r="O188">
        <f>AN188*3.58</f>
        <v>196.9</v>
      </c>
      <c r="P188" s="1">
        <f>AO188*4</f>
        <v>3.32</v>
      </c>
      <c r="Q188" s="1">
        <f>AP188*4</f>
        <v>268</v>
      </c>
      <c r="R188" s="1">
        <f>AQ188*3.6</f>
        <v>153.32400000000001</v>
      </c>
      <c r="S188" s="1">
        <f>AR188*3.8</f>
        <v>380</v>
      </c>
      <c r="T188" s="1">
        <f>AS188*9</f>
        <v>2997</v>
      </c>
      <c r="AC188">
        <f>O188+P188</f>
        <v>200.22</v>
      </c>
      <c r="AD188">
        <f>Q188</f>
        <v>268</v>
      </c>
      <c r="AE188">
        <f>R188+S188</f>
        <v>533.32400000000007</v>
      </c>
      <c r="AF188">
        <f>T188</f>
        <v>2997</v>
      </c>
      <c r="AH188">
        <f>AC188*4.1868</f>
        <v>838.28109599999993</v>
      </c>
      <c r="AI188">
        <f>Q188*4.1868</f>
        <v>1122.0624</v>
      </c>
      <c r="AJ188">
        <f>R188*4.1868</f>
        <v>641.93692320000002</v>
      </c>
      <c r="AK188">
        <f>S188*4.1868</f>
        <v>1590.9839999999999</v>
      </c>
      <c r="AL188">
        <f>AF188*4.1868</f>
        <v>12547.839599999999</v>
      </c>
      <c r="AN188" s="1">
        <v>55</v>
      </c>
      <c r="AO188" s="1">
        <v>0.83</v>
      </c>
      <c r="AP188" s="1">
        <v>67</v>
      </c>
      <c r="AQ188" s="1">
        <v>42.59</v>
      </c>
      <c r="AR188" s="1">
        <v>100</v>
      </c>
      <c r="AS188" s="1">
        <v>333</v>
      </c>
      <c r="BB188">
        <f>SUM(AN188:AO188)</f>
        <v>55.83</v>
      </c>
      <c r="BC188">
        <f>AQ188</f>
        <v>42.59</v>
      </c>
      <c r="BD188">
        <f>AR188</f>
        <v>100</v>
      </c>
      <c r="BE188">
        <f>AS188</f>
        <v>333</v>
      </c>
      <c r="BG188">
        <f>BB188*$H188/1000</f>
        <v>0.15524188724255938</v>
      </c>
      <c r="BH188">
        <f t="shared" si="8"/>
        <v>0.11842650864518367</v>
      </c>
      <c r="BI188">
        <f t="shared" si="9"/>
        <v>0.2780617718835024</v>
      </c>
      <c r="BJ188">
        <f t="shared" si="10"/>
        <v>0.18630138716194658</v>
      </c>
      <c r="BK188">
        <f t="shared" si="11"/>
        <v>0.92594570037206292</v>
      </c>
    </row>
    <row r="189" spans="1:63">
      <c r="A189">
        <v>185</v>
      </c>
      <c r="B189" s="6">
        <v>212</v>
      </c>
      <c r="C189" s="6" t="s">
        <v>90</v>
      </c>
      <c r="D189" s="6" t="s">
        <v>49</v>
      </c>
      <c r="E189" s="6" t="s">
        <v>67</v>
      </c>
      <c r="F189" s="6" t="s">
        <v>74</v>
      </c>
      <c r="G189" s="7" t="s">
        <v>9</v>
      </c>
      <c r="H189" s="4">
        <v>2.9732962733866612</v>
      </c>
      <c r="J189" s="15">
        <f>H189*(AI189+AJ189+AK189)*0.001</f>
        <v>9.9753594121449574</v>
      </c>
      <c r="K189" s="15">
        <f>H189*0.001*AH189</f>
        <v>2.4924580587872858</v>
      </c>
      <c r="L189" s="15">
        <f>H189*0.001*AL189</f>
        <v>37.308444721733572</v>
      </c>
      <c r="M189" s="15">
        <f>SUM(J189:L189)</f>
        <v>49.776262192665811</v>
      </c>
      <c r="N189" t="s">
        <v>9</v>
      </c>
      <c r="O189">
        <f>AN189*3.58</f>
        <v>196.9</v>
      </c>
      <c r="P189" s="1">
        <f>AO189*4</f>
        <v>3.32</v>
      </c>
      <c r="Q189" s="1">
        <f>AP189*4</f>
        <v>268</v>
      </c>
      <c r="R189" s="1">
        <f>AQ189*3.6</f>
        <v>153.32400000000001</v>
      </c>
      <c r="S189" s="1">
        <f>AR189*3.8</f>
        <v>380</v>
      </c>
      <c r="T189" s="1">
        <f>AS189*9</f>
        <v>2997</v>
      </c>
      <c r="AC189">
        <f>O189+P189</f>
        <v>200.22</v>
      </c>
      <c r="AD189">
        <f>Q189</f>
        <v>268</v>
      </c>
      <c r="AE189">
        <f>R189+S189</f>
        <v>533.32400000000007</v>
      </c>
      <c r="AF189">
        <f>T189</f>
        <v>2997</v>
      </c>
      <c r="AH189">
        <f>AC189*4.1868</f>
        <v>838.28109599999993</v>
      </c>
      <c r="AI189">
        <f>Q189*4.1868</f>
        <v>1122.0624</v>
      </c>
      <c r="AJ189">
        <f>R189*4.1868</f>
        <v>641.93692320000002</v>
      </c>
      <c r="AK189">
        <f>S189*4.1868</f>
        <v>1590.9839999999999</v>
      </c>
      <c r="AL189">
        <f>AF189*4.1868</f>
        <v>12547.839599999999</v>
      </c>
      <c r="AN189" s="1">
        <v>55</v>
      </c>
      <c r="AO189" s="1">
        <v>0.83</v>
      </c>
      <c r="AP189" s="1">
        <v>67</v>
      </c>
      <c r="AQ189" s="1">
        <v>42.59</v>
      </c>
      <c r="AR189" s="1">
        <v>100</v>
      </c>
      <c r="AS189" s="1">
        <v>333</v>
      </c>
      <c r="BB189">
        <f>SUM(AN189:AO189)</f>
        <v>55.83</v>
      </c>
      <c r="BC189">
        <f>AQ189</f>
        <v>42.59</v>
      </c>
      <c r="BD189">
        <f>AR189</f>
        <v>100</v>
      </c>
      <c r="BE189">
        <f>AS189</f>
        <v>333</v>
      </c>
      <c r="BG189">
        <f>BB189*$H189/1000</f>
        <v>0.16599913094317731</v>
      </c>
      <c r="BH189">
        <f t="shared" si="8"/>
        <v>0.12663268828353791</v>
      </c>
      <c r="BI189">
        <f t="shared" si="9"/>
        <v>0.29732962733866614</v>
      </c>
      <c r="BJ189">
        <f t="shared" si="10"/>
        <v>0.19921085031690633</v>
      </c>
      <c r="BK189">
        <f t="shared" si="11"/>
        <v>0.9901076590377581</v>
      </c>
    </row>
    <row r="190" spans="1:63">
      <c r="A190">
        <v>186</v>
      </c>
      <c r="B190" s="6">
        <v>213</v>
      </c>
      <c r="C190" s="6" t="s">
        <v>90</v>
      </c>
      <c r="D190" s="6" t="s">
        <v>57</v>
      </c>
      <c r="E190" s="6" t="s">
        <v>60</v>
      </c>
      <c r="F190" s="6" t="s">
        <v>75</v>
      </c>
      <c r="G190" s="7" t="s">
        <v>12</v>
      </c>
      <c r="H190" s="4">
        <v>1.9589635802469183</v>
      </c>
      <c r="J190" s="15">
        <f>H190*(AI190+AJ190+AK190)*0.001</f>
        <v>15.447396503259625</v>
      </c>
      <c r="K190" s="15">
        <f>H190*0.001*AH190</f>
        <v>10.639519439402486</v>
      </c>
      <c r="L190" s="15">
        <f>H190*0.001*AL190</f>
        <v>6.4411927516196164</v>
      </c>
      <c r="M190" s="15">
        <f>SUM(J190:L190)</f>
        <v>32.528108694281727</v>
      </c>
      <c r="N190" s="13" t="s">
        <v>12</v>
      </c>
      <c r="O190" s="13">
        <f>AN190*3.58</f>
        <v>1276.0194000000001</v>
      </c>
      <c r="P190" s="14">
        <f>AO190*4</f>
        <v>21.2</v>
      </c>
      <c r="Q190" s="14">
        <f>AP190*4</f>
        <v>261.88</v>
      </c>
      <c r="R190" s="14">
        <f>AQ190*3.6</f>
        <v>1248.9480000000001</v>
      </c>
      <c r="S190" s="14">
        <f>AR190*3.8</f>
        <v>372.59</v>
      </c>
      <c r="T190" s="14">
        <f>AS190*9</f>
        <v>785.34</v>
      </c>
      <c r="U190" s="13"/>
      <c r="V190" s="13"/>
      <c r="W190" s="13"/>
      <c r="X190" s="13"/>
      <c r="Y190" s="13"/>
      <c r="Z190" s="13"/>
      <c r="AA190" s="13"/>
      <c r="AB190" s="13"/>
      <c r="AC190" s="13">
        <f>O190+P190</f>
        <v>1297.2194000000002</v>
      </c>
      <c r="AD190" s="13">
        <f>Q190</f>
        <v>261.88</v>
      </c>
      <c r="AE190" s="13">
        <f>R190+S190</f>
        <v>1621.538</v>
      </c>
      <c r="AF190" s="13">
        <f>T190</f>
        <v>785.34</v>
      </c>
      <c r="AG190" s="13"/>
      <c r="AH190" s="13">
        <f>AC190*4.1868</f>
        <v>5431.1981839200007</v>
      </c>
      <c r="AI190" s="13">
        <f>Q190*4.1868</f>
        <v>1096.4391839999998</v>
      </c>
      <c r="AJ190" s="13">
        <f>R190*4.1868</f>
        <v>5229.0954864000005</v>
      </c>
      <c r="AK190" s="13">
        <f>S190*4.1868</f>
        <v>1559.9598119999998</v>
      </c>
      <c r="AL190" s="13">
        <f>AF190*4.1868</f>
        <v>3288.0615120000002</v>
      </c>
      <c r="AM190" s="13"/>
      <c r="AN190" s="14">
        <v>356.43</v>
      </c>
      <c r="AO190" s="14">
        <v>5.3</v>
      </c>
      <c r="AP190" s="14">
        <v>65.47</v>
      </c>
      <c r="AQ190" s="14">
        <v>346.93</v>
      </c>
      <c r="AR190" s="14">
        <v>98.05</v>
      </c>
      <c r="AS190" s="14">
        <v>87.26</v>
      </c>
      <c r="AT190" s="13"/>
      <c r="AU190" s="13"/>
      <c r="AV190" s="13"/>
      <c r="AW190" s="13"/>
      <c r="AX190" s="13"/>
      <c r="AY190" s="13"/>
      <c r="AZ190" s="13"/>
      <c r="BA190" s="13"/>
      <c r="BB190" s="13">
        <f>SUM(AN190:AO190)</f>
        <v>361.73</v>
      </c>
      <c r="BC190" s="13">
        <f>AQ190</f>
        <v>346.93</v>
      </c>
      <c r="BD190" s="13">
        <f>AR190</f>
        <v>98.05</v>
      </c>
      <c r="BE190" s="13">
        <f>AS190</f>
        <v>87.26</v>
      </c>
      <c r="BF190" s="13"/>
      <c r="BG190">
        <f>BB190*$H190/1000</f>
        <v>0.70861589588271778</v>
      </c>
      <c r="BH190">
        <f t="shared" si="8"/>
        <v>0.67962323489506349</v>
      </c>
      <c r="BI190">
        <f t="shared" si="9"/>
        <v>0.19207637904321032</v>
      </c>
      <c r="BJ190">
        <f t="shared" si="10"/>
        <v>0.12825334559876575</v>
      </c>
      <c r="BK190">
        <f t="shared" si="11"/>
        <v>0.1709391620123461</v>
      </c>
    </row>
    <row r="191" spans="1:63">
      <c r="A191">
        <v>187</v>
      </c>
      <c r="B191" s="6">
        <v>214</v>
      </c>
      <c r="C191" s="6" t="s">
        <v>90</v>
      </c>
      <c r="D191" s="6" t="s">
        <v>49</v>
      </c>
      <c r="E191" s="6" t="s">
        <v>60</v>
      </c>
      <c r="F191" s="6" t="s">
        <v>75</v>
      </c>
      <c r="G191" s="7" t="s">
        <v>12</v>
      </c>
      <c r="H191" s="4">
        <v>1.9239358024691398</v>
      </c>
      <c r="J191" s="15">
        <f>H191*(AI191+AJ191+AK191)*0.001</f>
        <v>15.171185154862219</v>
      </c>
      <c r="K191" s="15">
        <f>H191*0.001*AH191</f>
        <v>10.449276636349062</v>
      </c>
      <c r="L191" s="15">
        <f>H191*0.001*AL191</f>
        <v>6.3260192636576136</v>
      </c>
      <c r="M191" s="15">
        <f>SUM(J191:L191)</f>
        <v>31.946481054868894</v>
      </c>
      <c r="N191" s="13" t="s">
        <v>12</v>
      </c>
      <c r="O191" s="13">
        <f>AN191*3.58</f>
        <v>1276.0194000000001</v>
      </c>
      <c r="P191" s="14">
        <f>AO191*4</f>
        <v>21.2</v>
      </c>
      <c r="Q191" s="14">
        <f>AP191*4</f>
        <v>261.88</v>
      </c>
      <c r="R191" s="14">
        <f>AQ191*3.6</f>
        <v>1248.9480000000001</v>
      </c>
      <c r="S191" s="14">
        <f>AR191*3.8</f>
        <v>372.59</v>
      </c>
      <c r="T191" s="14">
        <f>AS191*9</f>
        <v>785.34</v>
      </c>
      <c r="U191" s="13"/>
      <c r="V191" s="13"/>
      <c r="W191" s="13"/>
      <c r="X191" s="13"/>
      <c r="Y191" s="13"/>
      <c r="Z191" s="13"/>
      <c r="AA191" s="13"/>
      <c r="AB191" s="13"/>
      <c r="AC191" s="13">
        <f>O191+P191</f>
        <v>1297.2194000000002</v>
      </c>
      <c r="AD191" s="13">
        <f>Q191</f>
        <v>261.88</v>
      </c>
      <c r="AE191" s="13">
        <f>R191+S191</f>
        <v>1621.538</v>
      </c>
      <c r="AF191" s="13">
        <f>T191</f>
        <v>785.34</v>
      </c>
      <c r="AG191" s="13"/>
      <c r="AH191" s="13">
        <f>AC191*4.1868</f>
        <v>5431.1981839200007</v>
      </c>
      <c r="AI191" s="13">
        <f>Q191*4.1868</f>
        <v>1096.4391839999998</v>
      </c>
      <c r="AJ191" s="13">
        <f>R191*4.1868</f>
        <v>5229.0954864000005</v>
      </c>
      <c r="AK191" s="13">
        <f>S191*4.1868</f>
        <v>1559.9598119999998</v>
      </c>
      <c r="AL191" s="13">
        <f>AF191*4.1868</f>
        <v>3288.0615120000002</v>
      </c>
      <c r="AM191" s="13"/>
      <c r="AN191" s="14">
        <v>356.43</v>
      </c>
      <c r="AO191" s="14">
        <v>5.3</v>
      </c>
      <c r="AP191" s="14">
        <v>65.47</v>
      </c>
      <c r="AQ191" s="14">
        <v>346.93</v>
      </c>
      <c r="AR191" s="14">
        <v>98.05</v>
      </c>
      <c r="AS191" s="14">
        <v>87.26</v>
      </c>
      <c r="AT191" s="13"/>
      <c r="AU191" s="13"/>
      <c r="AV191" s="13"/>
      <c r="AW191" s="13"/>
      <c r="AX191" s="13"/>
      <c r="AY191" s="13"/>
      <c r="AZ191" s="13"/>
      <c r="BA191" s="13"/>
      <c r="BB191" s="13">
        <f>SUM(AN191:AO191)</f>
        <v>361.73</v>
      </c>
      <c r="BC191" s="13">
        <f>AQ191</f>
        <v>346.93</v>
      </c>
      <c r="BD191" s="13">
        <f>AR191</f>
        <v>98.05</v>
      </c>
      <c r="BE191" s="13">
        <f>AS191</f>
        <v>87.26</v>
      </c>
      <c r="BF191" s="13"/>
      <c r="BG191">
        <f>BB191*$H191/1000</f>
        <v>0.69594529782716197</v>
      </c>
      <c r="BH191">
        <f t="shared" si="8"/>
        <v>0.66747104795061862</v>
      </c>
      <c r="BI191">
        <f t="shared" si="9"/>
        <v>0.18864190543209916</v>
      </c>
      <c r="BJ191">
        <f t="shared" si="10"/>
        <v>0.12596007698765457</v>
      </c>
      <c r="BK191">
        <f t="shared" si="11"/>
        <v>0.16788263812345716</v>
      </c>
    </row>
    <row r="192" spans="1:63">
      <c r="A192">
        <v>188</v>
      </c>
      <c r="B192" s="6">
        <v>215</v>
      </c>
      <c r="C192" s="6" t="s">
        <v>90</v>
      </c>
      <c r="D192" s="6" t="s">
        <v>57</v>
      </c>
      <c r="E192" s="6" t="s">
        <v>61</v>
      </c>
      <c r="F192" s="6" t="s">
        <v>75</v>
      </c>
      <c r="G192" s="7" t="s">
        <v>15</v>
      </c>
      <c r="H192" s="4">
        <v>2.6245185185185238</v>
      </c>
      <c r="J192" s="15">
        <f>H192*(AI192+AJ192+AK192)*0.001</f>
        <v>8.8052158610592173</v>
      </c>
      <c r="K192" s="15">
        <f>H192*0.001*AH192</f>
        <v>14.517127756912029</v>
      </c>
      <c r="L192" s="15">
        <f>H192*0.001*AL192</f>
        <v>21.064636533600041</v>
      </c>
      <c r="M192" s="15">
        <f>SUM(J192:L192)</f>
        <v>44.386980151571287</v>
      </c>
      <c r="N192" t="s">
        <v>15</v>
      </c>
      <c r="O192">
        <f>AN192*3.58</f>
        <v>1299.54</v>
      </c>
      <c r="P192" s="1">
        <f>AO192*4</f>
        <v>21.6</v>
      </c>
      <c r="Q192" s="1">
        <f>AP192*4</f>
        <v>268</v>
      </c>
      <c r="R192" s="1">
        <f>AQ192*3.6</f>
        <v>153.32400000000001</v>
      </c>
      <c r="S192" s="1">
        <f>AR192*3.8</f>
        <v>380</v>
      </c>
      <c r="T192" s="1">
        <f>AS192*9</f>
        <v>1917</v>
      </c>
      <c r="AC192">
        <f>O192+P192</f>
        <v>1321.1399999999999</v>
      </c>
      <c r="AD192">
        <f>Q192</f>
        <v>268</v>
      </c>
      <c r="AE192">
        <f>R192+S192</f>
        <v>533.32400000000007</v>
      </c>
      <c r="AF192">
        <f>T192</f>
        <v>1917</v>
      </c>
      <c r="AH192">
        <f>AC192*4.1868</f>
        <v>5531.3489519999994</v>
      </c>
      <c r="AI192">
        <f>Q192*4.1868</f>
        <v>1122.0624</v>
      </c>
      <c r="AJ192">
        <f>R192*4.1868</f>
        <v>641.93692320000002</v>
      </c>
      <c r="AK192">
        <f>S192*4.1868</f>
        <v>1590.9839999999999</v>
      </c>
      <c r="AL192">
        <f>AF192*4.1868</f>
        <v>8026.0955999999996</v>
      </c>
      <c r="AN192" s="1">
        <v>363</v>
      </c>
      <c r="AO192" s="1">
        <v>5.4</v>
      </c>
      <c r="AP192" s="1">
        <v>67</v>
      </c>
      <c r="AQ192" s="1">
        <v>42.59</v>
      </c>
      <c r="AR192" s="1">
        <v>100</v>
      </c>
      <c r="AS192" s="1">
        <v>213</v>
      </c>
      <c r="BB192">
        <f>SUM(AN192:AO192)</f>
        <v>368.4</v>
      </c>
      <c r="BC192">
        <f>AQ192</f>
        <v>42.59</v>
      </c>
      <c r="BD192">
        <f>AR192</f>
        <v>100</v>
      </c>
      <c r="BE192">
        <f>AS192</f>
        <v>213</v>
      </c>
      <c r="BG192">
        <f>BB192*$H192/1000</f>
        <v>0.96687262222222414</v>
      </c>
      <c r="BH192">
        <f t="shared" si="8"/>
        <v>0.11177824370370394</v>
      </c>
      <c r="BI192">
        <f t="shared" si="9"/>
        <v>0.26245185185185238</v>
      </c>
      <c r="BJ192">
        <f t="shared" si="10"/>
        <v>0.1758427407407411</v>
      </c>
      <c r="BK192">
        <f t="shared" si="11"/>
        <v>0.5590224444444456</v>
      </c>
    </row>
    <row r="193" spans="1:63">
      <c r="A193">
        <v>189</v>
      </c>
      <c r="B193" s="6">
        <v>216</v>
      </c>
      <c r="C193" s="6" t="s">
        <v>90</v>
      </c>
      <c r="D193" s="6" t="s">
        <v>49</v>
      </c>
      <c r="E193" s="6" t="s">
        <v>61</v>
      </c>
      <c r="F193" s="6" t="s">
        <v>75</v>
      </c>
      <c r="G193" s="7" t="s">
        <v>15</v>
      </c>
      <c r="H193" s="4">
        <v>2.1657629629629667</v>
      </c>
      <c r="J193" s="15">
        <f>H193*(AI193+AJ193+AK193)*0.001</f>
        <v>7.2660986227449733</v>
      </c>
      <c r="K193" s="15">
        <f>H193*0.001*AH193</f>
        <v>11.979590695465619</v>
      </c>
      <c r="L193" s="15">
        <f>H193*0.001*AL193</f>
        <v>17.38262058768003</v>
      </c>
      <c r="M193" s="15">
        <f>SUM(J193:L193)</f>
        <v>36.628309905890625</v>
      </c>
      <c r="N193" t="s">
        <v>15</v>
      </c>
      <c r="O193">
        <f>AN193*3.58</f>
        <v>1299.54</v>
      </c>
      <c r="P193" s="1">
        <f>AO193*4</f>
        <v>21.6</v>
      </c>
      <c r="Q193" s="1">
        <f>AP193*4</f>
        <v>268</v>
      </c>
      <c r="R193" s="1">
        <f>AQ193*3.6</f>
        <v>153.32400000000001</v>
      </c>
      <c r="S193" s="1">
        <f>AR193*3.8</f>
        <v>380</v>
      </c>
      <c r="T193" s="1">
        <f>AS193*9</f>
        <v>1917</v>
      </c>
      <c r="AC193">
        <f>O193+P193</f>
        <v>1321.1399999999999</v>
      </c>
      <c r="AD193">
        <f>Q193</f>
        <v>268</v>
      </c>
      <c r="AE193">
        <f>R193+S193</f>
        <v>533.32400000000007</v>
      </c>
      <c r="AF193">
        <f>T193</f>
        <v>1917</v>
      </c>
      <c r="AH193">
        <f>AC193*4.1868</f>
        <v>5531.3489519999994</v>
      </c>
      <c r="AI193">
        <f>Q193*4.1868</f>
        <v>1122.0624</v>
      </c>
      <c r="AJ193">
        <f>R193*4.1868</f>
        <v>641.93692320000002</v>
      </c>
      <c r="AK193">
        <f>S193*4.1868</f>
        <v>1590.9839999999999</v>
      </c>
      <c r="AL193">
        <f>AF193*4.1868</f>
        <v>8026.0955999999996</v>
      </c>
      <c r="AN193" s="1">
        <v>363</v>
      </c>
      <c r="AO193" s="1">
        <v>5.4</v>
      </c>
      <c r="AP193" s="1">
        <v>67</v>
      </c>
      <c r="AQ193" s="1">
        <v>42.59</v>
      </c>
      <c r="AR193" s="1">
        <v>100</v>
      </c>
      <c r="AS193" s="1">
        <v>213</v>
      </c>
      <c r="BB193">
        <f>SUM(AN193:AO193)</f>
        <v>368.4</v>
      </c>
      <c r="BC193">
        <f>AQ193</f>
        <v>42.59</v>
      </c>
      <c r="BD193">
        <f>AR193</f>
        <v>100</v>
      </c>
      <c r="BE193">
        <f>AS193</f>
        <v>213</v>
      </c>
      <c r="BG193">
        <f>BB193*$H193/1000</f>
        <v>0.79786707555555691</v>
      </c>
      <c r="BH193">
        <f t="shared" si="8"/>
        <v>9.2239844592592754E-2</v>
      </c>
      <c r="BI193">
        <f t="shared" si="9"/>
        <v>0.21657629629629668</v>
      </c>
      <c r="BJ193">
        <f t="shared" si="10"/>
        <v>0.14510611851851876</v>
      </c>
      <c r="BK193">
        <f t="shared" si="11"/>
        <v>0.4613075111111119</v>
      </c>
    </row>
    <row r="194" spans="1:63">
      <c r="A194">
        <v>190</v>
      </c>
      <c r="B194" s="6">
        <v>217</v>
      </c>
      <c r="C194" s="6" t="s">
        <v>90</v>
      </c>
      <c r="D194" s="6" t="s">
        <v>57</v>
      </c>
      <c r="E194" s="6" t="s">
        <v>68</v>
      </c>
      <c r="F194" s="6" t="s">
        <v>75</v>
      </c>
      <c r="G194" s="7" t="s">
        <v>18</v>
      </c>
      <c r="H194" s="4">
        <v>2.5708234567901291</v>
      </c>
      <c r="J194" s="15">
        <f>H194*(AI194+AJ194+AK194)*0.001</f>
        <v>20.680173257083243</v>
      </c>
      <c r="K194" s="15">
        <f>H194*0.001*AH194</f>
        <v>2.1385033366754382</v>
      </c>
      <c r="L194" s="15">
        <f>H194*0.001*AL194</f>
        <v>20.633674834920043</v>
      </c>
      <c r="M194" s="15">
        <f>SUM(J194:L194)</f>
        <v>43.452351428678725</v>
      </c>
      <c r="N194" s="13" t="s">
        <v>18</v>
      </c>
      <c r="O194" s="13">
        <f>AN194*3.58</f>
        <v>195.36060000000001</v>
      </c>
      <c r="P194" s="14">
        <f>AO194*4</f>
        <v>3.32</v>
      </c>
      <c r="Q194" s="14">
        <f>AP194*4</f>
        <v>268</v>
      </c>
      <c r="R194" s="14">
        <f>AQ194*3.6</f>
        <v>1273.32</v>
      </c>
      <c r="S194" s="14">
        <f>AR194*3.8</f>
        <v>380</v>
      </c>
      <c r="T194" s="14">
        <f>AS194*9</f>
        <v>1917</v>
      </c>
      <c r="U194" s="13"/>
      <c r="V194" s="13"/>
      <c r="W194" s="13"/>
      <c r="X194" s="13"/>
      <c r="Y194" s="13"/>
      <c r="Z194" s="13"/>
      <c r="AA194" s="13"/>
      <c r="AB194" s="13"/>
      <c r="AC194" s="13">
        <f>O194+P194</f>
        <v>198.6806</v>
      </c>
      <c r="AD194" s="13">
        <f>Q194</f>
        <v>268</v>
      </c>
      <c r="AE194" s="13">
        <f>R194+S194</f>
        <v>1653.32</v>
      </c>
      <c r="AF194" s="13">
        <f>T194</f>
        <v>1917</v>
      </c>
      <c r="AG194" s="13"/>
      <c r="AH194" s="13">
        <f>AC194*4.1868</f>
        <v>831.83593608000001</v>
      </c>
      <c r="AI194" s="13">
        <f>Q194*4.1868</f>
        <v>1122.0624</v>
      </c>
      <c r="AJ194" s="13">
        <f>R194*4.1868</f>
        <v>5331.136176</v>
      </c>
      <c r="AK194" s="13">
        <f>S194*4.1868</f>
        <v>1590.9839999999999</v>
      </c>
      <c r="AL194" s="13">
        <f>AF194*4.1868</f>
        <v>8026.0955999999996</v>
      </c>
      <c r="AM194" s="13"/>
      <c r="AN194" s="14">
        <v>54.57</v>
      </c>
      <c r="AO194" s="14">
        <v>0.83</v>
      </c>
      <c r="AP194" s="14">
        <v>67</v>
      </c>
      <c r="AQ194" s="14">
        <v>353.7</v>
      </c>
      <c r="AR194" s="14">
        <v>100</v>
      </c>
      <c r="AS194" s="14">
        <v>213</v>
      </c>
      <c r="AT194" s="13"/>
      <c r="AU194" s="13"/>
      <c r="AV194" s="13"/>
      <c r="AW194" s="13"/>
      <c r="AX194" s="13"/>
      <c r="AY194" s="13"/>
      <c r="AZ194" s="13"/>
      <c r="BA194" s="13"/>
      <c r="BB194" s="13">
        <f>SUM(AN194:AO194)</f>
        <v>55.4</v>
      </c>
      <c r="BC194" s="13">
        <f>AQ194</f>
        <v>353.7</v>
      </c>
      <c r="BD194" s="13">
        <f>AR194</f>
        <v>100</v>
      </c>
      <c r="BE194" s="13">
        <f>AS194</f>
        <v>213</v>
      </c>
      <c r="BF194" s="13"/>
      <c r="BG194">
        <f>BB194*$H194/1000</f>
        <v>0.14242361950617313</v>
      </c>
      <c r="BH194">
        <f t="shared" si="8"/>
        <v>0.90930025666666869</v>
      </c>
      <c r="BI194">
        <f t="shared" si="9"/>
        <v>0.25708234567901289</v>
      </c>
      <c r="BJ194">
        <f t="shared" si="10"/>
        <v>0.17224517160493866</v>
      </c>
      <c r="BK194">
        <f t="shared" si="11"/>
        <v>0.54758539629629754</v>
      </c>
    </row>
    <row r="195" spans="1:63">
      <c r="A195">
        <v>191</v>
      </c>
      <c r="B195" s="6">
        <v>218</v>
      </c>
      <c r="C195" s="6" t="s">
        <v>90</v>
      </c>
      <c r="D195" s="6" t="s">
        <v>49</v>
      </c>
      <c r="E195" s="6" t="s">
        <v>68</v>
      </c>
      <c r="F195" s="6" t="s">
        <v>75</v>
      </c>
      <c r="G195" s="7" t="s">
        <v>18</v>
      </c>
      <c r="H195" s="4">
        <v>2.6945398148148199</v>
      </c>
      <c r="J195" s="15">
        <f>H195*(AI195+AJ195+AK195)*0.001</f>
        <v>21.675370228671639</v>
      </c>
      <c r="K195" s="15">
        <f>H195*0.001*AH195</f>
        <v>2.2414150491613154</v>
      </c>
      <c r="L195" s="15">
        <f>H195*0.001*AL195</f>
        <v>21.626634151710039</v>
      </c>
      <c r="M195" s="15">
        <f>SUM(J195:L195)</f>
        <v>45.543419429542993</v>
      </c>
      <c r="N195" s="13" t="s">
        <v>18</v>
      </c>
      <c r="O195" s="13">
        <f>AN195*3.58</f>
        <v>195.36060000000001</v>
      </c>
      <c r="P195" s="14">
        <f>AO195*4</f>
        <v>3.32</v>
      </c>
      <c r="Q195" s="14">
        <f>AP195*4</f>
        <v>268</v>
      </c>
      <c r="R195" s="14">
        <f>AQ195*3.6</f>
        <v>1273.32</v>
      </c>
      <c r="S195" s="14">
        <f>AR195*3.8</f>
        <v>380</v>
      </c>
      <c r="T195" s="14">
        <f>AS195*9</f>
        <v>1917</v>
      </c>
      <c r="U195" s="13"/>
      <c r="V195" s="13"/>
      <c r="W195" s="13"/>
      <c r="X195" s="13"/>
      <c r="Y195" s="13"/>
      <c r="Z195" s="13"/>
      <c r="AA195" s="13"/>
      <c r="AB195" s="13"/>
      <c r="AC195" s="13">
        <f>O195+P195</f>
        <v>198.6806</v>
      </c>
      <c r="AD195" s="13">
        <f>Q195</f>
        <v>268</v>
      </c>
      <c r="AE195" s="13">
        <f>R195+S195</f>
        <v>1653.32</v>
      </c>
      <c r="AF195" s="13">
        <f>T195</f>
        <v>1917</v>
      </c>
      <c r="AG195" s="13"/>
      <c r="AH195" s="13">
        <f>AC195*4.1868</f>
        <v>831.83593608000001</v>
      </c>
      <c r="AI195" s="13">
        <f>Q195*4.1868</f>
        <v>1122.0624</v>
      </c>
      <c r="AJ195" s="13">
        <f>R195*4.1868</f>
        <v>5331.136176</v>
      </c>
      <c r="AK195" s="13">
        <f>S195*4.1868</f>
        <v>1590.9839999999999</v>
      </c>
      <c r="AL195" s="13">
        <f>AF195*4.1868</f>
        <v>8026.0955999999996</v>
      </c>
      <c r="AM195" s="13"/>
      <c r="AN195" s="14">
        <v>54.57</v>
      </c>
      <c r="AO195" s="14">
        <v>0.83</v>
      </c>
      <c r="AP195" s="14">
        <v>67</v>
      </c>
      <c r="AQ195" s="14">
        <v>353.7</v>
      </c>
      <c r="AR195" s="14">
        <v>100</v>
      </c>
      <c r="AS195" s="14">
        <v>213</v>
      </c>
      <c r="AT195" s="13"/>
      <c r="AU195" s="13"/>
      <c r="AV195" s="13"/>
      <c r="AW195" s="13"/>
      <c r="AX195" s="13"/>
      <c r="AY195" s="13"/>
      <c r="AZ195" s="13"/>
      <c r="BA195" s="13"/>
      <c r="BB195" s="13">
        <f>SUM(AN195:AO195)</f>
        <v>55.4</v>
      </c>
      <c r="BC195" s="13">
        <f>AQ195</f>
        <v>353.7</v>
      </c>
      <c r="BD195" s="13">
        <f>AR195</f>
        <v>100</v>
      </c>
      <c r="BE195" s="13">
        <f>AS195</f>
        <v>213</v>
      </c>
      <c r="BF195" s="13"/>
      <c r="BG195">
        <f>BB195*$H195/1000</f>
        <v>0.14927750574074103</v>
      </c>
      <c r="BH195">
        <f t="shared" si="8"/>
        <v>0.95305873250000173</v>
      </c>
      <c r="BI195">
        <f t="shared" si="9"/>
        <v>0.26945398148148203</v>
      </c>
      <c r="BJ195">
        <f t="shared" si="10"/>
        <v>0.18053416759259291</v>
      </c>
      <c r="BK195">
        <f t="shared" si="11"/>
        <v>0.57393698055555664</v>
      </c>
    </row>
    <row r="196" spans="1:63">
      <c r="A196">
        <v>192</v>
      </c>
      <c r="B196" s="6">
        <v>219</v>
      </c>
      <c r="C196" s="6" t="s">
        <v>90</v>
      </c>
      <c r="D196" s="6" t="s">
        <v>57</v>
      </c>
      <c r="E196" s="6" t="s">
        <v>62</v>
      </c>
      <c r="F196" s="6" t="s">
        <v>75</v>
      </c>
      <c r="G196" s="7" t="s">
        <v>21</v>
      </c>
      <c r="H196" s="4">
        <v>2.7836857222222227</v>
      </c>
      <c r="J196" s="15">
        <f>H196*(AI196+AJ196+AK196)*0.001</f>
        <v>13.535343483007249</v>
      </c>
      <c r="K196" s="15">
        <f>H196*0.001*AH196</f>
        <v>6.5327122762065386</v>
      </c>
      <c r="L196" s="15">
        <f>H196*0.001*AL196</f>
        <v>26.537832464358605</v>
      </c>
      <c r="M196" s="15">
        <f>SUM(J196:L196)</f>
        <v>46.605888223572393</v>
      </c>
      <c r="N196" t="s">
        <v>21</v>
      </c>
      <c r="O196">
        <f>AN196*3.58</f>
        <v>551.32000000000005</v>
      </c>
      <c r="P196" s="1">
        <f>AO196*4</f>
        <v>9.1999999999999993</v>
      </c>
      <c r="Q196" s="1">
        <f>AP196*4</f>
        <v>268</v>
      </c>
      <c r="R196" s="1">
        <f>AQ196*3.6</f>
        <v>513.36</v>
      </c>
      <c r="S196" s="1">
        <f>AR196*3.8</f>
        <v>380</v>
      </c>
      <c r="T196" s="1">
        <f>AS196*9</f>
        <v>2277</v>
      </c>
      <c r="AC196">
        <f>O196+P196</f>
        <v>560.5200000000001</v>
      </c>
      <c r="AD196">
        <f>Q196</f>
        <v>268</v>
      </c>
      <c r="AE196">
        <f>R196+S196</f>
        <v>893.36</v>
      </c>
      <c r="AF196">
        <f>T196</f>
        <v>2277</v>
      </c>
      <c r="AH196">
        <f>AC196*4.1868</f>
        <v>2346.7851360000004</v>
      </c>
      <c r="AI196">
        <f>Q196*4.1868</f>
        <v>1122.0624</v>
      </c>
      <c r="AJ196">
        <f>R196*4.1868</f>
        <v>2149.3356479999998</v>
      </c>
      <c r="AK196">
        <f>S196*4.1868</f>
        <v>1590.9839999999999</v>
      </c>
      <c r="AL196">
        <f>AF196*4.1868</f>
        <v>9533.3436000000002</v>
      </c>
      <c r="AN196" s="1">
        <v>154</v>
      </c>
      <c r="AO196" s="1">
        <v>2.2999999999999998</v>
      </c>
      <c r="AP196" s="1">
        <v>67</v>
      </c>
      <c r="AQ196" s="1">
        <v>142.6</v>
      </c>
      <c r="AR196" s="1">
        <v>100</v>
      </c>
      <c r="AS196" s="1">
        <v>253</v>
      </c>
      <c r="BB196">
        <f>SUM(AN196:AO196)</f>
        <v>156.30000000000001</v>
      </c>
      <c r="BC196">
        <f>AQ196</f>
        <v>142.6</v>
      </c>
      <c r="BD196">
        <f>AR196</f>
        <v>100</v>
      </c>
      <c r="BE196">
        <f>AS196</f>
        <v>253</v>
      </c>
      <c r="BG196">
        <f>BB196*$H196/1000</f>
        <v>0.43509007838333341</v>
      </c>
      <c r="BH196">
        <f t="shared" ref="BH196:BH253" si="12">BC196*$H196/1000</f>
        <v>0.39695358398888891</v>
      </c>
      <c r="BI196">
        <f t="shared" ref="BI196:BI253" si="13">BD196*$H196/1000</f>
        <v>0.27836857222222228</v>
      </c>
      <c r="BJ196">
        <f t="shared" ref="BJ196:BJ253" si="14">AP196*$H196/1000</f>
        <v>0.1865069433888889</v>
      </c>
      <c r="BK196">
        <f t="shared" ref="BK196:BK253" si="15">BE196*$H196/1000</f>
        <v>0.70427248772222228</v>
      </c>
    </row>
    <row r="197" spans="1:63">
      <c r="A197">
        <v>193</v>
      </c>
      <c r="B197" s="6">
        <v>220</v>
      </c>
      <c r="C197" s="6" t="s">
        <v>90</v>
      </c>
      <c r="D197" s="6" t="s">
        <v>49</v>
      </c>
      <c r="E197" s="6" t="s">
        <v>62</v>
      </c>
      <c r="F197" s="6" t="s">
        <v>75</v>
      </c>
      <c r="G197" s="7" t="s">
        <v>21</v>
      </c>
      <c r="H197" s="4">
        <v>2.9184497222222232</v>
      </c>
      <c r="J197" s="15">
        <f>H197*(AI197+AJ197+AK197)*0.001</f>
        <v>14.190617537323924</v>
      </c>
      <c r="K197" s="15">
        <f>H197*0.001*AH197</f>
        <v>6.8489744282744445</v>
      </c>
      <c r="L197" s="15">
        <f>H197*0.001*AL197</f>
        <v>27.822583981269013</v>
      </c>
      <c r="M197" s="15">
        <f>SUM(J197:L197)</f>
        <v>48.862175946867382</v>
      </c>
      <c r="N197" t="s">
        <v>21</v>
      </c>
      <c r="O197">
        <f>AN197*3.58</f>
        <v>551.32000000000005</v>
      </c>
      <c r="P197" s="1">
        <f>AO197*4</f>
        <v>9.1999999999999993</v>
      </c>
      <c r="Q197" s="1">
        <f>AP197*4</f>
        <v>268</v>
      </c>
      <c r="R197" s="1">
        <f>AQ197*3.6</f>
        <v>513.36</v>
      </c>
      <c r="S197" s="1">
        <f>AR197*3.8</f>
        <v>380</v>
      </c>
      <c r="T197" s="1">
        <f>AS197*9</f>
        <v>2277</v>
      </c>
      <c r="AC197">
        <f>O197+P197</f>
        <v>560.5200000000001</v>
      </c>
      <c r="AD197">
        <f>Q197</f>
        <v>268</v>
      </c>
      <c r="AE197">
        <f>R197+S197</f>
        <v>893.36</v>
      </c>
      <c r="AF197">
        <f>T197</f>
        <v>2277</v>
      </c>
      <c r="AH197">
        <f>AC197*4.1868</f>
        <v>2346.7851360000004</v>
      </c>
      <c r="AI197">
        <f>Q197*4.1868</f>
        <v>1122.0624</v>
      </c>
      <c r="AJ197">
        <f>R197*4.1868</f>
        <v>2149.3356479999998</v>
      </c>
      <c r="AK197">
        <f>S197*4.1868</f>
        <v>1590.9839999999999</v>
      </c>
      <c r="AL197">
        <f>AF197*4.1868</f>
        <v>9533.3436000000002</v>
      </c>
      <c r="AN197" s="1">
        <v>154</v>
      </c>
      <c r="AO197" s="1">
        <v>2.2999999999999998</v>
      </c>
      <c r="AP197" s="1">
        <v>67</v>
      </c>
      <c r="AQ197" s="1">
        <v>142.6</v>
      </c>
      <c r="AR197" s="1">
        <v>100</v>
      </c>
      <c r="AS197" s="1">
        <v>253</v>
      </c>
      <c r="BB197">
        <f>SUM(AN197:AO197)</f>
        <v>156.30000000000001</v>
      </c>
      <c r="BC197">
        <f>AQ197</f>
        <v>142.6</v>
      </c>
      <c r="BD197">
        <f>AR197</f>
        <v>100</v>
      </c>
      <c r="BE197">
        <f>AS197</f>
        <v>253</v>
      </c>
      <c r="BG197">
        <f>BB197*$H197/1000</f>
        <v>0.45615369158333352</v>
      </c>
      <c r="BH197">
        <f t="shared" si="12"/>
        <v>0.41617093038888903</v>
      </c>
      <c r="BI197">
        <f t="shared" si="13"/>
        <v>0.29184497222222233</v>
      </c>
      <c r="BJ197">
        <f t="shared" si="14"/>
        <v>0.19553613138888895</v>
      </c>
      <c r="BK197">
        <f t="shared" si="15"/>
        <v>0.73836777972222256</v>
      </c>
    </row>
    <row r="198" spans="1:63">
      <c r="A198" s="39">
        <v>194</v>
      </c>
      <c r="B198" s="40">
        <v>221</v>
      </c>
      <c r="C198" s="40" t="s">
        <v>90</v>
      </c>
      <c r="D198" s="40" t="s">
        <v>57</v>
      </c>
      <c r="E198" s="40" t="s">
        <v>63</v>
      </c>
      <c r="F198" s="40" t="s">
        <v>75</v>
      </c>
      <c r="G198" s="41" t="s">
        <v>24</v>
      </c>
      <c r="H198" s="42">
        <v>2.4487037976190495</v>
      </c>
      <c r="I198" s="43"/>
      <c r="J198" s="43">
        <f>H198*(AI198+AJ198+AK198)*0.001</f>
        <v>23.388624324145901</v>
      </c>
      <c r="K198" s="43">
        <f>H198*0.001*AH198</f>
        <v>5.7465816747191392</v>
      </c>
      <c r="L198" s="43">
        <f>H198*0.001*AL198</f>
        <v>11.810572484971896</v>
      </c>
      <c r="M198" s="15">
        <f>SUM(J198:L198)</f>
        <v>40.945778483836932</v>
      </c>
      <c r="N198" s="43" t="s">
        <v>24</v>
      </c>
      <c r="O198" s="43">
        <f>AN198*3.58</f>
        <v>551.32000000000005</v>
      </c>
      <c r="P198" s="44">
        <f>AO198*4</f>
        <v>9.1999999999999993</v>
      </c>
      <c r="Q198" s="44">
        <f>AP198*4</f>
        <v>268</v>
      </c>
      <c r="R198" s="44">
        <f>AQ198*3.6</f>
        <v>1633.32</v>
      </c>
      <c r="S198" s="44">
        <f>AR198*3.8</f>
        <v>380</v>
      </c>
      <c r="T198" s="44">
        <f>AS198*9</f>
        <v>1152</v>
      </c>
      <c r="U198" s="43"/>
      <c r="V198" s="43"/>
      <c r="W198" s="43"/>
      <c r="X198" s="43"/>
      <c r="Y198" s="43"/>
      <c r="Z198" s="43"/>
      <c r="AA198" s="43"/>
      <c r="AB198" s="43"/>
      <c r="AC198" s="43">
        <f>O198+P198</f>
        <v>560.5200000000001</v>
      </c>
      <c r="AD198" s="43">
        <f>Q198</f>
        <v>268</v>
      </c>
      <c r="AE198" s="43">
        <f>R198+S198</f>
        <v>2013.32</v>
      </c>
      <c r="AF198" s="43">
        <f>T198</f>
        <v>1152</v>
      </c>
      <c r="AG198" s="43"/>
      <c r="AH198" s="43">
        <f>AC198*4.1868</f>
        <v>2346.7851360000004</v>
      </c>
      <c r="AI198" s="43">
        <f>Q198*4.1868</f>
        <v>1122.0624</v>
      </c>
      <c r="AJ198" s="43">
        <f>R198*4.1868</f>
        <v>6838.3841759999996</v>
      </c>
      <c r="AK198" s="43">
        <f>S198*4.1868</f>
        <v>1590.9839999999999</v>
      </c>
      <c r="AL198" s="43">
        <f>AF198*4.1868</f>
        <v>4823.1935999999996</v>
      </c>
      <c r="AM198" s="43"/>
      <c r="AN198" s="44">
        <v>154</v>
      </c>
      <c r="AO198" s="44">
        <v>2.2999999999999998</v>
      </c>
      <c r="AP198" s="44">
        <v>67</v>
      </c>
      <c r="AQ198" s="44">
        <v>453.7</v>
      </c>
      <c r="AR198" s="44">
        <v>100</v>
      </c>
      <c r="AS198" s="44">
        <v>128</v>
      </c>
      <c r="AT198" s="43"/>
      <c r="AU198" s="43"/>
      <c r="AV198" s="43"/>
      <c r="AW198" s="43"/>
      <c r="AX198" s="43"/>
      <c r="AY198" s="43"/>
      <c r="AZ198" s="43"/>
      <c r="BA198" s="43"/>
      <c r="BB198" s="43">
        <f>SUM(AN198:AO198)</f>
        <v>156.30000000000001</v>
      </c>
      <c r="BC198" s="43">
        <f>AQ198</f>
        <v>453.7</v>
      </c>
      <c r="BD198" s="43">
        <f>AR198</f>
        <v>100</v>
      </c>
      <c r="BE198" s="43">
        <f>AS198</f>
        <v>128</v>
      </c>
      <c r="BF198" s="43"/>
      <c r="BG198">
        <f>BB198*$H198/1000</f>
        <v>0.38273240356785748</v>
      </c>
      <c r="BH198">
        <f t="shared" si="12"/>
        <v>1.1109769129797629</v>
      </c>
      <c r="BI198">
        <f t="shared" si="13"/>
        <v>0.24487037976190495</v>
      </c>
      <c r="BJ198">
        <f t="shared" si="14"/>
        <v>0.16406315444047631</v>
      </c>
      <c r="BK198">
        <f t="shared" si="15"/>
        <v>0.31343408609523832</v>
      </c>
    </row>
    <row r="199" spans="1:63">
      <c r="A199" s="39">
        <v>195</v>
      </c>
      <c r="B199" s="40">
        <v>222</v>
      </c>
      <c r="C199" s="40" t="s">
        <v>90</v>
      </c>
      <c r="D199" s="40" t="s">
        <v>49</v>
      </c>
      <c r="E199" s="40" t="s">
        <v>63</v>
      </c>
      <c r="F199" s="40" t="s">
        <v>75</v>
      </c>
      <c r="G199" s="41" t="s">
        <v>24</v>
      </c>
      <c r="H199" s="42">
        <v>1.9961279722222229</v>
      </c>
      <c r="I199" s="43"/>
      <c r="J199" s="43">
        <f>H199*(AI199+AJ199+AK199)*0.001</f>
        <v>19.065877747492216</v>
      </c>
      <c r="K199" s="43">
        <f>H199*0.001*AH199</f>
        <v>4.6844834547649352</v>
      </c>
      <c r="L199" s="43">
        <f>H199*0.001*AL199</f>
        <v>9.6277116604032038</v>
      </c>
      <c r="M199" s="15">
        <f>SUM(J199:L199)</f>
        <v>33.37807286266036</v>
      </c>
      <c r="N199" s="43" t="s">
        <v>24</v>
      </c>
      <c r="O199" s="43">
        <f>AN199*3.58</f>
        <v>551.32000000000005</v>
      </c>
      <c r="P199" s="44">
        <f>AO199*4</f>
        <v>9.1999999999999993</v>
      </c>
      <c r="Q199" s="44">
        <f>AP199*4</f>
        <v>268</v>
      </c>
      <c r="R199" s="44">
        <f>AQ199*3.6</f>
        <v>1633.32</v>
      </c>
      <c r="S199" s="44">
        <f>AR199*3.8</f>
        <v>380</v>
      </c>
      <c r="T199" s="44">
        <f>AS199*9</f>
        <v>1152</v>
      </c>
      <c r="U199" s="43"/>
      <c r="V199" s="43"/>
      <c r="W199" s="43"/>
      <c r="X199" s="43"/>
      <c r="Y199" s="43"/>
      <c r="Z199" s="43"/>
      <c r="AA199" s="43"/>
      <c r="AB199" s="43"/>
      <c r="AC199" s="43">
        <f>O199+P199</f>
        <v>560.5200000000001</v>
      </c>
      <c r="AD199" s="43">
        <f>Q199</f>
        <v>268</v>
      </c>
      <c r="AE199" s="43">
        <f>R199+S199</f>
        <v>2013.32</v>
      </c>
      <c r="AF199" s="43">
        <f>T199</f>
        <v>1152</v>
      </c>
      <c r="AG199" s="43"/>
      <c r="AH199" s="43">
        <f>AC199*4.1868</f>
        <v>2346.7851360000004</v>
      </c>
      <c r="AI199" s="43">
        <f>Q199*4.1868</f>
        <v>1122.0624</v>
      </c>
      <c r="AJ199" s="43">
        <f>R199*4.1868</f>
        <v>6838.3841759999996</v>
      </c>
      <c r="AK199" s="43">
        <f>S199*4.1868</f>
        <v>1590.9839999999999</v>
      </c>
      <c r="AL199" s="43">
        <f>AF199*4.1868</f>
        <v>4823.1935999999996</v>
      </c>
      <c r="AM199" s="43"/>
      <c r="AN199" s="44">
        <v>154</v>
      </c>
      <c r="AO199" s="44">
        <v>2.2999999999999998</v>
      </c>
      <c r="AP199" s="44">
        <v>67</v>
      </c>
      <c r="AQ199" s="44">
        <v>453.7</v>
      </c>
      <c r="AR199" s="44">
        <v>100</v>
      </c>
      <c r="AS199" s="44">
        <v>128</v>
      </c>
      <c r="AT199" s="43"/>
      <c r="AU199" s="43"/>
      <c r="AV199" s="43"/>
      <c r="AW199" s="43"/>
      <c r="AX199" s="43"/>
      <c r="AY199" s="43"/>
      <c r="AZ199" s="43"/>
      <c r="BA199" s="43"/>
      <c r="BB199" s="43">
        <f>SUM(AN199:AO199)</f>
        <v>156.30000000000001</v>
      </c>
      <c r="BC199" s="43">
        <f>AQ199</f>
        <v>453.7</v>
      </c>
      <c r="BD199" s="43">
        <f>AR199</f>
        <v>100</v>
      </c>
      <c r="BE199" s="43">
        <f>AS199</f>
        <v>128</v>
      </c>
      <c r="BF199" s="43"/>
      <c r="BG199">
        <f>BB199*$H199/1000</f>
        <v>0.31199480205833346</v>
      </c>
      <c r="BH199">
        <f t="shared" si="12"/>
        <v>0.90564326099722259</v>
      </c>
      <c r="BI199">
        <f t="shared" si="13"/>
        <v>0.1996127972222223</v>
      </c>
      <c r="BJ199">
        <f t="shared" si="14"/>
        <v>0.13374057413888896</v>
      </c>
      <c r="BK199">
        <f t="shared" si="15"/>
        <v>0.25550438044444451</v>
      </c>
    </row>
    <row r="200" spans="1:63">
      <c r="A200">
        <v>196</v>
      </c>
      <c r="B200" s="6">
        <v>223</v>
      </c>
      <c r="C200" s="6" t="s">
        <v>90</v>
      </c>
      <c r="D200" s="6" t="s">
        <v>57</v>
      </c>
      <c r="E200" s="6" t="s">
        <v>64</v>
      </c>
      <c r="F200" s="6" t="s">
        <v>75</v>
      </c>
      <c r="G200" s="7" t="s">
        <v>27</v>
      </c>
      <c r="H200" s="4">
        <v>2.2508209523809533</v>
      </c>
      <c r="J200" s="15">
        <f>H200*(AI200+AJ200+AK200)*0.001</f>
        <v>10.944351392119408</v>
      </c>
      <c r="K200" s="15">
        <f>H200*0.001*AH200</f>
        <v>15.846579464534955</v>
      </c>
      <c r="L200" s="15">
        <f>H200*0.001*AL200</f>
        <v>10.940958846740575</v>
      </c>
      <c r="M200" s="15">
        <f>SUM(J200:L200)</f>
        <v>37.731889703394941</v>
      </c>
      <c r="N200" t="s">
        <v>27</v>
      </c>
      <c r="O200">
        <f>AN200*3.58</f>
        <v>1653.96</v>
      </c>
      <c r="P200" s="1">
        <f>AO200*4</f>
        <v>27.6</v>
      </c>
      <c r="Q200" s="1">
        <f>AP200*4</f>
        <v>268</v>
      </c>
      <c r="R200" s="1">
        <f>AQ200*3.6</f>
        <v>513.36</v>
      </c>
      <c r="S200" s="1">
        <f>AR200*3.8</f>
        <v>380</v>
      </c>
      <c r="T200" s="1">
        <f>AS200*9</f>
        <v>1161</v>
      </c>
      <c r="AC200">
        <f>O200+P200</f>
        <v>1681.56</v>
      </c>
      <c r="AD200">
        <f>Q200</f>
        <v>268</v>
      </c>
      <c r="AE200">
        <f>R200+S200</f>
        <v>893.36</v>
      </c>
      <c r="AF200">
        <f>T200</f>
        <v>1161</v>
      </c>
      <c r="AH200">
        <f>AC200*4.1868</f>
        <v>7040.3554079999994</v>
      </c>
      <c r="AI200">
        <f>Q200*4.1868</f>
        <v>1122.0624</v>
      </c>
      <c r="AJ200">
        <f>R200*4.1868</f>
        <v>2149.3356479999998</v>
      </c>
      <c r="AK200">
        <f>S200*4.1868</f>
        <v>1590.9839999999999</v>
      </c>
      <c r="AL200">
        <f>AF200*4.1868</f>
        <v>4860.8747999999996</v>
      </c>
      <c r="AN200" s="1">
        <v>462</v>
      </c>
      <c r="AO200" s="1">
        <v>6.9</v>
      </c>
      <c r="AP200" s="1">
        <v>67</v>
      </c>
      <c r="AQ200" s="1">
        <v>142.6</v>
      </c>
      <c r="AR200" s="1">
        <v>100</v>
      </c>
      <c r="AS200" s="1">
        <v>129</v>
      </c>
      <c r="BB200">
        <f>SUM(AN200:AO200)</f>
        <v>468.9</v>
      </c>
      <c r="BC200">
        <f>AQ200</f>
        <v>142.6</v>
      </c>
      <c r="BD200">
        <f>AR200</f>
        <v>100</v>
      </c>
      <c r="BE200">
        <f>AS200</f>
        <v>129</v>
      </c>
      <c r="BG200">
        <f>BB200*$H200/1000</f>
        <v>1.0554099445714289</v>
      </c>
      <c r="BH200">
        <f t="shared" si="12"/>
        <v>0.32096706780952394</v>
      </c>
      <c r="BI200">
        <f t="shared" si="13"/>
        <v>0.22508209523809533</v>
      </c>
      <c r="BJ200">
        <f t="shared" si="14"/>
        <v>0.15080500380952386</v>
      </c>
      <c r="BK200">
        <f t="shared" si="15"/>
        <v>0.29035590285714297</v>
      </c>
    </row>
    <row r="201" spans="1:63">
      <c r="A201">
        <v>197</v>
      </c>
      <c r="B201" s="6">
        <v>224</v>
      </c>
      <c r="C201" s="6" t="s">
        <v>90</v>
      </c>
      <c r="D201" s="6" t="s">
        <v>49</v>
      </c>
      <c r="E201" s="6" t="s">
        <v>64</v>
      </c>
      <c r="F201" s="6" t="s">
        <v>75</v>
      </c>
      <c r="G201" s="7" t="s">
        <v>27</v>
      </c>
      <c r="H201" s="4">
        <v>1.8105127619047621</v>
      </c>
      <c r="J201" s="15">
        <f>H201*(AI201+AJ201+AK201)*0.001</f>
        <v>8.8034047511606133</v>
      </c>
      <c r="K201" s="15">
        <f>H201*0.001*AH201</f>
        <v>12.746653314529208</v>
      </c>
      <c r="L201" s="15">
        <f>H201*0.001*AL201</f>
        <v>8.8006758594212577</v>
      </c>
      <c r="M201" s="15">
        <f>SUM(J201:L201)</f>
        <v>30.350733925111079</v>
      </c>
      <c r="N201" t="s">
        <v>27</v>
      </c>
      <c r="O201">
        <f>AN201*3.58</f>
        <v>1653.96</v>
      </c>
      <c r="P201" s="1">
        <f>AO201*4</f>
        <v>27.6</v>
      </c>
      <c r="Q201" s="1">
        <f>AP201*4</f>
        <v>268</v>
      </c>
      <c r="R201" s="1">
        <f>AQ201*3.6</f>
        <v>513.36</v>
      </c>
      <c r="S201" s="1">
        <f>AR201*3.8</f>
        <v>380</v>
      </c>
      <c r="T201" s="1">
        <f>AS201*9</f>
        <v>1161</v>
      </c>
      <c r="AC201">
        <f>O201+P201</f>
        <v>1681.56</v>
      </c>
      <c r="AD201">
        <f>Q201</f>
        <v>268</v>
      </c>
      <c r="AE201">
        <f>R201+S201</f>
        <v>893.36</v>
      </c>
      <c r="AF201">
        <f>T201</f>
        <v>1161</v>
      </c>
      <c r="AH201">
        <f>AC201*4.1868</f>
        <v>7040.3554079999994</v>
      </c>
      <c r="AI201">
        <f>Q201*4.1868</f>
        <v>1122.0624</v>
      </c>
      <c r="AJ201">
        <f>R201*4.1868</f>
        <v>2149.3356479999998</v>
      </c>
      <c r="AK201">
        <f>S201*4.1868</f>
        <v>1590.9839999999999</v>
      </c>
      <c r="AL201">
        <f>AF201*4.1868</f>
        <v>4860.8747999999996</v>
      </c>
      <c r="AN201" s="1">
        <v>462</v>
      </c>
      <c r="AO201" s="1">
        <v>6.9</v>
      </c>
      <c r="AP201" s="1">
        <v>67</v>
      </c>
      <c r="AQ201" s="1">
        <v>142.6</v>
      </c>
      <c r="AR201" s="1">
        <v>100</v>
      </c>
      <c r="AS201" s="1">
        <v>129</v>
      </c>
      <c r="BB201">
        <f>SUM(AN201:AO201)</f>
        <v>468.9</v>
      </c>
      <c r="BC201">
        <f>AQ201</f>
        <v>142.6</v>
      </c>
      <c r="BD201">
        <f>AR201</f>
        <v>100</v>
      </c>
      <c r="BE201">
        <f>AS201</f>
        <v>129</v>
      </c>
      <c r="BG201">
        <f>BB201*$H201/1000</f>
        <v>0.84894943405714285</v>
      </c>
      <c r="BH201">
        <f t="shared" si="12"/>
        <v>0.25817911984761904</v>
      </c>
      <c r="BI201">
        <f t="shared" si="13"/>
        <v>0.18105127619047623</v>
      </c>
      <c r="BJ201">
        <f t="shared" si="14"/>
        <v>0.12130435504761905</v>
      </c>
      <c r="BK201">
        <f t="shared" si="15"/>
        <v>0.23355614628571431</v>
      </c>
    </row>
    <row r="202" spans="1:63">
      <c r="A202">
        <v>198</v>
      </c>
      <c r="B202" s="6">
        <v>225</v>
      </c>
      <c r="C202" s="6" t="s">
        <v>90</v>
      </c>
      <c r="D202" s="6" t="s">
        <v>57</v>
      </c>
      <c r="E202" s="6" t="s">
        <v>65</v>
      </c>
      <c r="F202" s="6" t="s">
        <v>75</v>
      </c>
      <c r="G202" s="7" t="s">
        <v>30</v>
      </c>
      <c r="H202" s="4">
        <v>2.4850967182539683</v>
      </c>
      <c r="J202" s="15">
        <f>H202*(AI202+AJ202+AK202)*0.001</f>
        <v>15.829146728776665</v>
      </c>
      <c r="K202" s="15">
        <f>H202*0.001*AH202</f>
        <v>9.5820150315504442</v>
      </c>
      <c r="L202" s="15">
        <f>H202*0.001*AL202</f>
        <v>15.825401071718273</v>
      </c>
      <c r="M202" s="15">
        <f>SUM(J202:L202)</f>
        <v>41.236562832045387</v>
      </c>
      <c r="N202" s="13" t="s">
        <v>30</v>
      </c>
      <c r="O202" s="13">
        <f>AN202*3.58</f>
        <v>905.74</v>
      </c>
      <c r="P202" s="14">
        <f>AO202*4</f>
        <v>15.2</v>
      </c>
      <c r="Q202" s="14">
        <f>AP202*4</f>
        <v>268</v>
      </c>
      <c r="R202" s="14">
        <f>AQ202*3.6</f>
        <v>873.36</v>
      </c>
      <c r="S202" s="14">
        <f>AR202*3.8</f>
        <v>380</v>
      </c>
      <c r="T202" s="14">
        <f>AS202*9</f>
        <v>1521</v>
      </c>
      <c r="U202" s="13"/>
      <c r="V202" s="13"/>
      <c r="W202" s="13"/>
      <c r="X202" s="13"/>
      <c r="Y202" s="13"/>
      <c r="Z202" s="13"/>
      <c r="AA202" s="13"/>
      <c r="AB202" s="13"/>
      <c r="AC202" s="13">
        <f>O202+P202</f>
        <v>920.94</v>
      </c>
      <c r="AD202" s="13">
        <f>Q202</f>
        <v>268</v>
      </c>
      <c r="AE202" s="13">
        <f>R202+S202</f>
        <v>1253.3600000000001</v>
      </c>
      <c r="AF202" s="13">
        <f>T202</f>
        <v>1521</v>
      </c>
      <c r="AG202" s="13"/>
      <c r="AH202" s="13">
        <f>AC202*4.1868</f>
        <v>3855.791592</v>
      </c>
      <c r="AI202" s="13">
        <f>Q202*4.1868</f>
        <v>1122.0624</v>
      </c>
      <c r="AJ202" s="13">
        <f>R202*4.1868</f>
        <v>3656.5836479999998</v>
      </c>
      <c r="AK202" s="13">
        <f>S202*4.1868</f>
        <v>1590.9839999999999</v>
      </c>
      <c r="AL202" s="13">
        <f>AF202*4.1868</f>
        <v>6368.1228000000001</v>
      </c>
      <c r="AM202" s="13"/>
      <c r="AN202" s="14">
        <v>253</v>
      </c>
      <c r="AO202" s="14">
        <v>3.8</v>
      </c>
      <c r="AP202" s="14">
        <v>67</v>
      </c>
      <c r="AQ202" s="14">
        <v>242.6</v>
      </c>
      <c r="AR202" s="14">
        <v>100</v>
      </c>
      <c r="AS202" s="14">
        <v>169</v>
      </c>
      <c r="AT202" s="13"/>
      <c r="AU202" s="13"/>
      <c r="AV202" s="13"/>
      <c r="AW202" s="13"/>
      <c r="AX202" s="13"/>
      <c r="AY202" s="13"/>
      <c r="AZ202" s="13"/>
      <c r="BA202" s="13"/>
      <c r="BB202" s="13">
        <f>SUM(AN202:AO202)</f>
        <v>256.8</v>
      </c>
      <c r="BC202" s="13">
        <f>AQ202</f>
        <v>242.6</v>
      </c>
      <c r="BD202" s="13">
        <f>AR202</f>
        <v>100</v>
      </c>
      <c r="BE202" s="13">
        <f>AS202</f>
        <v>169</v>
      </c>
      <c r="BF202" s="13"/>
      <c r="BG202">
        <f>BB202*$H202/1000</f>
        <v>0.63817283724761908</v>
      </c>
      <c r="BH202">
        <f t="shared" si="12"/>
        <v>0.60288446384841266</v>
      </c>
      <c r="BI202">
        <f t="shared" si="13"/>
        <v>0.24850967182539682</v>
      </c>
      <c r="BJ202">
        <f t="shared" si="14"/>
        <v>0.16650148012301588</v>
      </c>
      <c r="BK202">
        <f t="shared" si="15"/>
        <v>0.41998134538492066</v>
      </c>
    </row>
    <row r="203" spans="1:63">
      <c r="A203">
        <v>199</v>
      </c>
      <c r="B203" s="6">
        <v>226</v>
      </c>
      <c r="C203" s="6" t="s">
        <v>90</v>
      </c>
      <c r="D203" s="6" t="s">
        <v>49</v>
      </c>
      <c r="E203" s="6" t="s">
        <v>65</v>
      </c>
      <c r="F203" s="6" t="s">
        <v>75</v>
      </c>
      <c r="G203" s="7" t="s">
        <v>30</v>
      </c>
      <c r="H203" s="4">
        <v>1.9347882698412706</v>
      </c>
      <c r="J203" s="15">
        <f>H203*(AI203+AJ203+AK203)*0.001</f>
        <v>12.323885500098887</v>
      </c>
      <c r="K203" s="15">
        <f>H203*0.001*AH203</f>
        <v>7.4601403431541984</v>
      </c>
      <c r="L203" s="15">
        <f>H203*0.001*AL203</f>
        <v>12.320969294348748</v>
      </c>
      <c r="M203" s="15">
        <f>SUM(J203:L203)</f>
        <v>32.104995137601833</v>
      </c>
      <c r="N203" s="13" t="s">
        <v>30</v>
      </c>
      <c r="O203" s="13">
        <f>AN203*3.58</f>
        <v>905.74</v>
      </c>
      <c r="P203" s="14">
        <f>AO203*4</f>
        <v>15.2</v>
      </c>
      <c r="Q203" s="14">
        <f>AP203*4</f>
        <v>268</v>
      </c>
      <c r="R203" s="14">
        <f>AQ203*3.6</f>
        <v>873.36</v>
      </c>
      <c r="S203" s="14">
        <f>AR203*3.8</f>
        <v>380</v>
      </c>
      <c r="T203" s="14">
        <f>AS203*9</f>
        <v>1521</v>
      </c>
      <c r="U203" s="13"/>
      <c r="V203" s="13"/>
      <c r="W203" s="13"/>
      <c r="X203" s="13"/>
      <c r="Y203" s="13"/>
      <c r="Z203" s="13"/>
      <c r="AA203" s="13"/>
      <c r="AB203" s="13"/>
      <c r="AC203" s="13">
        <f>O203+P203</f>
        <v>920.94</v>
      </c>
      <c r="AD203" s="13">
        <f>Q203</f>
        <v>268</v>
      </c>
      <c r="AE203" s="13">
        <f>R203+S203</f>
        <v>1253.3600000000001</v>
      </c>
      <c r="AF203" s="13">
        <f>T203</f>
        <v>1521</v>
      </c>
      <c r="AG203" s="13"/>
      <c r="AH203" s="13">
        <f>AC203*4.1868</f>
        <v>3855.791592</v>
      </c>
      <c r="AI203" s="13">
        <f>Q203*4.1868</f>
        <v>1122.0624</v>
      </c>
      <c r="AJ203" s="13">
        <f>R203*4.1868</f>
        <v>3656.5836479999998</v>
      </c>
      <c r="AK203" s="13">
        <f>S203*4.1868</f>
        <v>1590.9839999999999</v>
      </c>
      <c r="AL203" s="13">
        <f>AF203*4.1868</f>
        <v>6368.1228000000001</v>
      </c>
      <c r="AM203" s="13"/>
      <c r="AN203" s="14">
        <v>253</v>
      </c>
      <c r="AO203" s="14">
        <v>3.8</v>
      </c>
      <c r="AP203" s="14">
        <v>67</v>
      </c>
      <c r="AQ203" s="14">
        <v>242.6</v>
      </c>
      <c r="AR203" s="14">
        <v>100</v>
      </c>
      <c r="AS203" s="14">
        <v>169</v>
      </c>
      <c r="AT203" s="13"/>
      <c r="AU203" s="13"/>
      <c r="AV203" s="13"/>
      <c r="AW203" s="13"/>
      <c r="AX203" s="13"/>
      <c r="AY203" s="13"/>
      <c r="AZ203" s="13"/>
      <c r="BA203" s="13"/>
      <c r="BB203" s="13">
        <f>SUM(AN203:AO203)</f>
        <v>256.8</v>
      </c>
      <c r="BC203" s="13">
        <f>AQ203</f>
        <v>242.6</v>
      </c>
      <c r="BD203" s="13">
        <f>AR203</f>
        <v>100</v>
      </c>
      <c r="BE203" s="13">
        <f>AS203</f>
        <v>169</v>
      </c>
      <c r="BF203" s="13"/>
      <c r="BG203">
        <f>BB203*$H203/1000</f>
        <v>0.49685362769523828</v>
      </c>
      <c r="BH203">
        <f t="shared" si="12"/>
        <v>0.46937963426349222</v>
      </c>
      <c r="BI203">
        <f t="shared" si="13"/>
        <v>0.19347882698412708</v>
      </c>
      <c r="BJ203">
        <f t="shared" si="14"/>
        <v>0.12963081407936514</v>
      </c>
      <c r="BK203">
        <f t="shared" si="15"/>
        <v>0.32697921760317472</v>
      </c>
    </row>
    <row r="204" spans="1:63">
      <c r="A204">
        <v>200</v>
      </c>
      <c r="B204" s="6">
        <v>227</v>
      </c>
      <c r="C204" s="6" t="s">
        <v>90</v>
      </c>
      <c r="D204" s="6" t="s">
        <v>57</v>
      </c>
      <c r="E204" s="9" t="s">
        <v>59</v>
      </c>
      <c r="F204" s="9" t="s">
        <v>70</v>
      </c>
      <c r="G204" s="10" t="s">
        <v>1</v>
      </c>
      <c r="H204" s="4">
        <v>2.6464666887125228</v>
      </c>
      <c r="J204" s="15">
        <f>H204*(AI204+AJ204+AK204)*0.001</f>
        <v>4.4174647936339984</v>
      </c>
      <c r="K204" s="15">
        <f>H204*0.001*AH204</f>
        <v>13.311784396187132</v>
      </c>
      <c r="L204" s="15">
        <f>H204*0.001*AL204</f>
        <v>4.4276586022277149</v>
      </c>
      <c r="M204" s="15">
        <f>SUM(J204:L204)</f>
        <v>22.156907792048848</v>
      </c>
      <c r="N204" t="s">
        <v>1</v>
      </c>
      <c r="O204">
        <f>AN204*3.58</f>
        <v>1181.4000000000001</v>
      </c>
      <c r="P204" s="1">
        <f>AO204*4</f>
        <v>20</v>
      </c>
      <c r="Q204" s="1">
        <f>AP204*4</f>
        <v>132</v>
      </c>
      <c r="R204" s="1">
        <f>AQ204*3.6</f>
        <v>76.680000000000007</v>
      </c>
      <c r="S204" s="1">
        <f>AR204*3.8</f>
        <v>190</v>
      </c>
      <c r="T204" s="1">
        <f>AS204*9</f>
        <v>399.59999999999997</v>
      </c>
      <c r="AC204">
        <f>O204+P204</f>
        <v>1201.4000000000001</v>
      </c>
      <c r="AD204">
        <f>Q204</f>
        <v>132</v>
      </c>
      <c r="AE204">
        <f>R204+S204</f>
        <v>266.68</v>
      </c>
      <c r="AF204">
        <f>T204</f>
        <v>399.59999999999997</v>
      </c>
      <c r="AH204">
        <f>AC204*4.1868</f>
        <v>5030.0215200000002</v>
      </c>
      <c r="AI204">
        <f>Q204*4.1868</f>
        <v>552.6576</v>
      </c>
      <c r="AJ204">
        <f>R204*4.1868</f>
        <v>321.04382400000003</v>
      </c>
      <c r="AK204">
        <f>S204*4.1868</f>
        <v>795.49199999999996</v>
      </c>
      <c r="AL204">
        <f>AF204*4.1868</f>
        <v>1673.0452799999998</v>
      </c>
      <c r="AN204" s="1">
        <v>330</v>
      </c>
      <c r="AO204" s="1">
        <v>5</v>
      </c>
      <c r="AP204" s="1">
        <v>33</v>
      </c>
      <c r="AQ204" s="1">
        <v>21.3</v>
      </c>
      <c r="AR204" s="1">
        <v>50</v>
      </c>
      <c r="AS204" s="1">
        <v>44.4</v>
      </c>
      <c r="BB204">
        <f>SUM(AN204:AO204)</f>
        <v>335</v>
      </c>
      <c r="BC204">
        <f>AQ204</f>
        <v>21.3</v>
      </c>
      <c r="BD204">
        <f>AR204</f>
        <v>50</v>
      </c>
      <c r="BE204">
        <f>AS204</f>
        <v>44.4</v>
      </c>
      <c r="BG204">
        <f>BB204*$H204/1000</f>
        <v>0.88656634071869511</v>
      </c>
      <c r="BH204">
        <f t="shared" si="12"/>
        <v>5.636974046957674E-2</v>
      </c>
      <c r="BI204">
        <f t="shared" si="13"/>
        <v>0.13232333443562616</v>
      </c>
      <c r="BJ204">
        <f t="shared" si="14"/>
        <v>8.733340072751325E-2</v>
      </c>
      <c r="BK204">
        <f t="shared" si="15"/>
        <v>0.11750312097883601</v>
      </c>
    </row>
    <row r="205" spans="1:63">
      <c r="A205">
        <v>201</v>
      </c>
      <c r="B205" s="6">
        <v>228</v>
      </c>
      <c r="C205" s="6" t="s">
        <v>90</v>
      </c>
      <c r="D205" s="6" t="s">
        <v>49</v>
      </c>
      <c r="E205" s="9" t="s">
        <v>59</v>
      </c>
      <c r="F205" s="9" t="s">
        <v>70</v>
      </c>
      <c r="G205" s="10" t="s">
        <v>1</v>
      </c>
      <c r="H205" s="4">
        <v>2.0388306878306874</v>
      </c>
      <c r="J205" s="15">
        <f>H205*(AI205+AJ205+AK205)*0.001</f>
        <v>3.4032027767763804</v>
      </c>
      <c r="K205" s="15">
        <f>H205*0.001*AH205</f>
        <v>10.25536223542476</v>
      </c>
      <c r="L205" s="15">
        <f>H205*0.001*AL205</f>
        <v>3.4110560589942849</v>
      </c>
      <c r="M205" s="15">
        <f>SUM(J205:L205)</f>
        <v>17.069621071195424</v>
      </c>
      <c r="N205" t="s">
        <v>1</v>
      </c>
      <c r="O205">
        <f>AN205*3.58</f>
        <v>1181.4000000000001</v>
      </c>
      <c r="P205" s="1">
        <f>AO205*4</f>
        <v>20</v>
      </c>
      <c r="Q205" s="1">
        <f>AP205*4</f>
        <v>132</v>
      </c>
      <c r="R205" s="1">
        <f>AQ205*3.6</f>
        <v>76.680000000000007</v>
      </c>
      <c r="S205" s="1">
        <f>AR205*3.8</f>
        <v>190</v>
      </c>
      <c r="T205" s="1">
        <f>AS205*9</f>
        <v>399.59999999999997</v>
      </c>
      <c r="AC205">
        <f>O205+P205</f>
        <v>1201.4000000000001</v>
      </c>
      <c r="AD205">
        <f>Q205</f>
        <v>132</v>
      </c>
      <c r="AE205">
        <f>R205+S205</f>
        <v>266.68</v>
      </c>
      <c r="AF205">
        <f>T205</f>
        <v>399.59999999999997</v>
      </c>
      <c r="AH205">
        <f>AC205*4.1868</f>
        <v>5030.0215200000002</v>
      </c>
      <c r="AI205">
        <f>Q205*4.1868</f>
        <v>552.6576</v>
      </c>
      <c r="AJ205">
        <f>R205*4.1868</f>
        <v>321.04382400000003</v>
      </c>
      <c r="AK205">
        <f>S205*4.1868</f>
        <v>795.49199999999996</v>
      </c>
      <c r="AL205">
        <f>AF205*4.1868</f>
        <v>1673.0452799999998</v>
      </c>
      <c r="AN205" s="1">
        <v>330</v>
      </c>
      <c r="AO205" s="1">
        <v>5</v>
      </c>
      <c r="AP205" s="1">
        <v>33</v>
      </c>
      <c r="AQ205" s="1">
        <v>21.3</v>
      </c>
      <c r="AR205" s="1">
        <v>50</v>
      </c>
      <c r="AS205" s="1">
        <v>44.4</v>
      </c>
      <c r="BB205">
        <f>SUM(AN205:AO205)</f>
        <v>335</v>
      </c>
      <c r="BC205">
        <f>AQ205</f>
        <v>21.3</v>
      </c>
      <c r="BD205">
        <f>AR205</f>
        <v>50</v>
      </c>
      <c r="BE205">
        <f>AS205</f>
        <v>44.4</v>
      </c>
      <c r="BG205">
        <f>BB205*$H205/1000</f>
        <v>0.68300828042328032</v>
      </c>
      <c r="BH205">
        <f t="shared" si="12"/>
        <v>4.3427093650793641E-2</v>
      </c>
      <c r="BI205">
        <f t="shared" si="13"/>
        <v>0.10194153439153437</v>
      </c>
      <c r="BJ205">
        <f t="shared" si="14"/>
        <v>6.7281412698412674E-2</v>
      </c>
      <c r="BK205">
        <f t="shared" si="15"/>
        <v>9.0524082539682527E-2</v>
      </c>
    </row>
    <row r="206" spans="1:63">
      <c r="A206">
        <v>202</v>
      </c>
      <c r="B206" s="6">
        <v>229</v>
      </c>
      <c r="C206" s="6" t="s">
        <v>90</v>
      </c>
      <c r="D206" s="6" t="s">
        <v>57</v>
      </c>
      <c r="E206" s="6" t="s">
        <v>60</v>
      </c>
      <c r="F206" s="6" t="s">
        <v>70</v>
      </c>
      <c r="G206" s="7" t="s">
        <v>10</v>
      </c>
      <c r="H206" s="4">
        <v>3.6524235317460332</v>
      </c>
      <c r="J206" s="15">
        <f>H206*(AI206+AJ206+AK206)*0.001</f>
        <v>14.657044379404793</v>
      </c>
      <c r="K206" s="15">
        <f>H206*0.001*AH206</f>
        <v>10.074041916643319</v>
      </c>
      <c r="L206" s="15">
        <f>H206*0.001*AL206</f>
        <v>6.1106699503486306</v>
      </c>
      <c r="M206" s="15">
        <f>SUM(J206:L206)</f>
        <v>30.841756246396741</v>
      </c>
      <c r="N206" s="13" t="s">
        <v>10</v>
      </c>
      <c r="O206" s="13">
        <f>AN206*3.58</f>
        <v>647.98</v>
      </c>
      <c r="P206" s="14">
        <f>AO206*4</f>
        <v>10.8</v>
      </c>
      <c r="Q206" s="14">
        <f>AP206*4</f>
        <v>132</v>
      </c>
      <c r="R206" s="14">
        <f>AQ206*3.6</f>
        <v>636.48</v>
      </c>
      <c r="S206" s="14">
        <f>AR206*3.8</f>
        <v>190</v>
      </c>
      <c r="T206" s="14">
        <f>AS206*9</f>
        <v>399.59999999999997</v>
      </c>
      <c r="U206" s="13"/>
      <c r="V206" s="13"/>
      <c r="W206" s="13"/>
      <c r="X206" s="13"/>
      <c r="Y206" s="13"/>
      <c r="Z206" s="13"/>
      <c r="AA206" s="13"/>
      <c r="AB206" s="13"/>
      <c r="AC206" s="13">
        <f>O206+P206</f>
        <v>658.78</v>
      </c>
      <c r="AD206" s="13">
        <f>Q206</f>
        <v>132</v>
      </c>
      <c r="AE206" s="13">
        <f>R206+S206</f>
        <v>826.48</v>
      </c>
      <c r="AF206" s="13">
        <f>T206</f>
        <v>399.59999999999997</v>
      </c>
      <c r="AG206" s="13"/>
      <c r="AH206" s="13">
        <f>AC206*4.1868</f>
        <v>2758.1801039999996</v>
      </c>
      <c r="AI206" s="13">
        <f>Q206*4.1868</f>
        <v>552.6576</v>
      </c>
      <c r="AJ206" s="13">
        <f>R206*4.1868</f>
        <v>2664.814464</v>
      </c>
      <c r="AK206" s="13">
        <f>S206*4.1868</f>
        <v>795.49199999999996</v>
      </c>
      <c r="AL206" s="13">
        <f>AF206*4.1868</f>
        <v>1673.0452799999998</v>
      </c>
      <c r="AM206" s="13"/>
      <c r="AN206" s="14">
        <v>181</v>
      </c>
      <c r="AO206" s="14">
        <v>2.7</v>
      </c>
      <c r="AP206" s="14">
        <v>33</v>
      </c>
      <c r="AQ206" s="14">
        <v>176.8</v>
      </c>
      <c r="AR206" s="14">
        <v>50</v>
      </c>
      <c r="AS206" s="14">
        <v>44.4</v>
      </c>
      <c r="AT206" s="13"/>
      <c r="AU206" s="13"/>
      <c r="AV206" s="13"/>
      <c r="AW206" s="13"/>
      <c r="AX206" s="13"/>
      <c r="AY206" s="13"/>
      <c r="AZ206" s="13"/>
      <c r="BA206" s="13"/>
      <c r="BB206" s="13">
        <f>SUM(AN206:AO206)</f>
        <v>183.7</v>
      </c>
      <c r="BC206" s="13">
        <f>AQ206</f>
        <v>176.8</v>
      </c>
      <c r="BD206" s="13">
        <f>AR206</f>
        <v>50</v>
      </c>
      <c r="BE206" s="13">
        <f>AS206</f>
        <v>44.4</v>
      </c>
      <c r="BF206" s="13"/>
      <c r="BG206">
        <f>BB206*$H206/1000</f>
        <v>0.67095020278174622</v>
      </c>
      <c r="BH206">
        <f t="shared" si="12"/>
        <v>0.64574848041269861</v>
      </c>
      <c r="BI206">
        <f t="shared" si="13"/>
        <v>0.18262117658730165</v>
      </c>
      <c r="BJ206">
        <f t="shared" si="14"/>
        <v>0.1205299765476191</v>
      </c>
      <c r="BK206">
        <f t="shared" si="15"/>
        <v>0.16216760480952389</v>
      </c>
    </row>
    <row r="207" spans="1:63">
      <c r="A207">
        <v>203</v>
      </c>
      <c r="B207" s="6">
        <v>230</v>
      </c>
      <c r="C207" s="6" t="s">
        <v>90</v>
      </c>
      <c r="D207" s="6" t="s">
        <v>49</v>
      </c>
      <c r="E207" s="6" t="s">
        <v>60</v>
      </c>
      <c r="F207" s="6" t="s">
        <v>70</v>
      </c>
      <c r="G207" s="7" t="s">
        <v>10</v>
      </c>
      <c r="H207" s="4">
        <v>3.2283759523809534</v>
      </c>
      <c r="J207" s="15">
        <f>H207*(AI207+AJ207+AK207)*0.001</f>
        <v>12.955356681986542</v>
      </c>
      <c r="K207" s="15">
        <f>H207*0.001*AH207</f>
        <v>8.9044423200891956</v>
      </c>
      <c r="L207" s="15">
        <f>H207*0.001*AL207</f>
        <v>5.4012191491964581</v>
      </c>
      <c r="M207" s="15">
        <f>SUM(J207:L207)</f>
        <v>27.261018151272197</v>
      </c>
      <c r="N207" s="13" t="s">
        <v>10</v>
      </c>
      <c r="O207" s="13">
        <f>AN207*3.58</f>
        <v>647.98</v>
      </c>
      <c r="P207" s="14">
        <f>AO207*4</f>
        <v>10.8</v>
      </c>
      <c r="Q207" s="14">
        <f>AP207*4</f>
        <v>132</v>
      </c>
      <c r="R207" s="14">
        <f>AQ207*3.6</f>
        <v>636.48</v>
      </c>
      <c r="S207" s="14">
        <f>AR207*3.8</f>
        <v>190</v>
      </c>
      <c r="T207" s="14">
        <f>AS207*9</f>
        <v>399.59999999999997</v>
      </c>
      <c r="U207" s="13"/>
      <c r="V207" s="13"/>
      <c r="W207" s="13"/>
      <c r="X207" s="13"/>
      <c r="Y207" s="13"/>
      <c r="Z207" s="13"/>
      <c r="AA207" s="13"/>
      <c r="AB207" s="13"/>
      <c r="AC207" s="13">
        <f>O207+P207</f>
        <v>658.78</v>
      </c>
      <c r="AD207" s="13">
        <f>Q207</f>
        <v>132</v>
      </c>
      <c r="AE207" s="13">
        <f>R207+S207</f>
        <v>826.48</v>
      </c>
      <c r="AF207" s="13">
        <f>T207</f>
        <v>399.59999999999997</v>
      </c>
      <c r="AG207" s="13"/>
      <c r="AH207" s="13">
        <f>AC207*4.1868</f>
        <v>2758.1801039999996</v>
      </c>
      <c r="AI207" s="13">
        <f>Q207*4.1868</f>
        <v>552.6576</v>
      </c>
      <c r="AJ207" s="13">
        <f>R207*4.1868</f>
        <v>2664.814464</v>
      </c>
      <c r="AK207" s="13">
        <f>S207*4.1868</f>
        <v>795.49199999999996</v>
      </c>
      <c r="AL207" s="13">
        <f>AF207*4.1868</f>
        <v>1673.0452799999998</v>
      </c>
      <c r="AM207" s="13"/>
      <c r="AN207" s="14">
        <v>181</v>
      </c>
      <c r="AO207" s="14">
        <v>2.7</v>
      </c>
      <c r="AP207" s="14">
        <v>33</v>
      </c>
      <c r="AQ207" s="14">
        <v>176.8</v>
      </c>
      <c r="AR207" s="14">
        <v>50</v>
      </c>
      <c r="AS207" s="14">
        <v>44.4</v>
      </c>
      <c r="AT207" s="13"/>
      <c r="AU207" s="13"/>
      <c r="AV207" s="13"/>
      <c r="AW207" s="13"/>
      <c r="AX207" s="13"/>
      <c r="AY207" s="13"/>
      <c r="AZ207" s="13"/>
      <c r="BA207" s="13"/>
      <c r="BB207" s="13">
        <f>SUM(AN207:AO207)</f>
        <v>183.7</v>
      </c>
      <c r="BC207" s="13">
        <f>AQ207</f>
        <v>176.8</v>
      </c>
      <c r="BD207" s="13">
        <f>AR207</f>
        <v>50</v>
      </c>
      <c r="BE207" s="13">
        <f>AS207</f>
        <v>44.4</v>
      </c>
      <c r="BF207" s="13"/>
      <c r="BG207">
        <f>BB207*$H207/1000</f>
        <v>0.59305266245238109</v>
      </c>
      <c r="BH207">
        <f t="shared" si="12"/>
        <v>0.57077686838095254</v>
      </c>
      <c r="BI207">
        <f t="shared" si="13"/>
        <v>0.16141879761904768</v>
      </c>
      <c r="BJ207">
        <f t="shared" si="14"/>
        <v>0.10653640642857147</v>
      </c>
      <c r="BK207">
        <f t="shared" si="15"/>
        <v>0.14333989228571434</v>
      </c>
    </row>
    <row r="208" spans="1:63">
      <c r="A208">
        <v>204</v>
      </c>
      <c r="B208" s="6">
        <v>231</v>
      </c>
      <c r="C208" s="6" t="s">
        <v>90</v>
      </c>
      <c r="D208" s="6" t="s">
        <v>57</v>
      </c>
      <c r="E208" s="6" t="s">
        <v>61</v>
      </c>
      <c r="F208" s="6" t="s">
        <v>70</v>
      </c>
      <c r="G208" s="7" t="s">
        <v>13</v>
      </c>
      <c r="H208" s="4">
        <v>3.0186432653061219</v>
      </c>
      <c r="J208" s="15">
        <f>H208*(AI208+AJ208+AK208)*0.001</f>
        <v>5.038244503448432</v>
      </c>
      <c r="K208" s="15">
        <f>H208*0.001*AH208</f>
        <v>8.3259617954409375</v>
      </c>
      <c r="L208" s="15">
        <f>H208*0.001*AL208</f>
        <v>12.170832765125875</v>
      </c>
      <c r="M208" s="15">
        <f>SUM(J208:L208)</f>
        <v>25.535039064015244</v>
      </c>
      <c r="N208" t="s">
        <v>13</v>
      </c>
      <c r="O208">
        <f>AN208*3.58</f>
        <v>647.98</v>
      </c>
      <c r="P208" s="1">
        <f>AO208*4</f>
        <v>10.8</v>
      </c>
      <c r="Q208" s="1">
        <f>AP208*4</f>
        <v>132</v>
      </c>
      <c r="R208" s="1">
        <f>AQ208*3.6</f>
        <v>76.644000000000005</v>
      </c>
      <c r="S208" s="1">
        <f>AR208*3.8</f>
        <v>190</v>
      </c>
      <c r="T208" s="1">
        <f>AS208*9</f>
        <v>963</v>
      </c>
      <c r="AC208">
        <f>O208+P208</f>
        <v>658.78</v>
      </c>
      <c r="AD208">
        <f>Q208</f>
        <v>132</v>
      </c>
      <c r="AE208">
        <f>R208+S208</f>
        <v>266.64400000000001</v>
      </c>
      <c r="AF208">
        <f>T208</f>
        <v>963</v>
      </c>
      <c r="AH208">
        <f>AC208*4.1868</f>
        <v>2758.1801039999996</v>
      </c>
      <c r="AI208">
        <f>Q208*4.1868</f>
        <v>552.6576</v>
      </c>
      <c r="AJ208">
        <f>R208*4.1868</f>
        <v>320.89309919999999</v>
      </c>
      <c r="AK208">
        <f>S208*4.1868</f>
        <v>795.49199999999996</v>
      </c>
      <c r="AL208">
        <f>AF208*4.1868</f>
        <v>4031.8883999999998</v>
      </c>
      <c r="AN208" s="1">
        <v>181</v>
      </c>
      <c r="AO208" s="1">
        <v>2.7</v>
      </c>
      <c r="AP208" s="1">
        <v>33</v>
      </c>
      <c r="AQ208" s="1">
        <v>21.29</v>
      </c>
      <c r="AR208" s="1">
        <v>50</v>
      </c>
      <c r="AS208" s="1">
        <v>107</v>
      </c>
      <c r="BB208">
        <f>SUM(AN208:AO208)</f>
        <v>183.7</v>
      </c>
      <c r="BC208">
        <f>AQ208</f>
        <v>21.29</v>
      </c>
      <c r="BD208">
        <f>AR208</f>
        <v>50</v>
      </c>
      <c r="BE208">
        <f>AS208</f>
        <v>107</v>
      </c>
      <c r="BG208">
        <f>BB208*$H208/1000</f>
        <v>0.55452476783673454</v>
      </c>
      <c r="BH208">
        <f t="shared" si="12"/>
        <v>6.4266915118367338E-2</v>
      </c>
      <c r="BI208">
        <f t="shared" si="13"/>
        <v>0.15093216326530609</v>
      </c>
      <c r="BJ208">
        <f t="shared" si="14"/>
        <v>9.9615227755102023E-2</v>
      </c>
      <c r="BK208">
        <f t="shared" si="15"/>
        <v>0.32299482938775503</v>
      </c>
    </row>
    <row r="209" spans="1:63">
      <c r="A209">
        <v>205</v>
      </c>
      <c r="B209" s="6">
        <v>232</v>
      </c>
      <c r="C209" s="6" t="s">
        <v>90</v>
      </c>
      <c r="D209" s="6" t="s">
        <v>49</v>
      </c>
      <c r="E209" s="6" t="s">
        <v>61</v>
      </c>
      <c r="F209" s="6" t="s">
        <v>70</v>
      </c>
      <c r="G209" s="7" t="s">
        <v>13</v>
      </c>
      <c r="H209" s="4">
        <v>2.9380937142857144</v>
      </c>
      <c r="J209" s="15">
        <f>H209*(AI209+AJ209+AK209)*0.001</f>
        <v>4.903803863393982</v>
      </c>
      <c r="K209" s="15">
        <f>H209*0.001*AH209</f>
        <v>8.1037916264303167</v>
      </c>
      <c r="L209" s="15">
        <f>H209*0.001*AL209</f>
        <v>11.846065964741486</v>
      </c>
      <c r="M209" s="15">
        <f>SUM(J209:L209)</f>
        <v>24.853661454565785</v>
      </c>
      <c r="N209" t="s">
        <v>13</v>
      </c>
      <c r="O209">
        <f>AN209*3.58</f>
        <v>647.98</v>
      </c>
      <c r="P209" s="1">
        <f>AO209*4</f>
        <v>10.8</v>
      </c>
      <c r="Q209" s="1">
        <f>AP209*4</f>
        <v>132</v>
      </c>
      <c r="R209" s="1">
        <f>AQ209*3.6</f>
        <v>76.644000000000005</v>
      </c>
      <c r="S209" s="1">
        <f>AR209*3.8</f>
        <v>190</v>
      </c>
      <c r="T209" s="1">
        <f>AS209*9</f>
        <v>963</v>
      </c>
      <c r="AC209">
        <f>O209+P209</f>
        <v>658.78</v>
      </c>
      <c r="AD209">
        <f>Q209</f>
        <v>132</v>
      </c>
      <c r="AE209">
        <f>R209+S209</f>
        <v>266.64400000000001</v>
      </c>
      <c r="AF209">
        <f>T209</f>
        <v>963</v>
      </c>
      <c r="AH209">
        <f>AC209*4.1868</f>
        <v>2758.1801039999996</v>
      </c>
      <c r="AI209">
        <f>Q209*4.1868</f>
        <v>552.6576</v>
      </c>
      <c r="AJ209">
        <f>R209*4.1868</f>
        <v>320.89309919999999</v>
      </c>
      <c r="AK209">
        <f>S209*4.1868</f>
        <v>795.49199999999996</v>
      </c>
      <c r="AL209">
        <f>AF209*4.1868</f>
        <v>4031.8883999999998</v>
      </c>
      <c r="AN209" s="1">
        <v>181</v>
      </c>
      <c r="AO209" s="1">
        <v>2.7</v>
      </c>
      <c r="AP209" s="1">
        <v>33</v>
      </c>
      <c r="AQ209" s="1">
        <v>21.29</v>
      </c>
      <c r="AR209" s="1">
        <v>50</v>
      </c>
      <c r="AS209" s="1">
        <v>107</v>
      </c>
      <c r="BB209">
        <f>SUM(AN209:AO209)</f>
        <v>183.7</v>
      </c>
      <c r="BC209">
        <f>AQ209</f>
        <v>21.29</v>
      </c>
      <c r="BD209">
        <f>AR209</f>
        <v>50</v>
      </c>
      <c r="BE209">
        <f>AS209</f>
        <v>107</v>
      </c>
      <c r="BG209">
        <f>BB209*$H209/1000</f>
        <v>0.53972781531428571</v>
      </c>
      <c r="BH209">
        <f t="shared" si="12"/>
        <v>6.2552015177142858E-2</v>
      </c>
      <c r="BI209">
        <f t="shared" si="13"/>
        <v>0.14690468571428572</v>
      </c>
      <c r="BJ209">
        <f t="shared" si="14"/>
        <v>9.695709257142858E-2</v>
      </c>
      <c r="BK209">
        <f t="shared" si="15"/>
        <v>0.31437602742857146</v>
      </c>
    </row>
    <row r="210" spans="1:63">
      <c r="A210">
        <v>206</v>
      </c>
      <c r="B210" s="6">
        <v>233</v>
      </c>
      <c r="C210" s="6" t="s">
        <v>90</v>
      </c>
      <c r="D210" s="6" t="s">
        <v>57</v>
      </c>
      <c r="E210" s="6" t="s">
        <v>62</v>
      </c>
      <c r="F210" s="6" t="s">
        <v>70</v>
      </c>
      <c r="G210" s="7" t="s">
        <v>19</v>
      </c>
      <c r="H210" s="4">
        <v>3.1824152619047639</v>
      </c>
      <c r="J210" s="15">
        <f>H210*(AI210+AJ210+AK210)*0.001</f>
        <v>7.7104111469463854</v>
      </c>
      <c r="K210" s="15">
        <f>H210*0.001*AH210</f>
        <v>3.7368872438525327</v>
      </c>
      <c r="L210" s="15">
        <f>H210*0.001*AL210</f>
        <v>15.229487697794495</v>
      </c>
      <c r="M210" s="15">
        <f>SUM(J210:L210)</f>
        <v>26.676786088593413</v>
      </c>
      <c r="N210" t="s">
        <v>19</v>
      </c>
      <c r="O210">
        <f>AN210*3.58</f>
        <v>275.66000000000003</v>
      </c>
      <c r="P210" s="1">
        <f>AO210*4</f>
        <v>4.8</v>
      </c>
      <c r="Q210" s="1">
        <f>AP210*4</f>
        <v>132</v>
      </c>
      <c r="R210" s="1">
        <f>AQ210*3.6</f>
        <v>256.68</v>
      </c>
      <c r="S210" s="1">
        <f>AR210*3.8</f>
        <v>190</v>
      </c>
      <c r="T210" s="1">
        <f>AS210*9</f>
        <v>1143</v>
      </c>
      <c r="AC210">
        <f>O210+P210</f>
        <v>280.46000000000004</v>
      </c>
      <c r="AD210">
        <f>Q210</f>
        <v>132</v>
      </c>
      <c r="AE210">
        <f>R210+S210</f>
        <v>446.68</v>
      </c>
      <c r="AF210">
        <f>T210</f>
        <v>1143</v>
      </c>
      <c r="AH210">
        <f>AC210*4.1868</f>
        <v>1174.2299280000002</v>
      </c>
      <c r="AI210">
        <f>Q210*4.1868</f>
        <v>552.6576</v>
      </c>
      <c r="AJ210">
        <f>R210*4.1868</f>
        <v>1074.6678239999999</v>
      </c>
      <c r="AK210">
        <f>S210*4.1868</f>
        <v>795.49199999999996</v>
      </c>
      <c r="AL210">
        <f>AF210*4.1868</f>
        <v>4785.5123999999996</v>
      </c>
      <c r="AN210" s="1">
        <v>77</v>
      </c>
      <c r="AO210" s="1">
        <v>1.2</v>
      </c>
      <c r="AP210" s="1">
        <v>33</v>
      </c>
      <c r="AQ210" s="1">
        <v>71.3</v>
      </c>
      <c r="AR210" s="1">
        <v>50</v>
      </c>
      <c r="AS210" s="1">
        <v>127</v>
      </c>
      <c r="BB210">
        <f>SUM(AN210:AO210)</f>
        <v>78.2</v>
      </c>
      <c r="BC210">
        <f>AQ210</f>
        <v>71.3</v>
      </c>
      <c r="BD210">
        <f>AR210</f>
        <v>50</v>
      </c>
      <c r="BE210">
        <f>AS210</f>
        <v>127</v>
      </c>
      <c r="BG210">
        <f>BB210*$H210/1000</f>
        <v>0.24886487348095254</v>
      </c>
      <c r="BH210">
        <f t="shared" si="12"/>
        <v>0.22690620817380966</v>
      </c>
      <c r="BI210">
        <f t="shared" si="13"/>
        <v>0.1591207630952382</v>
      </c>
      <c r="BJ210">
        <f t="shared" si="14"/>
        <v>0.1050197036428572</v>
      </c>
      <c r="BK210">
        <f t="shared" si="15"/>
        <v>0.40416673826190502</v>
      </c>
    </row>
    <row r="211" spans="1:63">
      <c r="A211">
        <v>207</v>
      </c>
      <c r="B211" s="6">
        <v>234</v>
      </c>
      <c r="C211" s="6" t="s">
        <v>90</v>
      </c>
      <c r="D211" s="6" t="s">
        <v>49</v>
      </c>
      <c r="E211" s="6" t="s">
        <v>62</v>
      </c>
      <c r="F211" s="6" t="s">
        <v>70</v>
      </c>
      <c r="G211" s="7" t="s">
        <v>19</v>
      </c>
      <c r="H211" s="4">
        <v>2.8908602063492066</v>
      </c>
      <c r="J211" s="15">
        <f>H211*(AI211+AJ211+AK211)*0.001</f>
        <v>7.0040264782910926</v>
      </c>
      <c r="K211" s="15">
        <f>H211*0.001*AH211</f>
        <v>3.3945345719594946</v>
      </c>
      <c r="L211" s="15">
        <f>H211*0.001*AL211</f>
        <v>13.834247364150686</v>
      </c>
      <c r="M211" s="15">
        <f>SUM(J211:L211)</f>
        <v>24.232808414401273</v>
      </c>
      <c r="N211" t="s">
        <v>19</v>
      </c>
      <c r="O211">
        <f>AN211*3.58</f>
        <v>275.66000000000003</v>
      </c>
      <c r="P211" s="1">
        <f>AO211*4</f>
        <v>4.8</v>
      </c>
      <c r="Q211" s="1">
        <f>AP211*4</f>
        <v>132</v>
      </c>
      <c r="R211" s="1">
        <f>AQ211*3.6</f>
        <v>256.68</v>
      </c>
      <c r="S211" s="1">
        <f>AR211*3.8</f>
        <v>190</v>
      </c>
      <c r="T211" s="1">
        <f>AS211*9</f>
        <v>1143</v>
      </c>
      <c r="AC211">
        <f>O211+P211</f>
        <v>280.46000000000004</v>
      </c>
      <c r="AD211">
        <f>Q211</f>
        <v>132</v>
      </c>
      <c r="AE211">
        <f>R211+S211</f>
        <v>446.68</v>
      </c>
      <c r="AF211">
        <f>T211</f>
        <v>1143</v>
      </c>
      <c r="AH211">
        <f>AC211*4.1868</f>
        <v>1174.2299280000002</v>
      </c>
      <c r="AI211">
        <f>Q211*4.1868</f>
        <v>552.6576</v>
      </c>
      <c r="AJ211">
        <f>R211*4.1868</f>
        <v>1074.6678239999999</v>
      </c>
      <c r="AK211">
        <f>S211*4.1868</f>
        <v>795.49199999999996</v>
      </c>
      <c r="AL211">
        <f>AF211*4.1868</f>
        <v>4785.5123999999996</v>
      </c>
      <c r="AN211" s="1">
        <v>77</v>
      </c>
      <c r="AO211" s="1">
        <v>1.2</v>
      </c>
      <c r="AP211" s="1">
        <v>33</v>
      </c>
      <c r="AQ211" s="1">
        <v>71.3</v>
      </c>
      <c r="AR211" s="1">
        <v>50</v>
      </c>
      <c r="AS211" s="1">
        <v>127</v>
      </c>
      <c r="BB211">
        <f>SUM(AN211:AO211)</f>
        <v>78.2</v>
      </c>
      <c r="BC211">
        <f>AQ211</f>
        <v>71.3</v>
      </c>
      <c r="BD211">
        <f>AR211</f>
        <v>50</v>
      </c>
      <c r="BE211">
        <f>AS211</f>
        <v>127</v>
      </c>
      <c r="BG211">
        <f>BB211*$H211/1000</f>
        <v>0.22606526813650796</v>
      </c>
      <c r="BH211">
        <f t="shared" si="12"/>
        <v>0.20611833271269842</v>
      </c>
      <c r="BI211">
        <f t="shared" si="13"/>
        <v>0.14454301031746034</v>
      </c>
      <c r="BJ211">
        <f t="shared" si="14"/>
        <v>9.5398386809523811E-2</v>
      </c>
      <c r="BK211">
        <f t="shared" si="15"/>
        <v>0.36713924620634925</v>
      </c>
    </row>
    <row r="212" spans="1:63">
      <c r="A212">
        <v>208</v>
      </c>
      <c r="B212" s="6">
        <v>235</v>
      </c>
      <c r="C212" s="6" t="s">
        <v>90</v>
      </c>
      <c r="D212" s="6" t="s">
        <v>57</v>
      </c>
      <c r="E212" s="6" t="s">
        <v>63</v>
      </c>
      <c r="F212" s="6" t="s">
        <v>70</v>
      </c>
      <c r="G212" s="7" t="s">
        <v>22</v>
      </c>
      <c r="H212" s="4">
        <v>3.5382011111111127</v>
      </c>
      <c r="J212" s="15">
        <f>H212*(AI212+AJ212+AK212)*0.001</f>
        <v>16.87048013080209</v>
      </c>
      <c r="K212" s="15">
        <f>H212*0.001*AH212</f>
        <v>4.1546616359495232</v>
      </c>
      <c r="L212" s="15">
        <f>H212*0.001*AL212</f>
        <v>8.5860439427952038</v>
      </c>
      <c r="M212" s="15">
        <f>SUM(J212:L212)</f>
        <v>29.611185709546817</v>
      </c>
      <c r="N212" s="13" t="s">
        <v>22</v>
      </c>
      <c r="O212" s="13">
        <f>AN212*3.58</f>
        <v>275.66000000000003</v>
      </c>
      <c r="P212" s="14">
        <f>AO212*4</f>
        <v>4.8</v>
      </c>
      <c r="Q212" s="14">
        <f>AP212*4</f>
        <v>132</v>
      </c>
      <c r="R212" s="14">
        <f>AQ212*3.6</f>
        <v>816.84</v>
      </c>
      <c r="S212" s="14">
        <f>AR212*3.8</f>
        <v>190</v>
      </c>
      <c r="T212" s="14">
        <f>AS212*9</f>
        <v>579.6</v>
      </c>
      <c r="U212" s="13"/>
      <c r="V212" s="13"/>
      <c r="W212" s="13"/>
      <c r="X212" s="13"/>
      <c r="Y212" s="13"/>
      <c r="Z212" s="13"/>
      <c r="AA212" s="13"/>
      <c r="AB212" s="13"/>
      <c r="AC212" s="13">
        <f>O212+P212</f>
        <v>280.46000000000004</v>
      </c>
      <c r="AD212" s="13">
        <f>Q212</f>
        <v>132</v>
      </c>
      <c r="AE212" s="13">
        <f>R212+S212</f>
        <v>1006.84</v>
      </c>
      <c r="AF212" s="13">
        <f>T212</f>
        <v>579.6</v>
      </c>
      <c r="AG212" s="13"/>
      <c r="AH212" s="13">
        <f>AC212*4.1868</f>
        <v>1174.2299280000002</v>
      </c>
      <c r="AI212" s="13">
        <f>Q212*4.1868</f>
        <v>552.6576</v>
      </c>
      <c r="AJ212" s="13">
        <f>R212*4.1868</f>
        <v>3419.9457120000002</v>
      </c>
      <c r="AK212" s="13">
        <f>S212*4.1868</f>
        <v>795.49199999999996</v>
      </c>
      <c r="AL212" s="13">
        <f>AF212*4.1868</f>
        <v>2426.6692800000001</v>
      </c>
      <c r="AM212" s="13"/>
      <c r="AN212" s="14">
        <v>77</v>
      </c>
      <c r="AO212" s="14">
        <v>1.2</v>
      </c>
      <c r="AP212" s="14">
        <v>33</v>
      </c>
      <c r="AQ212" s="14">
        <v>226.9</v>
      </c>
      <c r="AR212" s="14">
        <v>50</v>
      </c>
      <c r="AS212" s="14">
        <v>64.400000000000006</v>
      </c>
      <c r="AT212" s="13"/>
      <c r="AU212" s="13"/>
      <c r="AV212" s="13"/>
      <c r="AW212" s="13"/>
      <c r="AX212" s="13"/>
      <c r="AY212" s="13"/>
      <c r="AZ212" s="13"/>
      <c r="BA212" s="13"/>
      <c r="BB212" s="13">
        <f>SUM(AN212:AO212)</f>
        <v>78.2</v>
      </c>
      <c r="BC212" s="13">
        <f>AQ212</f>
        <v>226.9</v>
      </c>
      <c r="BD212" s="13">
        <f>AR212</f>
        <v>50</v>
      </c>
      <c r="BE212" s="13">
        <f>AS212</f>
        <v>64.400000000000006</v>
      </c>
      <c r="BF212" s="13"/>
      <c r="BG212">
        <f>BB212*$H212/1000</f>
        <v>0.27668732688888903</v>
      </c>
      <c r="BH212">
        <f t="shared" si="12"/>
        <v>0.80281783211111146</v>
      </c>
      <c r="BI212">
        <f t="shared" si="13"/>
        <v>0.17691005555555564</v>
      </c>
      <c r="BJ212">
        <f t="shared" si="14"/>
        <v>0.11676063666666671</v>
      </c>
      <c r="BK212">
        <f t="shared" si="15"/>
        <v>0.2278601515555557</v>
      </c>
    </row>
    <row r="213" spans="1:63">
      <c r="A213">
        <v>209</v>
      </c>
      <c r="B213" s="6">
        <v>236</v>
      </c>
      <c r="C213" s="6" t="s">
        <v>90</v>
      </c>
      <c r="D213" s="6" t="s">
        <v>49</v>
      </c>
      <c r="E213" s="6" t="s">
        <v>63</v>
      </c>
      <c r="F213" s="6" t="s">
        <v>70</v>
      </c>
      <c r="G213" s="7" t="s">
        <v>22</v>
      </c>
      <c r="H213" s="4">
        <v>3.1906477579365093</v>
      </c>
      <c r="J213" s="15">
        <f>H213*(AI213+AJ213+AK213)*0.001</f>
        <v>15.213312616860383</v>
      </c>
      <c r="K213" s="15">
        <f>H213*0.001*AH213</f>
        <v>3.7465540870751499</v>
      </c>
      <c r="L213" s="15">
        <f>H213*0.001*AL213</f>
        <v>7.7426468974854039</v>
      </c>
      <c r="M213" s="15">
        <f>SUM(J213:L213)</f>
        <v>26.702513601420936</v>
      </c>
      <c r="N213" s="13" t="s">
        <v>22</v>
      </c>
      <c r="O213" s="13">
        <f>AN213*3.58</f>
        <v>275.66000000000003</v>
      </c>
      <c r="P213" s="14">
        <f>AO213*4</f>
        <v>4.8</v>
      </c>
      <c r="Q213" s="14">
        <f>AP213*4</f>
        <v>132</v>
      </c>
      <c r="R213" s="14">
        <f>AQ213*3.6</f>
        <v>816.84</v>
      </c>
      <c r="S213" s="14">
        <f>AR213*3.8</f>
        <v>190</v>
      </c>
      <c r="T213" s="14">
        <f>AS213*9</f>
        <v>579.6</v>
      </c>
      <c r="U213" s="13"/>
      <c r="V213" s="13"/>
      <c r="W213" s="13"/>
      <c r="X213" s="13"/>
      <c r="Y213" s="13"/>
      <c r="Z213" s="13"/>
      <c r="AA213" s="13"/>
      <c r="AB213" s="13"/>
      <c r="AC213" s="13">
        <f>O213+P213</f>
        <v>280.46000000000004</v>
      </c>
      <c r="AD213" s="13">
        <f>Q213</f>
        <v>132</v>
      </c>
      <c r="AE213" s="13">
        <f>R213+S213</f>
        <v>1006.84</v>
      </c>
      <c r="AF213" s="13">
        <f>T213</f>
        <v>579.6</v>
      </c>
      <c r="AG213" s="13"/>
      <c r="AH213" s="13">
        <f>AC213*4.1868</f>
        <v>1174.2299280000002</v>
      </c>
      <c r="AI213" s="13">
        <f>Q213*4.1868</f>
        <v>552.6576</v>
      </c>
      <c r="AJ213" s="13">
        <f>R213*4.1868</f>
        <v>3419.9457120000002</v>
      </c>
      <c r="AK213" s="13">
        <f>S213*4.1868</f>
        <v>795.49199999999996</v>
      </c>
      <c r="AL213" s="13">
        <f>AF213*4.1868</f>
        <v>2426.6692800000001</v>
      </c>
      <c r="AM213" s="13"/>
      <c r="AN213" s="14">
        <v>77</v>
      </c>
      <c r="AO213" s="14">
        <v>1.2</v>
      </c>
      <c r="AP213" s="14">
        <v>33</v>
      </c>
      <c r="AQ213" s="14">
        <v>226.9</v>
      </c>
      <c r="AR213" s="14">
        <v>50</v>
      </c>
      <c r="AS213" s="14">
        <v>64.400000000000006</v>
      </c>
      <c r="AT213" s="13"/>
      <c r="AU213" s="13"/>
      <c r="AV213" s="13"/>
      <c r="AW213" s="13"/>
      <c r="AX213" s="13"/>
      <c r="AY213" s="13"/>
      <c r="AZ213" s="13"/>
      <c r="BA213" s="13"/>
      <c r="BB213" s="13">
        <f>SUM(AN213:AO213)</f>
        <v>78.2</v>
      </c>
      <c r="BC213" s="13">
        <f>AQ213</f>
        <v>226.9</v>
      </c>
      <c r="BD213" s="13">
        <f>AR213</f>
        <v>50</v>
      </c>
      <c r="BE213" s="13">
        <f>AS213</f>
        <v>64.400000000000006</v>
      </c>
      <c r="BF213" s="13"/>
      <c r="BG213">
        <f>BB213*$H213/1000</f>
        <v>0.24950865467063504</v>
      </c>
      <c r="BH213">
        <f t="shared" si="12"/>
        <v>0.72395797627579395</v>
      </c>
      <c r="BI213">
        <f t="shared" si="13"/>
        <v>0.15953238789682547</v>
      </c>
      <c r="BJ213">
        <f t="shared" si="14"/>
        <v>0.1052913760119048</v>
      </c>
      <c r="BK213">
        <f t="shared" si="15"/>
        <v>0.20547771561111122</v>
      </c>
    </row>
    <row r="214" spans="1:63">
      <c r="A214">
        <v>210</v>
      </c>
      <c r="B214" s="6">
        <v>237</v>
      </c>
      <c r="C214" s="6" t="s">
        <v>90</v>
      </c>
      <c r="D214" s="6" t="s">
        <v>57</v>
      </c>
      <c r="E214" s="6" t="s">
        <v>64</v>
      </c>
      <c r="F214" s="6" t="s">
        <v>70</v>
      </c>
      <c r="G214" s="7" t="s">
        <v>25</v>
      </c>
      <c r="H214" s="4">
        <v>3.0037974603174611</v>
      </c>
      <c r="J214" s="15">
        <f>H214*(AI214+AJ214+AK214)*0.001</f>
        <v>7.2776528250240924</v>
      </c>
      <c r="K214" s="15">
        <f>H214*0.001*AH214</f>
        <v>10.576416106982723</v>
      </c>
      <c r="L214" s="15">
        <f>H214*0.001*AL214</f>
        <v>7.2892230202944024</v>
      </c>
      <c r="M214" s="15">
        <f>SUM(J214:L214)</f>
        <v>25.143291952301219</v>
      </c>
      <c r="N214" t="s">
        <v>25</v>
      </c>
      <c r="O214">
        <f>AN214*3.58</f>
        <v>826.98</v>
      </c>
      <c r="P214" s="1">
        <f>AO214*4</f>
        <v>14</v>
      </c>
      <c r="Q214" s="1">
        <f>AP214*4</f>
        <v>132</v>
      </c>
      <c r="R214" s="1">
        <f>AQ214*3.6</f>
        <v>256.68</v>
      </c>
      <c r="S214" s="1">
        <f>AR214*3.8</f>
        <v>190</v>
      </c>
      <c r="T214" s="1">
        <f>AS214*9</f>
        <v>579.6</v>
      </c>
      <c r="AC214">
        <f>O214+P214</f>
        <v>840.98</v>
      </c>
      <c r="AD214">
        <f>Q214</f>
        <v>132</v>
      </c>
      <c r="AE214">
        <f>R214+S214</f>
        <v>446.68</v>
      </c>
      <c r="AF214">
        <f>T214</f>
        <v>579.6</v>
      </c>
      <c r="AH214">
        <f>AC214*4.1868</f>
        <v>3521.0150640000002</v>
      </c>
      <c r="AI214">
        <f>Q214*4.1868</f>
        <v>552.6576</v>
      </c>
      <c r="AJ214">
        <f>R214*4.1868</f>
        <v>1074.6678239999999</v>
      </c>
      <c r="AK214">
        <f>S214*4.1868</f>
        <v>795.49199999999996</v>
      </c>
      <c r="AL214">
        <f>AF214*4.1868</f>
        <v>2426.6692800000001</v>
      </c>
      <c r="AN214" s="1">
        <v>231</v>
      </c>
      <c r="AO214" s="1">
        <v>3.5</v>
      </c>
      <c r="AP214" s="1">
        <v>33</v>
      </c>
      <c r="AQ214" s="1">
        <v>71.3</v>
      </c>
      <c r="AR214" s="1">
        <v>50</v>
      </c>
      <c r="AS214" s="1">
        <v>64.400000000000006</v>
      </c>
      <c r="BB214">
        <f>SUM(AN214:AO214)</f>
        <v>234.5</v>
      </c>
      <c r="BC214">
        <f>AQ214</f>
        <v>71.3</v>
      </c>
      <c r="BD214">
        <f>AR214</f>
        <v>50</v>
      </c>
      <c r="BE214">
        <f>AS214</f>
        <v>64.400000000000006</v>
      </c>
      <c r="BG214">
        <f>BB214*$H214/1000</f>
        <v>0.70439050444444462</v>
      </c>
      <c r="BH214">
        <f t="shared" si="12"/>
        <v>0.21417075892063497</v>
      </c>
      <c r="BI214">
        <f t="shared" si="13"/>
        <v>0.15018987301587305</v>
      </c>
      <c r="BJ214">
        <f t="shared" si="14"/>
        <v>9.9125316190476209E-2</v>
      </c>
      <c r="BK214">
        <f t="shared" si="15"/>
        <v>0.19344455644444453</v>
      </c>
    </row>
    <row r="215" spans="1:63">
      <c r="A215">
        <v>211</v>
      </c>
      <c r="B215" s="6">
        <v>238</v>
      </c>
      <c r="C215" s="6" t="s">
        <v>90</v>
      </c>
      <c r="D215" s="6" t="s">
        <v>49</v>
      </c>
      <c r="E215" s="6" t="s">
        <v>64</v>
      </c>
      <c r="F215" s="6" t="s">
        <v>70</v>
      </c>
      <c r="G215" s="7" t="s">
        <v>25</v>
      </c>
      <c r="H215" s="4">
        <v>2.9856321031746043</v>
      </c>
      <c r="J215" s="15">
        <f>H215*(AI215+AJ215+AK215)*0.001</f>
        <v>7.2336414812251961</v>
      </c>
      <c r="K215" s="15">
        <f>H215*0.001*AH215</f>
        <v>10.512455610839785</v>
      </c>
      <c r="L215" s="15">
        <f>H215*0.001*AL215</f>
        <v>7.2451417061556036</v>
      </c>
      <c r="M215" s="15">
        <f>SUM(J215:L215)</f>
        <v>24.991238798220586</v>
      </c>
      <c r="N215" t="s">
        <v>25</v>
      </c>
      <c r="O215">
        <f>AN215*3.58</f>
        <v>826.98</v>
      </c>
      <c r="P215" s="1">
        <f>AO215*4</f>
        <v>14</v>
      </c>
      <c r="Q215" s="1">
        <f>AP215*4</f>
        <v>132</v>
      </c>
      <c r="R215" s="1">
        <f>AQ215*3.6</f>
        <v>256.68</v>
      </c>
      <c r="S215" s="1">
        <f>AR215*3.8</f>
        <v>190</v>
      </c>
      <c r="T215" s="1">
        <f>AS215*9</f>
        <v>579.6</v>
      </c>
      <c r="AC215">
        <f>O215+P215</f>
        <v>840.98</v>
      </c>
      <c r="AD215">
        <f>Q215</f>
        <v>132</v>
      </c>
      <c r="AE215">
        <f>R215+S215</f>
        <v>446.68</v>
      </c>
      <c r="AF215">
        <f>T215</f>
        <v>579.6</v>
      </c>
      <c r="AH215">
        <f>AC215*4.1868</f>
        <v>3521.0150640000002</v>
      </c>
      <c r="AI215">
        <f>Q215*4.1868</f>
        <v>552.6576</v>
      </c>
      <c r="AJ215">
        <f>R215*4.1868</f>
        <v>1074.6678239999999</v>
      </c>
      <c r="AK215">
        <f>S215*4.1868</f>
        <v>795.49199999999996</v>
      </c>
      <c r="AL215">
        <f>AF215*4.1868</f>
        <v>2426.6692800000001</v>
      </c>
      <c r="AN215" s="1">
        <v>231</v>
      </c>
      <c r="AO215" s="1">
        <v>3.5</v>
      </c>
      <c r="AP215" s="1">
        <v>33</v>
      </c>
      <c r="AQ215" s="1">
        <v>71.3</v>
      </c>
      <c r="AR215" s="1">
        <v>50</v>
      </c>
      <c r="AS215" s="1">
        <v>64.400000000000006</v>
      </c>
      <c r="BB215">
        <f>SUM(AN215:AO215)</f>
        <v>234.5</v>
      </c>
      <c r="BC215">
        <f>AQ215</f>
        <v>71.3</v>
      </c>
      <c r="BD215">
        <f>AR215</f>
        <v>50</v>
      </c>
      <c r="BE215">
        <f>AS215</f>
        <v>64.400000000000006</v>
      </c>
      <c r="BG215">
        <f>BB215*$H215/1000</f>
        <v>0.70013072819444466</v>
      </c>
      <c r="BH215">
        <f t="shared" si="12"/>
        <v>0.21287556895634926</v>
      </c>
      <c r="BI215">
        <f t="shared" si="13"/>
        <v>0.14928160515873021</v>
      </c>
      <c r="BJ215">
        <f t="shared" si="14"/>
        <v>9.852585940476194E-2</v>
      </c>
      <c r="BK215">
        <f t="shared" si="15"/>
        <v>0.19227470744444455</v>
      </c>
    </row>
    <row r="216" spans="1:63">
      <c r="A216">
        <v>212</v>
      </c>
      <c r="B216" s="6">
        <v>239</v>
      </c>
      <c r="C216" s="6" t="s">
        <v>90</v>
      </c>
      <c r="D216" s="6" t="s">
        <v>57</v>
      </c>
      <c r="E216" s="6" t="s">
        <v>65</v>
      </c>
      <c r="F216" s="6" t="s">
        <v>70</v>
      </c>
      <c r="G216" s="7" t="s">
        <v>28</v>
      </c>
      <c r="H216" s="4">
        <v>3.0692601428571433</v>
      </c>
      <c r="J216" s="15">
        <f>H216*(AI216+AJ216+AK216)*0.001</f>
        <v>9.7493250588035867</v>
      </c>
      <c r="K216" s="15">
        <f>H216*0.001*AH216</f>
        <v>5.9402159035199915</v>
      </c>
      <c r="L216" s="15">
        <f>H216*0.001*AL216</f>
        <v>9.7611474069004132</v>
      </c>
      <c r="M216" s="15">
        <f>SUM(J216:L216)</f>
        <v>25.45068836922399</v>
      </c>
      <c r="N216" s="13" t="s">
        <v>28</v>
      </c>
      <c r="O216" s="13">
        <f>AN216*3.58</f>
        <v>454.66</v>
      </c>
      <c r="P216" s="14">
        <f>AO216*4</f>
        <v>7.6</v>
      </c>
      <c r="Q216" s="14">
        <f>AP216*4</f>
        <v>132</v>
      </c>
      <c r="R216" s="14">
        <f>AQ216*3.6</f>
        <v>436.68</v>
      </c>
      <c r="S216" s="14">
        <f>AR216*3.8</f>
        <v>190</v>
      </c>
      <c r="T216" s="14">
        <f>AS216*9</f>
        <v>759.6</v>
      </c>
      <c r="U216" s="13"/>
      <c r="V216" s="13"/>
      <c r="W216" s="13"/>
      <c r="X216" s="13"/>
      <c r="Y216" s="13"/>
      <c r="Z216" s="13"/>
      <c r="AA216" s="13"/>
      <c r="AB216" s="13"/>
      <c r="AC216" s="13">
        <f>O216+P216</f>
        <v>462.26000000000005</v>
      </c>
      <c r="AD216" s="13">
        <f>Q216</f>
        <v>132</v>
      </c>
      <c r="AE216" s="13">
        <f>R216+S216</f>
        <v>626.68000000000006</v>
      </c>
      <c r="AF216" s="13">
        <f>T216</f>
        <v>759.6</v>
      </c>
      <c r="AG216" s="13"/>
      <c r="AH216" s="13">
        <f>AC216*4.1868</f>
        <v>1935.3901680000001</v>
      </c>
      <c r="AI216" s="13">
        <f>Q216*4.1868</f>
        <v>552.6576</v>
      </c>
      <c r="AJ216" s="13">
        <f>R216*4.1868</f>
        <v>1828.2918239999999</v>
      </c>
      <c r="AK216" s="13">
        <f>S216*4.1868</f>
        <v>795.49199999999996</v>
      </c>
      <c r="AL216" s="13">
        <f>AF216*4.1868</f>
        <v>3180.2932799999999</v>
      </c>
      <c r="AM216" s="13"/>
      <c r="AN216" s="14">
        <v>127</v>
      </c>
      <c r="AO216" s="14">
        <v>1.9</v>
      </c>
      <c r="AP216" s="14">
        <v>33</v>
      </c>
      <c r="AQ216" s="14">
        <v>121.3</v>
      </c>
      <c r="AR216" s="14">
        <v>50</v>
      </c>
      <c r="AS216" s="14">
        <v>84.4</v>
      </c>
      <c r="AT216" s="13"/>
      <c r="AU216" s="13"/>
      <c r="AV216" s="13"/>
      <c r="AW216" s="13"/>
      <c r="AX216" s="13"/>
      <c r="AY216" s="13"/>
      <c r="AZ216" s="13"/>
      <c r="BA216" s="13"/>
      <c r="BB216" s="13">
        <f>SUM(AN216:AO216)</f>
        <v>128.9</v>
      </c>
      <c r="BC216" s="13">
        <f>AQ216</f>
        <v>121.3</v>
      </c>
      <c r="BD216" s="13">
        <f>AR216</f>
        <v>50</v>
      </c>
      <c r="BE216" s="13">
        <f>AS216</f>
        <v>84.4</v>
      </c>
      <c r="BF216" s="13"/>
      <c r="BG216">
        <f>BB216*$H216/1000</f>
        <v>0.39562763241428583</v>
      </c>
      <c r="BH216">
        <f t="shared" si="12"/>
        <v>0.37230125532857145</v>
      </c>
      <c r="BI216">
        <f t="shared" si="13"/>
        <v>0.15346300714285718</v>
      </c>
      <c r="BJ216">
        <f t="shared" si="14"/>
        <v>0.10128558471428574</v>
      </c>
      <c r="BK216">
        <f t="shared" si="15"/>
        <v>0.25904555605714291</v>
      </c>
    </row>
    <row r="217" spans="1:63">
      <c r="A217">
        <v>213</v>
      </c>
      <c r="B217" s="6">
        <v>240</v>
      </c>
      <c r="C217" s="6" t="s">
        <v>90</v>
      </c>
      <c r="D217" s="6" t="s">
        <v>49</v>
      </c>
      <c r="E217" s="6" t="s">
        <v>65</v>
      </c>
      <c r="F217" s="6" t="s">
        <v>70</v>
      </c>
      <c r="G217" s="7" t="s">
        <v>28</v>
      </c>
      <c r="H217" s="4">
        <v>2.7792493888888905</v>
      </c>
      <c r="J217" s="15">
        <f>H217*(AI217+AJ217+AK217)*0.001</f>
        <v>8.8281228864933574</v>
      </c>
      <c r="K217" s="15">
        <f>H217*0.001*AH217</f>
        <v>5.3789319416755674</v>
      </c>
      <c r="L217" s="15">
        <f>H217*0.001*AL217</f>
        <v>8.8388281549274446</v>
      </c>
      <c r="M217" s="15">
        <f>SUM(J217:L217)</f>
        <v>23.045882983096369</v>
      </c>
      <c r="N217" s="13" t="s">
        <v>28</v>
      </c>
      <c r="O217" s="13">
        <f>AN217*3.58</f>
        <v>454.66</v>
      </c>
      <c r="P217" s="14">
        <f>AO217*4</f>
        <v>7.6</v>
      </c>
      <c r="Q217" s="14">
        <f>AP217*4</f>
        <v>132</v>
      </c>
      <c r="R217" s="14">
        <f>AQ217*3.6</f>
        <v>436.68</v>
      </c>
      <c r="S217" s="14">
        <f>AR217*3.8</f>
        <v>190</v>
      </c>
      <c r="T217" s="14">
        <f>AS217*9</f>
        <v>759.6</v>
      </c>
      <c r="U217" s="13"/>
      <c r="V217" s="13"/>
      <c r="W217" s="13"/>
      <c r="X217" s="13"/>
      <c r="Y217" s="13"/>
      <c r="Z217" s="13"/>
      <c r="AA217" s="13"/>
      <c r="AB217" s="13"/>
      <c r="AC217" s="13">
        <f>O217+P217</f>
        <v>462.26000000000005</v>
      </c>
      <c r="AD217" s="13">
        <f>Q217</f>
        <v>132</v>
      </c>
      <c r="AE217" s="13">
        <f>R217+S217</f>
        <v>626.68000000000006</v>
      </c>
      <c r="AF217" s="13">
        <f>T217</f>
        <v>759.6</v>
      </c>
      <c r="AG217" s="13"/>
      <c r="AH217" s="13">
        <f>AC217*4.1868</f>
        <v>1935.3901680000001</v>
      </c>
      <c r="AI217" s="13">
        <f>Q217*4.1868</f>
        <v>552.6576</v>
      </c>
      <c r="AJ217" s="13">
        <f>R217*4.1868</f>
        <v>1828.2918239999999</v>
      </c>
      <c r="AK217" s="13">
        <f>S217*4.1868</f>
        <v>795.49199999999996</v>
      </c>
      <c r="AL217" s="13">
        <f>AF217*4.1868</f>
        <v>3180.2932799999999</v>
      </c>
      <c r="AM217" s="13"/>
      <c r="AN217" s="14">
        <v>127</v>
      </c>
      <c r="AO217" s="14">
        <v>1.9</v>
      </c>
      <c r="AP217" s="14">
        <v>33</v>
      </c>
      <c r="AQ217" s="14">
        <v>121.3</v>
      </c>
      <c r="AR217" s="14">
        <v>50</v>
      </c>
      <c r="AS217" s="14">
        <v>84.4</v>
      </c>
      <c r="AT217" s="13"/>
      <c r="AU217" s="13"/>
      <c r="AV217" s="13"/>
      <c r="AW217" s="13"/>
      <c r="AX217" s="13"/>
      <c r="AY217" s="13"/>
      <c r="AZ217" s="13"/>
      <c r="BA217" s="13"/>
      <c r="BB217" s="13">
        <f>SUM(AN217:AO217)</f>
        <v>128.9</v>
      </c>
      <c r="BC217" s="13">
        <f>AQ217</f>
        <v>121.3</v>
      </c>
      <c r="BD217" s="13">
        <f>AR217</f>
        <v>50</v>
      </c>
      <c r="BE217" s="13">
        <f>AS217</f>
        <v>84.4</v>
      </c>
      <c r="BF217" s="13"/>
      <c r="BG217">
        <f>BB217*$H217/1000</f>
        <v>0.35824524622777804</v>
      </c>
      <c r="BH217">
        <f t="shared" si="12"/>
        <v>0.33712295087222244</v>
      </c>
      <c r="BI217">
        <f t="shared" si="13"/>
        <v>0.13896246944444454</v>
      </c>
      <c r="BJ217">
        <f t="shared" si="14"/>
        <v>9.1715229833333384E-2</v>
      </c>
      <c r="BK217">
        <f t="shared" si="15"/>
        <v>0.23456864842222236</v>
      </c>
    </row>
    <row r="218" spans="1:63">
      <c r="A218">
        <v>214</v>
      </c>
      <c r="B218" s="6">
        <v>241</v>
      </c>
      <c r="C218" s="6" t="s">
        <v>90</v>
      </c>
      <c r="D218" s="6" t="s">
        <v>57</v>
      </c>
      <c r="E218" s="6" t="s">
        <v>59</v>
      </c>
      <c r="F218" s="6" t="s">
        <v>71</v>
      </c>
      <c r="G218" s="7" t="s">
        <v>2</v>
      </c>
      <c r="H218" s="4">
        <v>2.6076402976190471</v>
      </c>
      <c r="J218" s="15">
        <f>H218*(AI218+AJ218+AK218)*0.001</f>
        <v>6.5488542118991644</v>
      </c>
      <c r="K218" s="15">
        <f>H218*0.001*AH218</f>
        <v>19.631277899940191</v>
      </c>
      <c r="L218" s="15">
        <f>H218*0.001*AL218</f>
        <v>6.583354044037069</v>
      </c>
      <c r="M218" s="15">
        <f>SUM(J218:L218)</f>
        <v>32.763486155876421</v>
      </c>
      <c r="N218" t="s">
        <v>2</v>
      </c>
      <c r="O218">
        <f>AN218*3.58</f>
        <v>1768.52</v>
      </c>
      <c r="P218" s="1">
        <f>AO218*4</f>
        <v>29.6</v>
      </c>
      <c r="Q218" s="1">
        <f>AP218*4</f>
        <v>200</v>
      </c>
      <c r="R218" s="1">
        <f>AQ218*3.6</f>
        <v>114.84</v>
      </c>
      <c r="S218" s="1">
        <f>AR218*3.8</f>
        <v>285</v>
      </c>
      <c r="T218" s="1">
        <f>AS218*9</f>
        <v>603</v>
      </c>
      <c r="AC218">
        <f>O218+P218</f>
        <v>1798.12</v>
      </c>
      <c r="AD218">
        <f>Q218</f>
        <v>200</v>
      </c>
      <c r="AE218">
        <f>R218+S218</f>
        <v>399.84000000000003</v>
      </c>
      <c r="AF218">
        <f>T218</f>
        <v>603</v>
      </c>
      <c r="AH218">
        <f>AC218*4.1868</f>
        <v>7528.3688159999992</v>
      </c>
      <c r="AI218">
        <f>Q218*4.1868</f>
        <v>837.36</v>
      </c>
      <c r="AJ218">
        <f>R218*4.1868</f>
        <v>480.81211200000001</v>
      </c>
      <c r="AK218">
        <f>S218*4.1868</f>
        <v>1193.2380000000001</v>
      </c>
      <c r="AL218">
        <f>AF218*4.1868</f>
        <v>2524.6403999999998</v>
      </c>
      <c r="AN218" s="1">
        <v>494</v>
      </c>
      <c r="AO218" s="1">
        <v>7.4</v>
      </c>
      <c r="AP218" s="1">
        <v>50</v>
      </c>
      <c r="AQ218" s="1">
        <v>31.9</v>
      </c>
      <c r="AR218" s="1">
        <v>75</v>
      </c>
      <c r="AS218" s="1">
        <v>67</v>
      </c>
      <c r="BB218">
        <f>SUM(AN218:AO218)</f>
        <v>501.4</v>
      </c>
      <c r="BC218">
        <f>AQ218</f>
        <v>31.9</v>
      </c>
      <c r="BD218">
        <f>AR218</f>
        <v>75</v>
      </c>
      <c r="BE218">
        <f>AS218</f>
        <v>67</v>
      </c>
      <c r="BG218">
        <f>BB218*$H218/1000</f>
        <v>1.3074708452261903</v>
      </c>
      <c r="BH218">
        <f t="shared" si="12"/>
        <v>8.3183725494047608E-2</v>
      </c>
      <c r="BI218">
        <f t="shared" si="13"/>
        <v>0.19557302232142854</v>
      </c>
      <c r="BJ218">
        <f t="shared" si="14"/>
        <v>0.13038201488095236</v>
      </c>
      <c r="BK218">
        <f t="shared" si="15"/>
        <v>0.17471189994047617</v>
      </c>
    </row>
    <row r="219" spans="1:63">
      <c r="A219" s="50">
        <v>215</v>
      </c>
      <c r="B219" s="6">
        <v>242</v>
      </c>
      <c r="C219" s="6" t="s">
        <v>90</v>
      </c>
      <c r="D219" s="6" t="s">
        <v>49</v>
      </c>
      <c r="E219" s="6" t="s">
        <v>59</v>
      </c>
      <c r="F219" s="6" t="s">
        <v>71</v>
      </c>
      <c r="G219" s="7" t="s">
        <v>2</v>
      </c>
      <c r="H219" s="4">
        <v>2.1558491369047617</v>
      </c>
      <c r="J219" s="15">
        <f>H219*(AI219+AJ219+AK219)*0.001</f>
        <v>5.4142213223690909</v>
      </c>
      <c r="K219" s="15">
        <f>H219*0.001*AH219</f>
        <v>16.230027414274321</v>
      </c>
      <c r="L219" s="15">
        <f>H219*0.001*AL219</f>
        <v>5.4427438273348923</v>
      </c>
      <c r="M219" s="15">
        <f>SUM(J219:L219)</f>
        <v>27.086992563978306</v>
      </c>
      <c r="N219" t="s">
        <v>2</v>
      </c>
      <c r="O219">
        <f>AN219*3.58</f>
        <v>1768.52</v>
      </c>
      <c r="P219" s="1">
        <f>AO219*4</f>
        <v>29.6</v>
      </c>
      <c r="Q219" s="1">
        <f>AP219*4</f>
        <v>200</v>
      </c>
      <c r="R219" s="1">
        <f>AQ219*3.6</f>
        <v>114.84</v>
      </c>
      <c r="S219" s="1">
        <f>AR219*3.8</f>
        <v>285</v>
      </c>
      <c r="T219" s="1">
        <f>AS219*9</f>
        <v>603</v>
      </c>
      <c r="AC219">
        <f>O219+P219</f>
        <v>1798.12</v>
      </c>
      <c r="AD219">
        <f>Q219</f>
        <v>200</v>
      </c>
      <c r="AE219">
        <f>R219+S219</f>
        <v>399.84000000000003</v>
      </c>
      <c r="AF219">
        <f>T219</f>
        <v>603</v>
      </c>
      <c r="AH219">
        <f>AC219*4.1868</f>
        <v>7528.3688159999992</v>
      </c>
      <c r="AI219">
        <f>Q219*4.1868</f>
        <v>837.36</v>
      </c>
      <c r="AJ219">
        <f>R219*4.1868</f>
        <v>480.81211200000001</v>
      </c>
      <c r="AK219">
        <f>S219*4.1868</f>
        <v>1193.2380000000001</v>
      </c>
      <c r="AL219">
        <f>AF219*4.1868</f>
        <v>2524.6403999999998</v>
      </c>
      <c r="AN219" s="1">
        <v>494</v>
      </c>
      <c r="AO219" s="1">
        <v>7.4</v>
      </c>
      <c r="AP219" s="1">
        <v>50</v>
      </c>
      <c r="AQ219" s="1">
        <v>31.9</v>
      </c>
      <c r="AR219" s="1">
        <v>75</v>
      </c>
      <c r="AS219" s="1">
        <v>67</v>
      </c>
      <c r="BB219">
        <f>SUM(AN219:AO219)</f>
        <v>501.4</v>
      </c>
      <c r="BC219">
        <f>AQ219</f>
        <v>31.9</v>
      </c>
      <c r="BD219">
        <f>AR219</f>
        <v>75</v>
      </c>
      <c r="BE219">
        <f>AS219</f>
        <v>67</v>
      </c>
      <c r="BG219">
        <f>BB219*$H219/1000</f>
        <v>1.0809427572440475</v>
      </c>
      <c r="BH219">
        <f t="shared" si="12"/>
        <v>6.8771587467261891E-2</v>
      </c>
      <c r="BI219">
        <f t="shared" si="13"/>
        <v>0.16168868526785712</v>
      </c>
      <c r="BJ219">
        <f t="shared" si="14"/>
        <v>0.10779245684523808</v>
      </c>
      <c r="BK219">
        <f t="shared" si="15"/>
        <v>0.14444189217261902</v>
      </c>
    </row>
    <row r="220" spans="1:63">
      <c r="A220">
        <v>216</v>
      </c>
      <c r="B220" s="6">
        <v>243</v>
      </c>
      <c r="C220" s="6" t="s">
        <v>90</v>
      </c>
      <c r="D220" s="6" t="s">
        <v>57</v>
      </c>
      <c r="E220" s="6" t="s">
        <v>66</v>
      </c>
      <c r="F220" s="6" t="s">
        <v>72</v>
      </c>
      <c r="G220" s="7" t="s">
        <v>5</v>
      </c>
      <c r="H220" s="4">
        <v>2.9581193968253969</v>
      </c>
      <c r="J220" s="15">
        <f>H220*(AI220+AJ220+AK220)*0.001</f>
        <v>27.867362958257534</v>
      </c>
      <c r="K220" s="15">
        <f>H220*0.001*AH220</f>
        <v>1.8613993495557304</v>
      </c>
      <c r="L220" s="15">
        <f>H220*0.001*AL220</f>
        <v>7.4681877372490284</v>
      </c>
      <c r="M220" s="15">
        <f>SUM(J220:L220)</f>
        <v>37.196950045062295</v>
      </c>
      <c r="N220" s="13" t="s">
        <v>5</v>
      </c>
      <c r="O220" s="13">
        <f>AN220*3.58</f>
        <v>147.85399999999998</v>
      </c>
      <c r="P220" s="14">
        <f>AO220*4</f>
        <v>2.44</v>
      </c>
      <c r="Q220" s="14">
        <f>AP220*4</f>
        <v>200</v>
      </c>
      <c r="R220" s="14">
        <f>AQ220*3.6</f>
        <v>1765.0800000000002</v>
      </c>
      <c r="S220" s="14">
        <f>AR220*3.8</f>
        <v>285</v>
      </c>
      <c r="T220" s="14">
        <f>AS220*9</f>
        <v>603</v>
      </c>
      <c r="U220" s="13"/>
      <c r="V220" s="13"/>
      <c r="W220" s="13"/>
      <c r="X220" s="13"/>
      <c r="Y220" s="13"/>
      <c r="Z220" s="13"/>
      <c r="AA220" s="13"/>
      <c r="AB220" s="13"/>
      <c r="AC220" s="13">
        <f>O220+P220</f>
        <v>150.29399999999998</v>
      </c>
      <c r="AD220" s="13">
        <f>Q220</f>
        <v>200</v>
      </c>
      <c r="AE220" s="13">
        <f>R220+S220</f>
        <v>2050.08</v>
      </c>
      <c r="AF220" s="13">
        <f>T220</f>
        <v>603</v>
      </c>
      <c r="AG220" s="13"/>
      <c r="AH220" s="13">
        <f>AC220*4.1868</f>
        <v>629.25091919999988</v>
      </c>
      <c r="AI220" s="13">
        <f>Q220*4.1868</f>
        <v>837.36</v>
      </c>
      <c r="AJ220" s="13">
        <f>R220*4.1868</f>
        <v>7390.0369440000004</v>
      </c>
      <c r="AK220" s="13">
        <f>S220*4.1868</f>
        <v>1193.2380000000001</v>
      </c>
      <c r="AL220" s="13">
        <f>AF220*4.1868</f>
        <v>2524.6403999999998</v>
      </c>
      <c r="AM220" s="13"/>
      <c r="AN220" s="14">
        <v>41.3</v>
      </c>
      <c r="AO220" s="14">
        <v>0.61</v>
      </c>
      <c r="AP220" s="14">
        <v>50</v>
      </c>
      <c r="AQ220" s="14">
        <v>490.3</v>
      </c>
      <c r="AR220" s="14">
        <v>75</v>
      </c>
      <c r="AS220" s="14">
        <v>67</v>
      </c>
      <c r="AT220" s="13"/>
      <c r="AU220" s="13"/>
      <c r="AV220" s="13"/>
      <c r="AW220" s="13"/>
      <c r="AX220" s="13"/>
      <c r="AY220" s="13"/>
      <c r="AZ220" s="13"/>
      <c r="BA220" s="13"/>
      <c r="BB220" s="13">
        <f>SUM(AN220:AO220)</f>
        <v>41.91</v>
      </c>
      <c r="BC220" s="13">
        <f>AQ220</f>
        <v>490.3</v>
      </c>
      <c r="BD220" s="13">
        <f>AR220</f>
        <v>75</v>
      </c>
      <c r="BE220" s="13">
        <f>AS220</f>
        <v>67</v>
      </c>
      <c r="BF220" s="13"/>
      <c r="BG220">
        <f>BB220*$H220/1000</f>
        <v>0.12397478392095237</v>
      </c>
      <c r="BH220">
        <f t="shared" si="12"/>
        <v>1.4503659402634921</v>
      </c>
      <c r="BI220">
        <f t="shared" si="13"/>
        <v>0.22185895476190479</v>
      </c>
      <c r="BJ220">
        <f t="shared" si="14"/>
        <v>0.14790596984126983</v>
      </c>
      <c r="BK220">
        <f t="shared" si="15"/>
        <v>0.19819399958730158</v>
      </c>
    </row>
    <row r="221" spans="1:63">
      <c r="A221" s="50">
        <v>217</v>
      </c>
      <c r="B221" s="6">
        <v>244</v>
      </c>
      <c r="C221" s="6" t="s">
        <v>90</v>
      </c>
      <c r="D221" s="6" t="s">
        <v>49</v>
      </c>
      <c r="E221" s="6" t="s">
        <v>66</v>
      </c>
      <c r="F221" s="6" t="s">
        <v>72</v>
      </c>
      <c r="G221" s="7" t="s">
        <v>5</v>
      </c>
      <c r="H221" s="4">
        <v>2.6889605561973289</v>
      </c>
      <c r="J221" s="15">
        <f>H221*(AI221+AJ221+AK221)*0.001</f>
        <v>25.33171577875023</v>
      </c>
      <c r="K221" s="15">
        <f>H221*0.001*AH221</f>
        <v>1.6920309016797122</v>
      </c>
      <c r="L221" s="15">
        <f>H221*0.001*AL221</f>
        <v>6.7886584541822463</v>
      </c>
      <c r="M221" s="15">
        <f>SUM(J221:L221)</f>
        <v>33.812405134612185</v>
      </c>
      <c r="N221" s="13" t="s">
        <v>5</v>
      </c>
      <c r="O221" s="13">
        <f>AN221*3.58</f>
        <v>147.85399999999998</v>
      </c>
      <c r="P221" s="14">
        <f>AO221*4</f>
        <v>2.44</v>
      </c>
      <c r="Q221" s="14">
        <f>AP221*4</f>
        <v>200</v>
      </c>
      <c r="R221" s="14">
        <f>AQ221*3.6</f>
        <v>1765.0800000000002</v>
      </c>
      <c r="S221" s="14">
        <f>AR221*3.8</f>
        <v>285</v>
      </c>
      <c r="T221" s="14">
        <f>AS221*9</f>
        <v>603</v>
      </c>
      <c r="U221" s="13"/>
      <c r="V221" s="13"/>
      <c r="W221" s="13"/>
      <c r="X221" s="13"/>
      <c r="Y221" s="13"/>
      <c r="Z221" s="13"/>
      <c r="AA221" s="13"/>
      <c r="AB221" s="13"/>
      <c r="AC221" s="13">
        <f>O221+P221</f>
        <v>150.29399999999998</v>
      </c>
      <c r="AD221" s="13">
        <f>Q221</f>
        <v>200</v>
      </c>
      <c r="AE221" s="13">
        <f>R221+S221</f>
        <v>2050.08</v>
      </c>
      <c r="AF221" s="13">
        <f>T221</f>
        <v>603</v>
      </c>
      <c r="AG221" s="13"/>
      <c r="AH221" s="13">
        <f>AC221*4.1868</f>
        <v>629.25091919999988</v>
      </c>
      <c r="AI221" s="13">
        <f>Q221*4.1868</f>
        <v>837.36</v>
      </c>
      <c r="AJ221" s="13">
        <f>R221*4.1868</f>
        <v>7390.0369440000004</v>
      </c>
      <c r="AK221" s="13">
        <f>S221*4.1868</f>
        <v>1193.2380000000001</v>
      </c>
      <c r="AL221" s="13">
        <f>AF221*4.1868</f>
        <v>2524.6403999999998</v>
      </c>
      <c r="AM221" s="13"/>
      <c r="AN221" s="14">
        <v>41.3</v>
      </c>
      <c r="AO221" s="14">
        <v>0.61</v>
      </c>
      <c r="AP221" s="14">
        <v>50</v>
      </c>
      <c r="AQ221" s="14">
        <v>490.3</v>
      </c>
      <c r="AR221" s="14">
        <v>75</v>
      </c>
      <c r="AS221" s="14">
        <v>67</v>
      </c>
      <c r="AT221" s="13"/>
      <c r="AU221" s="13"/>
      <c r="AV221" s="13"/>
      <c r="AW221" s="13"/>
      <c r="AX221" s="13"/>
      <c r="AY221" s="13"/>
      <c r="AZ221" s="13"/>
      <c r="BA221" s="13"/>
      <c r="BB221" s="13">
        <f>SUM(AN221:AO221)</f>
        <v>41.91</v>
      </c>
      <c r="BC221" s="13">
        <f>AQ221</f>
        <v>490.3</v>
      </c>
      <c r="BD221" s="13">
        <f>AR221</f>
        <v>75</v>
      </c>
      <c r="BE221" s="13">
        <f>AS221</f>
        <v>67</v>
      </c>
      <c r="BF221" s="13"/>
      <c r="BG221">
        <f>BB221*$H221/1000</f>
        <v>0.11269433691023005</v>
      </c>
      <c r="BH221">
        <f t="shared" si="12"/>
        <v>1.3183973607035504</v>
      </c>
      <c r="BI221">
        <f t="shared" si="13"/>
        <v>0.20167204171479966</v>
      </c>
      <c r="BJ221">
        <f t="shared" si="14"/>
        <v>0.13444802780986642</v>
      </c>
      <c r="BK221">
        <f t="shared" si="15"/>
        <v>0.18016035726522103</v>
      </c>
    </row>
    <row r="222" spans="1:63">
      <c r="A222">
        <v>218</v>
      </c>
      <c r="B222" s="6">
        <v>245</v>
      </c>
      <c r="C222" s="6" t="s">
        <v>90</v>
      </c>
      <c r="D222" s="6" t="s">
        <v>57</v>
      </c>
      <c r="E222" s="6" t="s">
        <v>60</v>
      </c>
      <c r="F222" s="6" t="s">
        <v>71</v>
      </c>
      <c r="G222" s="7" t="s">
        <v>11</v>
      </c>
      <c r="H222" s="4">
        <v>2.2678011706349217</v>
      </c>
      <c r="J222" s="15">
        <f>H222*(AI222+AJ222+AK222)*0.001</f>
        <v>13.66989656296504</v>
      </c>
      <c r="K222" s="15">
        <f>H222*0.001*AH222</f>
        <v>9.4014008145927423</v>
      </c>
      <c r="L222" s="15">
        <f>H222*0.001*AL222</f>
        <v>5.7253824545522169</v>
      </c>
      <c r="M222" s="15">
        <f>SUM(J222:L222)</f>
        <v>28.796679832110001</v>
      </c>
      <c r="N222" s="13" t="s">
        <v>11</v>
      </c>
      <c r="O222" s="13">
        <f>AN222*3.58</f>
        <v>973.76</v>
      </c>
      <c r="P222" s="14">
        <f>AO222*4</f>
        <v>16.399999999999999</v>
      </c>
      <c r="Q222" s="14">
        <f>AP222*4</f>
        <v>200</v>
      </c>
      <c r="R222" s="14">
        <f>AQ222*3.6</f>
        <v>954.72</v>
      </c>
      <c r="S222" s="14">
        <f>AR222*3.8</f>
        <v>285</v>
      </c>
      <c r="T222" s="14">
        <f>AS222*9</f>
        <v>603</v>
      </c>
      <c r="U222" s="13"/>
      <c r="V222" s="13"/>
      <c r="W222" s="13"/>
      <c r="X222" s="13"/>
      <c r="Y222" s="13"/>
      <c r="Z222" s="13"/>
      <c r="AA222" s="13"/>
      <c r="AB222" s="13"/>
      <c r="AC222" s="13">
        <f>O222+P222</f>
        <v>990.16</v>
      </c>
      <c r="AD222" s="13">
        <f>Q222</f>
        <v>200</v>
      </c>
      <c r="AE222" s="13">
        <f>R222+S222</f>
        <v>1239.72</v>
      </c>
      <c r="AF222" s="13">
        <f>T222</f>
        <v>603</v>
      </c>
      <c r="AG222" s="13"/>
      <c r="AH222" s="13">
        <f>AC222*4.1868</f>
        <v>4145.6018880000001</v>
      </c>
      <c r="AI222" s="13">
        <f>Q222*4.1868</f>
        <v>837.36</v>
      </c>
      <c r="AJ222" s="13">
        <f>R222*4.1868</f>
        <v>3997.2216960000001</v>
      </c>
      <c r="AK222" s="13">
        <f>S222*4.1868</f>
        <v>1193.2380000000001</v>
      </c>
      <c r="AL222" s="13">
        <f>AF222*4.1868</f>
        <v>2524.6403999999998</v>
      </c>
      <c r="AM222" s="13"/>
      <c r="AN222" s="14">
        <v>272</v>
      </c>
      <c r="AO222" s="14">
        <v>4.0999999999999996</v>
      </c>
      <c r="AP222" s="14">
        <v>50</v>
      </c>
      <c r="AQ222" s="14">
        <v>265.2</v>
      </c>
      <c r="AR222" s="14">
        <v>75</v>
      </c>
      <c r="AS222" s="14">
        <v>67</v>
      </c>
      <c r="AT222" s="13"/>
      <c r="AU222" s="13"/>
      <c r="AV222" s="13"/>
      <c r="AW222" s="13"/>
      <c r="AX222" s="13"/>
      <c r="AY222" s="13"/>
      <c r="AZ222" s="13"/>
      <c r="BA222" s="13"/>
      <c r="BB222" s="13">
        <f>SUM(AN222:AO222)</f>
        <v>276.10000000000002</v>
      </c>
      <c r="BC222" s="13">
        <f>AQ222</f>
        <v>265.2</v>
      </c>
      <c r="BD222" s="13">
        <f>AR222</f>
        <v>75</v>
      </c>
      <c r="BE222" s="13">
        <f>AS222</f>
        <v>67</v>
      </c>
      <c r="BF222" s="13"/>
      <c r="BG222">
        <f>BB222*$H222/1000</f>
        <v>0.62613990321230195</v>
      </c>
      <c r="BH222">
        <f t="shared" si="12"/>
        <v>0.60142087045238124</v>
      </c>
      <c r="BI222">
        <f t="shared" si="13"/>
        <v>0.17008508779761913</v>
      </c>
      <c r="BJ222">
        <f t="shared" si="14"/>
        <v>0.11339005853174609</v>
      </c>
      <c r="BK222">
        <f t="shared" si="15"/>
        <v>0.15194267843253975</v>
      </c>
    </row>
    <row r="223" spans="1:63">
      <c r="A223" s="50">
        <v>219</v>
      </c>
      <c r="B223" s="6">
        <v>246</v>
      </c>
      <c r="C223" s="6" t="s">
        <v>90</v>
      </c>
      <c r="D223" s="6" t="s">
        <v>49</v>
      </c>
      <c r="E223" s="6" t="s">
        <v>60</v>
      </c>
      <c r="F223" s="6" t="s">
        <v>71</v>
      </c>
      <c r="G223" s="7" t="s">
        <v>11</v>
      </c>
      <c r="H223" s="4">
        <v>2.4890663492063489</v>
      </c>
      <c r="J223" s="15">
        <f>H223*(AI223+AJ223+AK223)*0.001</f>
        <v>15.003643164396847</v>
      </c>
      <c r="K223" s="15">
        <f>H223*0.001*AH223</f>
        <v>10.318678156627108</v>
      </c>
      <c r="L223" s="15">
        <f>H223*0.001*AL223</f>
        <v>6.2839974634868563</v>
      </c>
      <c r="M223" s="15">
        <f>SUM(J223:L223)</f>
        <v>31.606318784510812</v>
      </c>
      <c r="N223" s="13" t="s">
        <v>11</v>
      </c>
      <c r="O223" s="13">
        <f>AN223*3.58</f>
        <v>973.76</v>
      </c>
      <c r="P223" s="14">
        <f>AO223*4</f>
        <v>16.399999999999999</v>
      </c>
      <c r="Q223" s="14">
        <f>AP223*4</f>
        <v>200</v>
      </c>
      <c r="R223" s="14">
        <f>AQ223*3.6</f>
        <v>954.72</v>
      </c>
      <c r="S223" s="14">
        <f>AR223*3.8</f>
        <v>285</v>
      </c>
      <c r="T223" s="14">
        <f>AS223*9</f>
        <v>603</v>
      </c>
      <c r="U223" s="13"/>
      <c r="V223" s="13"/>
      <c r="W223" s="13"/>
      <c r="X223" s="13"/>
      <c r="Y223" s="13"/>
      <c r="Z223" s="13"/>
      <c r="AA223" s="13"/>
      <c r="AB223" s="13"/>
      <c r="AC223" s="13">
        <f>O223+P223</f>
        <v>990.16</v>
      </c>
      <c r="AD223" s="13">
        <f>Q223</f>
        <v>200</v>
      </c>
      <c r="AE223" s="13">
        <f>R223+S223</f>
        <v>1239.72</v>
      </c>
      <c r="AF223" s="13">
        <f>T223</f>
        <v>603</v>
      </c>
      <c r="AG223" s="13"/>
      <c r="AH223" s="13">
        <f>AC223*4.1868</f>
        <v>4145.6018880000001</v>
      </c>
      <c r="AI223" s="13">
        <f>Q223*4.1868</f>
        <v>837.36</v>
      </c>
      <c r="AJ223" s="13">
        <f>R223*4.1868</f>
        <v>3997.2216960000001</v>
      </c>
      <c r="AK223" s="13">
        <f>S223*4.1868</f>
        <v>1193.2380000000001</v>
      </c>
      <c r="AL223" s="13">
        <f>AF223*4.1868</f>
        <v>2524.6403999999998</v>
      </c>
      <c r="AM223" s="13"/>
      <c r="AN223" s="14">
        <v>272</v>
      </c>
      <c r="AO223" s="14">
        <v>4.0999999999999996</v>
      </c>
      <c r="AP223" s="14">
        <v>50</v>
      </c>
      <c r="AQ223" s="14">
        <v>265.2</v>
      </c>
      <c r="AR223" s="14">
        <v>75</v>
      </c>
      <c r="AS223" s="14">
        <v>67</v>
      </c>
      <c r="AT223" s="13"/>
      <c r="AU223" s="13"/>
      <c r="AV223" s="13"/>
      <c r="AW223" s="13"/>
      <c r="AX223" s="13"/>
      <c r="AY223" s="13"/>
      <c r="AZ223" s="13"/>
      <c r="BA223" s="13"/>
      <c r="BB223" s="13">
        <f>SUM(AN223:AO223)</f>
        <v>276.10000000000002</v>
      </c>
      <c r="BC223" s="13">
        <f>AQ223</f>
        <v>265.2</v>
      </c>
      <c r="BD223" s="13">
        <f>AR223</f>
        <v>75</v>
      </c>
      <c r="BE223" s="13">
        <f>AS223</f>
        <v>67</v>
      </c>
      <c r="BF223" s="13"/>
      <c r="BG223">
        <f>BB223*$H223/1000</f>
        <v>0.68723121901587292</v>
      </c>
      <c r="BH223">
        <f t="shared" si="12"/>
        <v>0.66010039580952362</v>
      </c>
      <c r="BI223">
        <f t="shared" si="13"/>
        <v>0.18667997619047616</v>
      </c>
      <c r="BJ223">
        <f t="shared" si="14"/>
        <v>0.12445331746031744</v>
      </c>
      <c r="BK223">
        <f t="shared" si="15"/>
        <v>0.16676744539682536</v>
      </c>
    </row>
    <row r="224" spans="1:63">
      <c r="A224">
        <v>220</v>
      </c>
      <c r="B224" s="6">
        <v>247</v>
      </c>
      <c r="C224" s="6" t="s">
        <v>90</v>
      </c>
      <c r="D224" s="6" t="s">
        <v>57</v>
      </c>
      <c r="E224" s="6" t="s">
        <v>61</v>
      </c>
      <c r="F224" s="6" t="s">
        <v>71</v>
      </c>
      <c r="G224" s="7" t="s">
        <v>14</v>
      </c>
      <c r="H224" s="4">
        <v>2.8958380952380951</v>
      </c>
      <c r="J224" s="15">
        <f>H224*(AI224+AJ224+AK224)*0.001</f>
        <v>7.2743829735667207</v>
      </c>
      <c r="K224" s="15">
        <f>H224*0.001*AH224</f>
        <v>12.004991874961371</v>
      </c>
      <c r="L224" s="15">
        <f>H224*0.001*AL224</f>
        <v>17.458984709485716</v>
      </c>
      <c r="M224" s="15">
        <f>SUM(J224:L224)</f>
        <v>36.738359558013812</v>
      </c>
      <c r="N224" t="s">
        <v>14</v>
      </c>
      <c r="O224">
        <f>AN224*3.58</f>
        <v>973.76</v>
      </c>
      <c r="P224" s="1">
        <f>AO224*4</f>
        <v>16.399999999999999</v>
      </c>
      <c r="Q224" s="1">
        <f>AP224*4</f>
        <v>200</v>
      </c>
      <c r="R224" s="1">
        <f>AQ224*3.6</f>
        <v>114.98400000000001</v>
      </c>
      <c r="S224" s="1">
        <f>AR224*3.8</f>
        <v>285</v>
      </c>
      <c r="T224" s="1">
        <f>AS224*9</f>
        <v>1440</v>
      </c>
      <c r="AC224">
        <f>O224+P224</f>
        <v>990.16</v>
      </c>
      <c r="AD224">
        <f>Q224</f>
        <v>200</v>
      </c>
      <c r="AE224">
        <f>R224+S224</f>
        <v>399.98400000000004</v>
      </c>
      <c r="AF224">
        <f>T224</f>
        <v>1440</v>
      </c>
      <c r="AH224">
        <f>AC224*4.1868</f>
        <v>4145.6018880000001</v>
      </c>
      <c r="AI224">
        <f>Q224*4.1868</f>
        <v>837.36</v>
      </c>
      <c r="AJ224">
        <f>R224*4.1868</f>
        <v>481.41501120000004</v>
      </c>
      <c r="AK224">
        <f>S224*4.1868</f>
        <v>1193.2380000000001</v>
      </c>
      <c r="AL224">
        <f>AF224*4.1868</f>
        <v>6028.9920000000002</v>
      </c>
      <c r="AN224" s="1">
        <v>272</v>
      </c>
      <c r="AO224" s="1">
        <v>4.0999999999999996</v>
      </c>
      <c r="AP224" s="1">
        <v>50</v>
      </c>
      <c r="AQ224" s="1">
        <v>31.94</v>
      </c>
      <c r="AR224" s="1">
        <v>75</v>
      </c>
      <c r="AS224" s="1">
        <v>160</v>
      </c>
      <c r="BB224">
        <f>SUM(AN224:AO224)</f>
        <v>276.10000000000002</v>
      </c>
      <c r="BC224">
        <f>AQ224</f>
        <v>31.94</v>
      </c>
      <c r="BD224">
        <f>AR224</f>
        <v>75</v>
      </c>
      <c r="BE224">
        <f>AS224</f>
        <v>160</v>
      </c>
      <c r="BG224">
        <f>BB224*$H224/1000</f>
        <v>0.79954089809523821</v>
      </c>
      <c r="BH224">
        <f t="shared" si="12"/>
        <v>9.2493068761904759E-2</v>
      </c>
      <c r="BI224">
        <f t="shared" si="13"/>
        <v>0.21718785714285713</v>
      </c>
      <c r="BJ224">
        <f t="shared" si="14"/>
        <v>0.14479190476190476</v>
      </c>
      <c r="BK224">
        <f t="shared" si="15"/>
        <v>0.46333409523809521</v>
      </c>
    </row>
    <row r="225" spans="1:63">
      <c r="A225">
        <v>221</v>
      </c>
      <c r="B225" s="6">
        <v>248</v>
      </c>
      <c r="C225" s="6" t="s">
        <v>90</v>
      </c>
      <c r="D225" s="6" t="s">
        <v>49</v>
      </c>
      <c r="E225" s="6" t="s">
        <v>61</v>
      </c>
      <c r="F225" s="6" t="s">
        <v>71</v>
      </c>
      <c r="G225" s="7" t="s">
        <v>14</v>
      </c>
      <c r="H225" s="4">
        <v>2.7351816507936522</v>
      </c>
      <c r="J225" s="15">
        <f>H225*(AI225+AJ225+AK225)*0.001</f>
        <v>6.8708118947891501</v>
      </c>
      <c r="K225" s="15">
        <f>H225*0.001*AH225</f>
        <v>11.338974215553122</v>
      </c>
      <c r="L225" s="15">
        <f>H225*0.001*AL225</f>
        <v>16.490388291181723</v>
      </c>
      <c r="M225" s="15">
        <f>SUM(J225:L225)</f>
        <v>34.700174401523995</v>
      </c>
      <c r="N225" t="s">
        <v>14</v>
      </c>
      <c r="O225">
        <f>AN225*3.58</f>
        <v>973.76</v>
      </c>
      <c r="P225" s="1">
        <f>AO225*4</f>
        <v>16.399999999999999</v>
      </c>
      <c r="Q225" s="1">
        <f>AP225*4</f>
        <v>200</v>
      </c>
      <c r="R225" s="1">
        <f>AQ225*3.6</f>
        <v>114.98400000000001</v>
      </c>
      <c r="S225" s="1">
        <f>AR225*3.8</f>
        <v>285</v>
      </c>
      <c r="T225" s="1">
        <f>AS225*9</f>
        <v>1440</v>
      </c>
      <c r="AC225">
        <f>O225+P225</f>
        <v>990.16</v>
      </c>
      <c r="AD225">
        <f>Q225</f>
        <v>200</v>
      </c>
      <c r="AE225">
        <f>R225+S225</f>
        <v>399.98400000000004</v>
      </c>
      <c r="AF225">
        <f>T225</f>
        <v>1440</v>
      </c>
      <c r="AH225">
        <f>AC225*4.1868</f>
        <v>4145.6018880000001</v>
      </c>
      <c r="AI225">
        <f>Q225*4.1868</f>
        <v>837.36</v>
      </c>
      <c r="AJ225">
        <f>R225*4.1868</f>
        <v>481.41501120000004</v>
      </c>
      <c r="AK225">
        <f>S225*4.1868</f>
        <v>1193.2380000000001</v>
      </c>
      <c r="AL225">
        <f>AF225*4.1868</f>
        <v>6028.9920000000002</v>
      </c>
      <c r="AN225" s="1">
        <v>272</v>
      </c>
      <c r="AO225" s="1">
        <v>4.0999999999999996</v>
      </c>
      <c r="AP225" s="1">
        <v>50</v>
      </c>
      <c r="AQ225" s="1">
        <v>31.94</v>
      </c>
      <c r="AR225" s="1">
        <v>75</v>
      </c>
      <c r="AS225" s="1">
        <v>160</v>
      </c>
      <c r="BB225">
        <f>SUM(AN225:AO225)</f>
        <v>276.10000000000002</v>
      </c>
      <c r="BC225">
        <f>AQ225</f>
        <v>31.94</v>
      </c>
      <c r="BD225">
        <f>AR225</f>
        <v>75</v>
      </c>
      <c r="BE225">
        <f>AS225</f>
        <v>160</v>
      </c>
      <c r="BG225">
        <f>BB225*$H225/1000</f>
        <v>0.75518365378412744</v>
      </c>
      <c r="BH225">
        <f t="shared" si="12"/>
        <v>8.7361701926349261E-2</v>
      </c>
      <c r="BI225">
        <f t="shared" si="13"/>
        <v>0.20513862380952391</v>
      </c>
      <c r="BJ225">
        <f t="shared" si="14"/>
        <v>0.13675908253968261</v>
      </c>
      <c r="BK225">
        <f t="shared" si="15"/>
        <v>0.43762906412698438</v>
      </c>
    </row>
    <row r="226" spans="1:63">
      <c r="A226">
        <v>222</v>
      </c>
      <c r="B226" s="6">
        <v>249</v>
      </c>
      <c r="C226" s="6" t="s">
        <v>90</v>
      </c>
      <c r="D226" s="6" t="s">
        <v>57</v>
      </c>
      <c r="E226" s="6" t="s">
        <v>62</v>
      </c>
      <c r="F226" s="6" t="s">
        <v>71</v>
      </c>
      <c r="G226" s="7" t="s">
        <v>20</v>
      </c>
      <c r="H226" s="4">
        <v>4.2966907857142864</v>
      </c>
      <c r="J226" s="15">
        <f>H226*(AI226+AJ226+AK226)*0.001</f>
        <v>15.647886632419802</v>
      </c>
      <c r="K226" s="15">
        <f>H226*0.001*AH226</f>
        <v>7.5929596130457897</v>
      </c>
      <c r="L226" s="15">
        <f>H226*0.001*AL226</f>
        <v>30.761848318584864</v>
      </c>
      <c r="M226" s="15">
        <f>SUM(J226:L226)</f>
        <v>54.002694564050458</v>
      </c>
      <c r="N226" t="s">
        <v>20</v>
      </c>
      <c r="O226">
        <f>AN226*3.58</f>
        <v>415.28000000000003</v>
      </c>
      <c r="P226" s="1">
        <f>AO226*4</f>
        <v>6.8</v>
      </c>
      <c r="Q226" s="1">
        <f>AP226*4</f>
        <v>200</v>
      </c>
      <c r="R226" s="1">
        <f>AQ226*3.6</f>
        <v>384.84000000000003</v>
      </c>
      <c r="S226" s="1">
        <f>AR226*3.8</f>
        <v>285</v>
      </c>
      <c r="T226" s="1">
        <f>AS226*9</f>
        <v>1710</v>
      </c>
      <c r="AC226">
        <f>O226+P226</f>
        <v>422.08000000000004</v>
      </c>
      <c r="AD226">
        <f>Q226</f>
        <v>200</v>
      </c>
      <c r="AE226">
        <f>R226+S226</f>
        <v>669.84</v>
      </c>
      <c r="AF226">
        <f>T226</f>
        <v>1710</v>
      </c>
      <c r="AH226">
        <f>AC226*4.1868</f>
        <v>1767.1645440000002</v>
      </c>
      <c r="AI226">
        <f>Q226*4.1868</f>
        <v>837.36</v>
      </c>
      <c r="AJ226">
        <f>R226*4.1868</f>
        <v>1611.248112</v>
      </c>
      <c r="AK226">
        <f>S226*4.1868</f>
        <v>1193.2380000000001</v>
      </c>
      <c r="AL226">
        <f>AF226*4.1868</f>
        <v>7159.4279999999999</v>
      </c>
      <c r="AN226" s="1">
        <v>116</v>
      </c>
      <c r="AO226" s="1">
        <v>1.7</v>
      </c>
      <c r="AP226" s="1">
        <v>50</v>
      </c>
      <c r="AQ226" s="1">
        <v>106.9</v>
      </c>
      <c r="AR226" s="1">
        <v>75</v>
      </c>
      <c r="AS226" s="1">
        <v>190</v>
      </c>
      <c r="BB226">
        <f>SUM(AN226:AO226)</f>
        <v>117.7</v>
      </c>
      <c r="BC226">
        <f>AQ226</f>
        <v>106.9</v>
      </c>
      <c r="BD226">
        <f>AR226</f>
        <v>75</v>
      </c>
      <c r="BE226">
        <f>AS226</f>
        <v>190</v>
      </c>
      <c r="BG226">
        <f>BB226*$H226/1000</f>
        <v>0.5057205054785715</v>
      </c>
      <c r="BH226">
        <f t="shared" si="12"/>
        <v>0.45931624499285728</v>
      </c>
      <c r="BI226">
        <f t="shared" si="13"/>
        <v>0.32225180892857153</v>
      </c>
      <c r="BJ226">
        <f t="shared" si="14"/>
        <v>0.21483453928571433</v>
      </c>
      <c r="BK226">
        <f t="shared" si="15"/>
        <v>0.81637124928571436</v>
      </c>
    </row>
    <row r="227" spans="1:63">
      <c r="A227">
        <v>223</v>
      </c>
      <c r="B227" s="6">
        <v>250</v>
      </c>
      <c r="C227" s="6" t="s">
        <v>90</v>
      </c>
      <c r="D227" s="6" t="s">
        <v>49</v>
      </c>
      <c r="E227" s="6" t="s">
        <v>62</v>
      </c>
      <c r="F227" s="6" t="s">
        <v>71</v>
      </c>
      <c r="G227" s="7" t="s">
        <v>20</v>
      </c>
      <c r="H227" s="4">
        <v>3.4024327023809535</v>
      </c>
      <c r="J227" s="15">
        <f>H227*(AI227+AJ227+AK227)*0.001</f>
        <v>12.391136308507731</v>
      </c>
      <c r="K227" s="15">
        <f>H227*0.001*AH227</f>
        <v>6.0126584349937264</v>
      </c>
      <c r="L227" s="15">
        <f>H227*0.001*AL227</f>
        <v>24.359471957541867</v>
      </c>
      <c r="M227" s="15">
        <f>SUM(J227:L227)</f>
        <v>42.763266701043321</v>
      </c>
      <c r="N227" t="s">
        <v>20</v>
      </c>
      <c r="O227">
        <f>AN227*3.58</f>
        <v>415.28000000000003</v>
      </c>
      <c r="P227" s="1">
        <f>AO227*4</f>
        <v>6.8</v>
      </c>
      <c r="Q227" s="1">
        <f>AP227*4</f>
        <v>200</v>
      </c>
      <c r="R227" s="1">
        <f>AQ227*3.6</f>
        <v>384.84000000000003</v>
      </c>
      <c r="S227" s="1">
        <f>AR227*3.8</f>
        <v>285</v>
      </c>
      <c r="T227" s="1">
        <f>AS227*9</f>
        <v>1710</v>
      </c>
      <c r="AC227">
        <f>O227+P227</f>
        <v>422.08000000000004</v>
      </c>
      <c r="AD227">
        <f>Q227</f>
        <v>200</v>
      </c>
      <c r="AE227">
        <f>R227+S227</f>
        <v>669.84</v>
      </c>
      <c r="AF227">
        <f>T227</f>
        <v>1710</v>
      </c>
      <c r="AH227">
        <f>AC227*4.1868</f>
        <v>1767.1645440000002</v>
      </c>
      <c r="AI227">
        <f>Q227*4.1868</f>
        <v>837.36</v>
      </c>
      <c r="AJ227">
        <f>R227*4.1868</f>
        <v>1611.248112</v>
      </c>
      <c r="AK227">
        <f>S227*4.1868</f>
        <v>1193.2380000000001</v>
      </c>
      <c r="AL227">
        <f>AF227*4.1868</f>
        <v>7159.4279999999999</v>
      </c>
      <c r="AN227" s="1">
        <v>116</v>
      </c>
      <c r="AO227" s="1">
        <v>1.7</v>
      </c>
      <c r="AP227" s="1">
        <v>50</v>
      </c>
      <c r="AQ227" s="1">
        <v>106.9</v>
      </c>
      <c r="AR227" s="1">
        <v>75</v>
      </c>
      <c r="AS227" s="1">
        <v>190</v>
      </c>
      <c r="BB227">
        <f>SUM(AN227:AO227)</f>
        <v>117.7</v>
      </c>
      <c r="BC227">
        <f>AQ227</f>
        <v>106.9</v>
      </c>
      <c r="BD227">
        <f>AR227</f>
        <v>75</v>
      </c>
      <c r="BE227">
        <f>AS227</f>
        <v>190</v>
      </c>
      <c r="BG227">
        <f>BB227*$H227/1000</f>
        <v>0.40046632907023827</v>
      </c>
      <c r="BH227">
        <f t="shared" si="12"/>
        <v>0.36372005588452394</v>
      </c>
      <c r="BI227">
        <f t="shared" si="13"/>
        <v>0.25518245267857148</v>
      </c>
      <c r="BJ227">
        <f t="shared" si="14"/>
        <v>0.17012163511904768</v>
      </c>
      <c r="BK227">
        <f t="shared" si="15"/>
        <v>0.6464622134523812</v>
      </c>
    </row>
    <row r="228" spans="1:63">
      <c r="A228">
        <v>224</v>
      </c>
      <c r="B228" s="6">
        <v>251</v>
      </c>
      <c r="C228" s="6" t="s">
        <v>90</v>
      </c>
      <c r="D228" s="6" t="s">
        <v>57</v>
      </c>
      <c r="E228" s="6" t="s">
        <v>63</v>
      </c>
      <c r="F228" s="6" t="s">
        <v>71</v>
      </c>
      <c r="G228" s="7" t="s">
        <v>23</v>
      </c>
      <c r="H228" s="4">
        <v>3.1767937142857137</v>
      </c>
      <c r="J228" s="15">
        <f>H228*(AI228+AJ228+AK228)*0.001</f>
        <v>22.745089916274978</v>
      </c>
      <c r="K228" s="15">
        <f>H228*0.001*AH228</f>
        <v>5.6139172154877803</v>
      </c>
      <c r="L228" s="15">
        <f>H228*0.001*AL228</f>
        <v>11.611423732754055</v>
      </c>
      <c r="M228" s="15">
        <f>SUM(J228:L228)</f>
        <v>39.970430864516814</v>
      </c>
      <c r="N228" s="13" t="s">
        <v>23</v>
      </c>
      <c r="O228" s="13">
        <f>AN228*3.58</f>
        <v>415.28000000000003</v>
      </c>
      <c r="P228" s="14">
        <f>AO228*4</f>
        <v>6.8</v>
      </c>
      <c r="Q228" s="14">
        <f>AP228*4</f>
        <v>200</v>
      </c>
      <c r="R228" s="14">
        <f>AQ228*3.6</f>
        <v>1225.0800000000002</v>
      </c>
      <c r="S228" s="14">
        <f>AR228*3.8</f>
        <v>285</v>
      </c>
      <c r="T228" s="14">
        <f>AS228*9</f>
        <v>873</v>
      </c>
      <c r="U228" s="13"/>
      <c r="V228" s="13"/>
      <c r="W228" s="13"/>
      <c r="X228" s="13"/>
      <c r="Y228" s="13"/>
      <c r="Z228" s="13"/>
      <c r="AA228" s="13"/>
      <c r="AB228" s="13"/>
      <c r="AC228" s="13">
        <f>O228+P228</f>
        <v>422.08000000000004</v>
      </c>
      <c r="AD228" s="13">
        <f>Q228</f>
        <v>200</v>
      </c>
      <c r="AE228" s="13">
        <f>R228+S228</f>
        <v>1510.0800000000002</v>
      </c>
      <c r="AF228" s="13">
        <f>T228</f>
        <v>873</v>
      </c>
      <c r="AG228" s="13"/>
      <c r="AH228" s="13">
        <f>AC228*4.1868</f>
        <v>1767.1645440000002</v>
      </c>
      <c r="AI228" s="13">
        <f>Q228*4.1868</f>
        <v>837.36</v>
      </c>
      <c r="AJ228" s="13">
        <f>R228*4.1868</f>
        <v>5129.1649440000001</v>
      </c>
      <c r="AK228" s="13">
        <f>S228*4.1868</f>
        <v>1193.2380000000001</v>
      </c>
      <c r="AL228" s="13">
        <f>AF228*4.1868</f>
        <v>3655.0763999999999</v>
      </c>
      <c r="AM228" s="13"/>
      <c r="AN228" s="14">
        <v>116</v>
      </c>
      <c r="AO228" s="14">
        <v>1.7</v>
      </c>
      <c r="AP228" s="14">
        <v>50</v>
      </c>
      <c r="AQ228" s="14">
        <v>340.3</v>
      </c>
      <c r="AR228" s="14">
        <v>75</v>
      </c>
      <c r="AS228" s="14">
        <v>97</v>
      </c>
      <c r="AT228" s="13"/>
      <c r="AU228" s="13"/>
      <c r="AV228" s="13"/>
      <c r="AW228" s="13"/>
      <c r="AX228" s="13"/>
      <c r="AY228" s="13"/>
      <c r="AZ228" s="13"/>
      <c r="BA228" s="13"/>
      <c r="BB228" s="13">
        <f>SUM(AN228:AO228)</f>
        <v>117.7</v>
      </c>
      <c r="BC228" s="13">
        <f>AQ228</f>
        <v>340.3</v>
      </c>
      <c r="BD228" s="13">
        <f>AR228</f>
        <v>75</v>
      </c>
      <c r="BE228" s="13">
        <f>AS228</f>
        <v>97</v>
      </c>
      <c r="BF228" s="13"/>
      <c r="BG228">
        <f>BB228*$H228/1000</f>
        <v>0.37390862017142851</v>
      </c>
      <c r="BH228">
        <f t="shared" si="12"/>
        <v>1.0810629009714285</v>
      </c>
      <c r="BI228">
        <f t="shared" si="13"/>
        <v>0.23825952857142851</v>
      </c>
      <c r="BJ228">
        <f t="shared" si="14"/>
        <v>0.15883968571428567</v>
      </c>
      <c r="BK228">
        <f t="shared" si="15"/>
        <v>0.30814899028571419</v>
      </c>
    </row>
    <row r="229" spans="1:63">
      <c r="A229">
        <v>225</v>
      </c>
      <c r="B229" s="6">
        <v>252</v>
      </c>
      <c r="C229" s="6" t="s">
        <v>90</v>
      </c>
      <c r="D229" s="6" t="s">
        <v>49</v>
      </c>
      <c r="E229" s="6" t="s">
        <v>63</v>
      </c>
      <c r="F229" s="6" t="s">
        <v>71</v>
      </c>
      <c r="G229" s="7" t="s">
        <v>23</v>
      </c>
      <c r="H229" s="4">
        <v>2.613183238095238</v>
      </c>
      <c r="J229" s="15">
        <f>H229*(AI229+AJ229+AK229)*0.001</f>
        <v>18.709772513996214</v>
      </c>
      <c r="K229" s="15">
        <f>H229*0.001*AH229</f>
        <v>4.6179247653370155</v>
      </c>
      <c r="L229" s="15">
        <f>H229*0.001*AL229</f>
        <v>9.5513843824374867</v>
      </c>
      <c r="M229" s="15">
        <f>SUM(J229:L229)</f>
        <v>32.879081661770712</v>
      </c>
      <c r="N229" s="13" t="s">
        <v>23</v>
      </c>
      <c r="O229" s="13">
        <f>AN229*3.58</f>
        <v>415.28000000000003</v>
      </c>
      <c r="P229" s="14">
        <f>AO229*4</f>
        <v>6.8</v>
      </c>
      <c r="Q229" s="14">
        <f>AP229*4</f>
        <v>200</v>
      </c>
      <c r="R229" s="14">
        <f>AQ229*3.6</f>
        <v>1225.0800000000002</v>
      </c>
      <c r="S229" s="14">
        <f>AR229*3.8</f>
        <v>285</v>
      </c>
      <c r="T229" s="14">
        <f>AS229*9</f>
        <v>873</v>
      </c>
      <c r="U229" s="13"/>
      <c r="V229" s="13"/>
      <c r="W229" s="13"/>
      <c r="X229" s="13"/>
      <c r="Y229" s="13"/>
      <c r="Z229" s="13"/>
      <c r="AA229" s="13"/>
      <c r="AB229" s="13"/>
      <c r="AC229" s="13">
        <f>O229+P229</f>
        <v>422.08000000000004</v>
      </c>
      <c r="AD229" s="13">
        <f>Q229</f>
        <v>200</v>
      </c>
      <c r="AE229" s="13">
        <f>R229+S229</f>
        <v>1510.0800000000002</v>
      </c>
      <c r="AF229" s="13">
        <f>T229</f>
        <v>873</v>
      </c>
      <c r="AG229" s="13"/>
      <c r="AH229" s="13">
        <f>AC229*4.1868</f>
        <v>1767.1645440000002</v>
      </c>
      <c r="AI229" s="13">
        <f>Q229*4.1868</f>
        <v>837.36</v>
      </c>
      <c r="AJ229" s="13">
        <f>R229*4.1868</f>
        <v>5129.1649440000001</v>
      </c>
      <c r="AK229" s="13">
        <f>S229*4.1868</f>
        <v>1193.2380000000001</v>
      </c>
      <c r="AL229" s="13">
        <f>AF229*4.1868</f>
        <v>3655.0763999999999</v>
      </c>
      <c r="AM229" s="13"/>
      <c r="AN229" s="14">
        <v>116</v>
      </c>
      <c r="AO229" s="14">
        <v>1.7</v>
      </c>
      <c r="AP229" s="14">
        <v>50</v>
      </c>
      <c r="AQ229" s="14">
        <v>340.3</v>
      </c>
      <c r="AR229" s="14">
        <v>75</v>
      </c>
      <c r="AS229" s="14">
        <v>97</v>
      </c>
      <c r="AT229" s="13"/>
      <c r="AU229" s="13"/>
      <c r="AV229" s="13"/>
      <c r="AW229" s="13"/>
      <c r="AX229" s="13"/>
      <c r="AY229" s="13"/>
      <c r="AZ229" s="13"/>
      <c r="BA229" s="13"/>
      <c r="BB229" s="13">
        <f>SUM(AN229:AO229)</f>
        <v>117.7</v>
      </c>
      <c r="BC229" s="13">
        <f>AQ229</f>
        <v>340.3</v>
      </c>
      <c r="BD229" s="13">
        <f>AR229</f>
        <v>75</v>
      </c>
      <c r="BE229" s="13">
        <f>AS229</f>
        <v>97</v>
      </c>
      <c r="BF229" s="13"/>
      <c r="BG229">
        <f>BB229*$H229/1000</f>
        <v>0.30757166712380951</v>
      </c>
      <c r="BH229">
        <f t="shared" si="12"/>
        <v>0.88926625592380948</v>
      </c>
      <c r="BI229">
        <f t="shared" si="13"/>
        <v>0.19598874285714285</v>
      </c>
      <c r="BJ229">
        <f t="shared" si="14"/>
        <v>0.1306591619047619</v>
      </c>
      <c r="BK229">
        <f t="shared" si="15"/>
        <v>0.25347877409523811</v>
      </c>
    </row>
    <row r="230" spans="1:63">
      <c r="A230">
        <v>226</v>
      </c>
      <c r="B230" s="6">
        <v>253</v>
      </c>
      <c r="C230" s="6" t="s">
        <v>90</v>
      </c>
      <c r="D230" s="6" t="s">
        <v>49</v>
      </c>
      <c r="E230" s="6" t="s">
        <v>64</v>
      </c>
      <c r="F230" s="6" t="s">
        <v>71</v>
      </c>
      <c r="G230" s="7" t="s">
        <v>26</v>
      </c>
      <c r="H230" s="4">
        <v>2.9333712261904745</v>
      </c>
      <c r="J230" s="15">
        <f>H230*(AI230+AJ230+AK230)*0.001</f>
        <v>10.682886595154452</v>
      </c>
      <c r="K230" s="15">
        <f>H230*0.001*AH230</f>
        <v>15.520987411107686</v>
      </c>
      <c r="L230" s="15">
        <f>H230*0.001*AL230</f>
        <v>10.721695941287866</v>
      </c>
      <c r="M230" s="15">
        <f>SUM(J230:L230)</f>
        <v>36.925569947550002</v>
      </c>
      <c r="N230" t="s">
        <v>26</v>
      </c>
      <c r="O230">
        <f>AN230*3.58</f>
        <v>1242.9759999999999</v>
      </c>
      <c r="P230" s="1">
        <f>AO230*4</f>
        <v>20.8</v>
      </c>
      <c r="Q230" s="1">
        <f>AP230*4</f>
        <v>200</v>
      </c>
      <c r="R230" s="1">
        <f>AQ230*3.6</f>
        <v>384.84000000000003</v>
      </c>
      <c r="S230" s="1">
        <f>AR230*3.8</f>
        <v>285</v>
      </c>
      <c r="T230" s="1">
        <f>AS230*9</f>
        <v>873</v>
      </c>
      <c r="AC230">
        <f>O230+P230</f>
        <v>1263.7759999999998</v>
      </c>
      <c r="AD230">
        <f>Q230</f>
        <v>200</v>
      </c>
      <c r="AE230">
        <f>R230+S230</f>
        <v>669.84</v>
      </c>
      <c r="AF230">
        <f>T230</f>
        <v>873</v>
      </c>
      <c r="AH230">
        <f>AC230*4.1868</f>
        <v>5291.177356799999</v>
      </c>
      <c r="AI230">
        <f>Q230*4.1868</f>
        <v>837.36</v>
      </c>
      <c r="AJ230">
        <f>R230*4.1868</f>
        <v>1611.248112</v>
      </c>
      <c r="AK230">
        <f>S230*4.1868</f>
        <v>1193.2380000000001</v>
      </c>
      <c r="AL230">
        <f>AF230*4.1868</f>
        <v>3655.0763999999999</v>
      </c>
      <c r="AN230" s="1">
        <v>347.2</v>
      </c>
      <c r="AO230" s="1">
        <v>5.2</v>
      </c>
      <c r="AP230" s="1">
        <v>50</v>
      </c>
      <c r="AQ230" s="1">
        <v>106.9</v>
      </c>
      <c r="AR230" s="1">
        <v>75</v>
      </c>
      <c r="AS230" s="1">
        <v>97</v>
      </c>
      <c r="BB230">
        <f>SUM(AN230:AO230)</f>
        <v>352.4</v>
      </c>
      <c r="BC230">
        <f>AQ230</f>
        <v>106.9</v>
      </c>
      <c r="BD230">
        <f>AR230</f>
        <v>75</v>
      </c>
      <c r="BE230">
        <f>AS230</f>
        <v>97</v>
      </c>
      <c r="BG230">
        <f>BB230*$H230/1000</f>
        <v>1.0337200201095231</v>
      </c>
      <c r="BH230">
        <f t="shared" si="12"/>
        <v>0.31357738407976177</v>
      </c>
      <c r="BI230">
        <f t="shared" si="13"/>
        <v>0.22000284196428557</v>
      </c>
      <c r="BJ230">
        <f t="shared" si="14"/>
        <v>0.14666856130952374</v>
      </c>
      <c r="BK230">
        <f t="shared" si="15"/>
        <v>0.28453700894047601</v>
      </c>
    </row>
    <row r="231" spans="1:63">
      <c r="A231" s="50">
        <v>227</v>
      </c>
      <c r="B231" s="6">
        <v>254</v>
      </c>
      <c r="C231" s="6" t="s">
        <v>90</v>
      </c>
      <c r="D231" s="6" t="s">
        <v>57</v>
      </c>
      <c r="E231" s="6" t="s">
        <v>64</v>
      </c>
      <c r="F231" s="6" t="s">
        <v>71</v>
      </c>
      <c r="G231" s="7" t="s">
        <v>26</v>
      </c>
      <c r="H231" s="4">
        <v>2.7139641547619044</v>
      </c>
      <c r="J231" s="15">
        <f>H231*(AI231+AJ231+AK231)*0.001</f>
        <v>9.8838398051270087</v>
      </c>
      <c r="K231" s="15">
        <f>H231*0.001*AH231</f>
        <v>14.360065682843036</v>
      </c>
      <c r="L231" s="15">
        <f>H231*0.001*AL231</f>
        <v>9.9197463325161834</v>
      </c>
      <c r="M231" s="15">
        <f>SUM(J231:L231)</f>
        <v>34.16365182048623</v>
      </c>
      <c r="N231" t="s">
        <v>26</v>
      </c>
      <c r="O231">
        <f>AN231*3.58</f>
        <v>1242.9759999999999</v>
      </c>
      <c r="P231" s="1">
        <f>AO231*4</f>
        <v>20.8</v>
      </c>
      <c r="Q231" s="1">
        <f>AP231*4</f>
        <v>200</v>
      </c>
      <c r="R231" s="1">
        <f>AQ231*3.6</f>
        <v>384.84000000000003</v>
      </c>
      <c r="S231" s="1">
        <f>AR231*3.8</f>
        <v>285</v>
      </c>
      <c r="T231" s="1">
        <f>AS231*9</f>
        <v>873</v>
      </c>
      <c r="AC231">
        <f>O231+P231</f>
        <v>1263.7759999999998</v>
      </c>
      <c r="AD231">
        <f>Q231</f>
        <v>200</v>
      </c>
      <c r="AE231">
        <f>R231+S231</f>
        <v>669.84</v>
      </c>
      <c r="AF231">
        <f>T231</f>
        <v>873</v>
      </c>
      <c r="AH231">
        <f>AC231*4.1868</f>
        <v>5291.177356799999</v>
      </c>
      <c r="AI231">
        <f>Q231*4.1868</f>
        <v>837.36</v>
      </c>
      <c r="AJ231">
        <f>R231*4.1868</f>
        <v>1611.248112</v>
      </c>
      <c r="AK231">
        <f>S231*4.1868</f>
        <v>1193.2380000000001</v>
      </c>
      <c r="AL231">
        <f>AF231*4.1868</f>
        <v>3655.0763999999999</v>
      </c>
      <c r="AN231" s="1">
        <v>347.2</v>
      </c>
      <c r="AO231" s="1">
        <v>5.2</v>
      </c>
      <c r="AP231" s="1">
        <v>50</v>
      </c>
      <c r="AQ231" s="1">
        <v>106.9</v>
      </c>
      <c r="AR231" s="1">
        <v>75</v>
      </c>
      <c r="AS231" s="1">
        <v>97</v>
      </c>
      <c r="BB231">
        <f>SUM(AN231:AO231)</f>
        <v>352.4</v>
      </c>
      <c r="BC231">
        <f>AQ231</f>
        <v>106.9</v>
      </c>
      <c r="BD231">
        <f>AR231</f>
        <v>75</v>
      </c>
      <c r="BE231">
        <f>AS231</f>
        <v>97</v>
      </c>
      <c r="BG231">
        <f>BB231*$H231/1000</f>
        <v>0.95640096813809505</v>
      </c>
      <c r="BH231">
        <f t="shared" si="12"/>
        <v>0.29012276814404758</v>
      </c>
      <c r="BI231">
        <f t="shared" si="13"/>
        <v>0.20354731160714284</v>
      </c>
      <c r="BJ231">
        <f t="shared" si="14"/>
        <v>0.13569820773809521</v>
      </c>
      <c r="BK231">
        <f t="shared" si="15"/>
        <v>0.26325452301190472</v>
      </c>
    </row>
    <row r="232" spans="1:63">
      <c r="A232">
        <v>228</v>
      </c>
      <c r="B232" s="6">
        <v>255</v>
      </c>
      <c r="C232" s="6" t="s">
        <v>90</v>
      </c>
      <c r="D232" s="6" t="s">
        <v>57</v>
      </c>
      <c r="E232" s="6" t="s">
        <v>65</v>
      </c>
      <c r="F232" s="6" t="s">
        <v>71</v>
      </c>
      <c r="G232" s="7" t="s">
        <v>29</v>
      </c>
      <c r="H232" s="4">
        <v>3.3242696785714285</v>
      </c>
      <c r="J232" s="15">
        <f>H232*(AI232+AJ232+AK232)*0.001</f>
        <v>15.864352722510418</v>
      </c>
      <c r="K232" s="15">
        <f>H232*0.001*AH232</f>
        <v>9.6229413534739123</v>
      </c>
      <c r="L232" s="15">
        <f>H232*0.001*AL232</f>
        <v>15.908333767747584</v>
      </c>
      <c r="M232" s="15">
        <f>SUM(J232:L232)</f>
        <v>41.395627843731916</v>
      </c>
      <c r="N232" s="13" t="s">
        <v>29</v>
      </c>
      <c r="O232" s="13">
        <f>AN232*3.58</f>
        <v>680.2</v>
      </c>
      <c r="P232" s="14">
        <f>AO232*4</f>
        <v>11.2</v>
      </c>
      <c r="Q232" s="14">
        <f>AP232*4</f>
        <v>200</v>
      </c>
      <c r="R232" s="14">
        <f>AQ232*3.6</f>
        <v>654.84</v>
      </c>
      <c r="S232" s="14">
        <f>AR232*3.8</f>
        <v>285</v>
      </c>
      <c r="T232" s="14">
        <f>AS232*9</f>
        <v>1143</v>
      </c>
      <c r="U232" s="13"/>
      <c r="V232" s="13"/>
      <c r="W232" s="13"/>
      <c r="X232" s="13"/>
      <c r="Y232" s="13"/>
      <c r="Z232" s="13"/>
      <c r="AA232" s="13"/>
      <c r="AB232" s="13"/>
      <c r="AC232" s="13">
        <f>O232+P232</f>
        <v>691.40000000000009</v>
      </c>
      <c r="AD232" s="13">
        <f>Q232</f>
        <v>200</v>
      </c>
      <c r="AE232" s="13">
        <f>R232+S232</f>
        <v>939.84</v>
      </c>
      <c r="AF232" s="13">
        <f>T232</f>
        <v>1143</v>
      </c>
      <c r="AG232" s="13"/>
      <c r="AH232" s="13">
        <f>AC232*4.1868</f>
        <v>2894.7535200000002</v>
      </c>
      <c r="AI232" s="13">
        <f>Q232*4.1868</f>
        <v>837.36</v>
      </c>
      <c r="AJ232" s="13">
        <f>R232*4.1868</f>
        <v>2741.6841119999999</v>
      </c>
      <c r="AK232" s="13">
        <f>S232*4.1868</f>
        <v>1193.2380000000001</v>
      </c>
      <c r="AL232" s="13">
        <f>AF232*4.1868</f>
        <v>4785.5123999999996</v>
      </c>
      <c r="AM232" s="13"/>
      <c r="AN232" s="14">
        <v>190</v>
      </c>
      <c r="AO232" s="14">
        <v>2.8</v>
      </c>
      <c r="AP232" s="14">
        <v>50</v>
      </c>
      <c r="AQ232" s="14">
        <v>181.9</v>
      </c>
      <c r="AR232" s="14">
        <v>75</v>
      </c>
      <c r="AS232" s="14">
        <v>127</v>
      </c>
      <c r="AT232" s="13"/>
      <c r="AU232" s="13"/>
      <c r="AV232" s="13"/>
      <c r="AW232" s="13"/>
      <c r="AX232" s="13"/>
      <c r="AY232" s="13"/>
      <c r="AZ232" s="13"/>
      <c r="BA232" s="13"/>
      <c r="BB232" s="13">
        <f>SUM(AN232:AO232)</f>
        <v>192.8</v>
      </c>
      <c r="BC232" s="13">
        <f>AQ232</f>
        <v>181.9</v>
      </c>
      <c r="BD232" s="13">
        <f>AR232</f>
        <v>75</v>
      </c>
      <c r="BE232" s="13">
        <f>AS232</f>
        <v>127</v>
      </c>
      <c r="BF232" s="13"/>
      <c r="BG232">
        <f>BB232*$H232/1000</f>
        <v>0.64091919402857145</v>
      </c>
      <c r="BH232">
        <f t="shared" si="12"/>
        <v>0.60468465453214282</v>
      </c>
      <c r="BI232">
        <f t="shared" si="13"/>
        <v>0.24932022589285713</v>
      </c>
      <c r="BJ232">
        <f t="shared" si="14"/>
        <v>0.16621348392857144</v>
      </c>
      <c r="BK232">
        <f t="shared" si="15"/>
        <v>0.42218224917857139</v>
      </c>
    </row>
    <row r="233" spans="1:63">
      <c r="A233">
        <v>229</v>
      </c>
      <c r="B233" s="6">
        <v>256</v>
      </c>
      <c r="C233" s="6" t="s">
        <v>90</v>
      </c>
      <c r="D233" s="6" t="s">
        <v>49</v>
      </c>
      <c r="E233" s="6" t="s">
        <v>65</v>
      </c>
      <c r="F233" s="6" t="s">
        <v>71</v>
      </c>
      <c r="G233" s="7" t="s">
        <v>29</v>
      </c>
      <c r="H233" s="4">
        <v>2.4987361666666672</v>
      </c>
      <c r="J233" s="15">
        <f>H233*(AI233+AJ233+AK233)*0.001</f>
        <v>11.924673910790787</v>
      </c>
      <c r="K233" s="15">
        <f>H233*0.001*AH233</f>
        <v>7.2332253140096414</v>
      </c>
      <c r="L233" s="15">
        <f>H233*0.001*AL233</f>
        <v>11.957732909911801</v>
      </c>
      <c r="M233" s="15">
        <f>SUM(J233:L233)</f>
        <v>31.115632134712229</v>
      </c>
      <c r="N233" s="13" t="s">
        <v>29</v>
      </c>
      <c r="O233" s="13">
        <f>AN233*3.58</f>
        <v>680.2</v>
      </c>
      <c r="P233" s="14">
        <f>AO233*4</f>
        <v>11.2</v>
      </c>
      <c r="Q233" s="14">
        <f>AP233*4</f>
        <v>200</v>
      </c>
      <c r="R233" s="14">
        <f>AQ233*3.6</f>
        <v>654.84</v>
      </c>
      <c r="S233" s="14">
        <f>AR233*3.8</f>
        <v>285</v>
      </c>
      <c r="T233" s="14">
        <f>AS233*9</f>
        <v>1143</v>
      </c>
      <c r="U233" s="13"/>
      <c r="V233" s="13"/>
      <c r="W233" s="13"/>
      <c r="X233" s="13"/>
      <c r="Y233" s="13"/>
      <c r="Z233" s="13"/>
      <c r="AA233" s="13"/>
      <c r="AB233" s="13"/>
      <c r="AC233" s="13">
        <f>O233+P233</f>
        <v>691.40000000000009</v>
      </c>
      <c r="AD233" s="13">
        <f>Q233</f>
        <v>200</v>
      </c>
      <c r="AE233" s="13">
        <f>R233+S233</f>
        <v>939.84</v>
      </c>
      <c r="AF233" s="13">
        <f>T233</f>
        <v>1143</v>
      </c>
      <c r="AG233" s="13"/>
      <c r="AH233" s="13">
        <f>AC233*4.1868</f>
        <v>2894.7535200000002</v>
      </c>
      <c r="AI233" s="13">
        <f>Q233*4.1868</f>
        <v>837.36</v>
      </c>
      <c r="AJ233" s="13">
        <f>R233*4.1868</f>
        <v>2741.6841119999999</v>
      </c>
      <c r="AK233" s="13">
        <f>S233*4.1868</f>
        <v>1193.2380000000001</v>
      </c>
      <c r="AL233" s="13">
        <f>AF233*4.1868</f>
        <v>4785.5123999999996</v>
      </c>
      <c r="AM233" s="13"/>
      <c r="AN233" s="14">
        <v>190</v>
      </c>
      <c r="AO233" s="14">
        <v>2.8</v>
      </c>
      <c r="AP233" s="14">
        <v>50</v>
      </c>
      <c r="AQ233" s="14">
        <v>181.9</v>
      </c>
      <c r="AR233" s="14">
        <v>75</v>
      </c>
      <c r="AS233" s="14">
        <v>127</v>
      </c>
      <c r="AT233" s="13"/>
      <c r="AU233" s="13"/>
      <c r="AV233" s="13"/>
      <c r="AW233" s="13"/>
      <c r="AX233" s="13"/>
      <c r="AY233" s="13"/>
      <c r="AZ233" s="13"/>
      <c r="BA233" s="13"/>
      <c r="BB233" s="13">
        <f>SUM(AN233:AO233)</f>
        <v>192.8</v>
      </c>
      <c r="BC233" s="13">
        <f>AQ233</f>
        <v>181.9</v>
      </c>
      <c r="BD233" s="13">
        <f>AR233</f>
        <v>75</v>
      </c>
      <c r="BE233" s="13">
        <f>AS233</f>
        <v>127</v>
      </c>
      <c r="BF233" s="13"/>
      <c r="BG233">
        <f>BB233*$H233/1000</f>
        <v>0.48175633293333348</v>
      </c>
      <c r="BH233">
        <f t="shared" si="12"/>
        <v>0.45452010871666676</v>
      </c>
      <c r="BI233">
        <f t="shared" si="13"/>
        <v>0.18740521250000003</v>
      </c>
      <c r="BJ233">
        <f t="shared" si="14"/>
        <v>0.12493680833333336</v>
      </c>
      <c r="BK233">
        <f t="shared" si="15"/>
        <v>0.31733949316666671</v>
      </c>
    </row>
    <row r="234" spans="1:63">
      <c r="A234">
        <v>230</v>
      </c>
      <c r="B234" s="6">
        <v>257</v>
      </c>
      <c r="C234" s="6" t="s">
        <v>90</v>
      </c>
      <c r="D234" s="6" t="s">
        <v>57</v>
      </c>
      <c r="E234" s="6" t="s">
        <v>59</v>
      </c>
      <c r="F234" s="6" t="s">
        <v>73</v>
      </c>
      <c r="G234" s="7" t="s">
        <v>3</v>
      </c>
      <c r="H234" s="4">
        <v>2.1232209999999996</v>
      </c>
      <c r="J234" s="15">
        <f>H234*(AI234+AJ234+AK234)*0.001</f>
        <v>7.0450900946492885</v>
      </c>
      <c r="K234" s="15">
        <f>H234*0.001*AH234</f>
        <v>21.170547382425891</v>
      </c>
      <c r="L234" s="15">
        <f>H234*0.001*AL234</f>
        <v>7.045285663686311</v>
      </c>
      <c r="M234" s="15">
        <f>SUM(J234:L234)</f>
        <v>35.260923140761491</v>
      </c>
      <c r="N234" t="s">
        <v>3</v>
      </c>
      <c r="O234">
        <f>AN234*3.58</f>
        <v>2342.3224</v>
      </c>
      <c r="P234" s="1">
        <f>AO234*4</f>
        <v>39.200000000000003</v>
      </c>
      <c r="Q234" s="1">
        <f>AP234*4</f>
        <v>264.27999999999997</v>
      </c>
      <c r="R234" s="1">
        <f>AQ234*3.6</f>
        <v>151.84800000000001</v>
      </c>
      <c r="S234" s="1">
        <f>AR234*3.8</f>
        <v>376.39</v>
      </c>
      <c r="T234" s="1">
        <f>AS234*9</f>
        <v>792.54</v>
      </c>
      <c r="AC234">
        <f>O234+P234</f>
        <v>2381.5223999999998</v>
      </c>
      <c r="AD234">
        <f>Q234</f>
        <v>264.27999999999997</v>
      </c>
      <c r="AE234">
        <f>R234+S234</f>
        <v>528.23800000000006</v>
      </c>
      <c r="AF234">
        <f>T234</f>
        <v>792.54</v>
      </c>
      <c r="AH234">
        <f>AC234*4.1868</f>
        <v>9970.957984319999</v>
      </c>
      <c r="AI234">
        <f>Q234*4.1868</f>
        <v>1106.4875039999999</v>
      </c>
      <c r="AJ234">
        <f>R234*4.1868</f>
        <v>635.75720640000009</v>
      </c>
      <c r="AK234">
        <f>S234*4.1868</f>
        <v>1575.8696519999999</v>
      </c>
      <c r="AL234">
        <f>AF234*4.1868</f>
        <v>3318.2064719999998</v>
      </c>
      <c r="AN234" s="1">
        <v>654.28</v>
      </c>
      <c r="AO234" s="1">
        <v>9.8000000000000007</v>
      </c>
      <c r="AP234" s="1">
        <v>66.069999999999993</v>
      </c>
      <c r="AQ234" s="1">
        <v>42.18</v>
      </c>
      <c r="AR234" s="1">
        <v>99.05</v>
      </c>
      <c r="AS234" s="1">
        <v>88.06</v>
      </c>
      <c r="BB234">
        <f>SUM(AN234:AO234)</f>
        <v>664.07999999999993</v>
      </c>
      <c r="BC234">
        <f>AQ234</f>
        <v>42.18</v>
      </c>
      <c r="BD234">
        <f>AR234</f>
        <v>99.05</v>
      </c>
      <c r="BE234">
        <f>AS234</f>
        <v>88.06</v>
      </c>
      <c r="BG234">
        <f>BB234*$H234/1000</f>
        <v>1.4099886016799996</v>
      </c>
      <c r="BH234">
        <f t="shared" si="12"/>
        <v>8.9557461779999986E-2</v>
      </c>
      <c r="BI234">
        <f t="shared" si="13"/>
        <v>0.21030504004999995</v>
      </c>
      <c r="BJ234">
        <f t="shared" si="14"/>
        <v>0.14028121146999997</v>
      </c>
      <c r="BK234">
        <f t="shared" si="15"/>
        <v>0.18697084125999996</v>
      </c>
    </row>
    <row r="235" spans="1:63">
      <c r="A235">
        <v>231</v>
      </c>
      <c r="B235" s="6">
        <v>258</v>
      </c>
      <c r="C235" s="6" t="s">
        <v>90</v>
      </c>
      <c r="D235" s="6" t="s">
        <v>49</v>
      </c>
      <c r="E235" s="6" t="s">
        <v>59</v>
      </c>
      <c r="F235" s="6" t="s">
        <v>73</v>
      </c>
      <c r="G235" s="7" t="s">
        <v>3</v>
      </c>
      <c r="H235" s="4">
        <v>1.8135786071428568</v>
      </c>
      <c r="J235" s="15">
        <f>H235*(AI235+AJ235+AK235)*0.001</f>
        <v>6.0176612237020999</v>
      </c>
      <c r="K235" s="15">
        <f>H235*0.001*AH235</f>
        <v>18.08311609308301</v>
      </c>
      <c r="L235" s="15">
        <f>H235*0.001*AL235</f>
        <v>6.0178282717021725</v>
      </c>
      <c r="M235" s="15">
        <f>SUM(J235:L235)</f>
        <v>30.118605588487281</v>
      </c>
      <c r="N235" t="s">
        <v>3</v>
      </c>
      <c r="O235">
        <f>AN235*3.58</f>
        <v>2342.3224</v>
      </c>
      <c r="P235" s="1">
        <f>AO235*4</f>
        <v>39.200000000000003</v>
      </c>
      <c r="Q235" s="1">
        <f>AP235*4</f>
        <v>264.27999999999997</v>
      </c>
      <c r="R235" s="1">
        <f>AQ235*3.6</f>
        <v>151.84800000000001</v>
      </c>
      <c r="S235" s="1">
        <f>AR235*3.8</f>
        <v>376.39</v>
      </c>
      <c r="T235" s="1">
        <f>AS235*9</f>
        <v>792.54</v>
      </c>
      <c r="AC235">
        <f>O235+P235</f>
        <v>2381.5223999999998</v>
      </c>
      <c r="AD235">
        <f>Q235</f>
        <v>264.27999999999997</v>
      </c>
      <c r="AE235">
        <f>R235+S235</f>
        <v>528.23800000000006</v>
      </c>
      <c r="AF235">
        <f>T235</f>
        <v>792.54</v>
      </c>
      <c r="AH235">
        <f>AC235*4.1868</f>
        <v>9970.957984319999</v>
      </c>
      <c r="AI235">
        <f>Q235*4.1868</f>
        <v>1106.4875039999999</v>
      </c>
      <c r="AJ235">
        <f>R235*4.1868</f>
        <v>635.75720640000009</v>
      </c>
      <c r="AK235">
        <f>S235*4.1868</f>
        <v>1575.8696519999999</v>
      </c>
      <c r="AL235">
        <f>AF235*4.1868</f>
        <v>3318.2064719999998</v>
      </c>
      <c r="AN235" s="1">
        <v>654.28</v>
      </c>
      <c r="AO235" s="1">
        <v>9.8000000000000007</v>
      </c>
      <c r="AP235" s="1">
        <v>66.069999999999993</v>
      </c>
      <c r="AQ235" s="1">
        <v>42.18</v>
      </c>
      <c r="AR235" s="1">
        <v>99.05</v>
      </c>
      <c r="AS235" s="1">
        <v>88.06</v>
      </c>
      <c r="BB235">
        <f>SUM(AN235:AO235)</f>
        <v>664.07999999999993</v>
      </c>
      <c r="BC235">
        <f>AQ235</f>
        <v>42.18</v>
      </c>
      <c r="BD235">
        <f>AR235</f>
        <v>99.05</v>
      </c>
      <c r="BE235">
        <f>AS235</f>
        <v>88.06</v>
      </c>
      <c r="BG235">
        <f>BB235*$H235/1000</f>
        <v>1.2043612814314282</v>
      </c>
      <c r="BH235">
        <f t="shared" si="12"/>
        <v>7.64967456492857E-2</v>
      </c>
      <c r="BI235">
        <f t="shared" si="13"/>
        <v>0.17963496103749996</v>
      </c>
      <c r="BJ235">
        <f t="shared" si="14"/>
        <v>0.11982313857392853</v>
      </c>
      <c r="BK235">
        <f t="shared" si="15"/>
        <v>0.15970373214499997</v>
      </c>
    </row>
    <row r="236" spans="1:63">
      <c r="A236">
        <v>232</v>
      </c>
      <c r="B236" s="6">
        <v>259</v>
      </c>
      <c r="C236" s="6" t="s">
        <v>90</v>
      </c>
      <c r="D236" s="6" t="s">
        <v>57</v>
      </c>
      <c r="E236" s="6" t="s">
        <v>66</v>
      </c>
      <c r="F236" s="6" t="s">
        <v>74</v>
      </c>
      <c r="G236" s="7" t="s">
        <v>6</v>
      </c>
      <c r="H236" s="4">
        <v>2.2946885714285719</v>
      </c>
      <c r="J236" s="15">
        <f>H236*(AI236+AJ236+AK236)*0.001</f>
        <v>28.653961506806109</v>
      </c>
      <c r="K236" s="15">
        <f>H236*0.001*AH236</f>
        <v>1.9114349225243168</v>
      </c>
      <c r="L236" s="15">
        <f>H236*0.001*AL236</f>
        <v>7.6410551208280131</v>
      </c>
      <c r="M236" s="15">
        <f>SUM(J236:L236)</f>
        <v>38.206451550158441</v>
      </c>
      <c r="N236" s="13" t="s">
        <v>6</v>
      </c>
      <c r="O236" s="13">
        <f>AN236*3.58</f>
        <v>195.7544</v>
      </c>
      <c r="P236" s="14">
        <f>AO236*4</f>
        <v>3.2</v>
      </c>
      <c r="Q236" s="14">
        <f>AP236*4</f>
        <v>265.08</v>
      </c>
      <c r="R236" s="14">
        <f>AQ236*3.6</f>
        <v>2339.46</v>
      </c>
      <c r="S236" s="14">
        <f>AR236*3.8</f>
        <v>377.94799999999998</v>
      </c>
      <c r="T236" s="14">
        <f>AS236*9</f>
        <v>795.33</v>
      </c>
      <c r="U236" s="13"/>
      <c r="V236" s="13"/>
      <c r="W236" s="13"/>
      <c r="X236" s="13"/>
      <c r="Y236" s="13"/>
      <c r="Z236" s="13"/>
      <c r="AA236" s="13"/>
      <c r="AB236" s="13"/>
      <c r="AC236" s="13">
        <f>O236+P236</f>
        <v>198.95439999999999</v>
      </c>
      <c r="AD236" s="13">
        <f>Q236</f>
        <v>265.08</v>
      </c>
      <c r="AE236" s="13">
        <f>R236+S236</f>
        <v>2717.4079999999999</v>
      </c>
      <c r="AF236" s="13">
        <f>T236</f>
        <v>795.33</v>
      </c>
      <c r="AG236" s="13"/>
      <c r="AH236" s="13">
        <f>AC236*4.1868</f>
        <v>832.98228191999999</v>
      </c>
      <c r="AI236" s="13">
        <f>Q236*4.1868</f>
        <v>1109.8369439999999</v>
      </c>
      <c r="AJ236" s="13">
        <f>R236*4.1868</f>
        <v>9794.8511280000002</v>
      </c>
      <c r="AK236" s="13">
        <f>S236*4.1868</f>
        <v>1582.3926863999998</v>
      </c>
      <c r="AL236" s="13">
        <f>AF236*4.1868</f>
        <v>3329.8876439999999</v>
      </c>
      <c r="AM236" s="13"/>
      <c r="AN236" s="14">
        <v>54.68</v>
      </c>
      <c r="AO236" s="14">
        <v>0.8</v>
      </c>
      <c r="AP236" s="14">
        <v>66.27</v>
      </c>
      <c r="AQ236" s="14">
        <v>649.85</v>
      </c>
      <c r="AR236" s="14">
        <v>99.46</v>
      </c>
      <c r="AS236" s="14">
        <v>88.37</v>
      </c>
      <c r="AT236" s="13"/>
      <c r="AU236" s="13"/>
      <c r="AV236" s="13"/>
      <c r="AW236" s="13"/>
      <c r="AX236" s="13"/>
      <c r="AY236" s="13"/>
      <c r="AZ236" s="13"/>
      <c r="BA236" s="13"/>
      <c r="BB236" s="13">
        <f>SUM(AN236:AO236)</f>
        <v>55.48</v>
      </c>
      <c r="BC236" s="13">
        <f>AQ236</f>
        <v>649.85</v>
      </c>
      <c r="BD236" s="13">
        <f>AR236</f>
        <v>99.46</v>
      </c>
      <c r="BE236" s="13">
        <f>AS236</f>
        <v>88.37</v>
      </c>
      <c r="BF236" s="13"/>
      <c r="BG236">
        <f>BB236*$H236/1000</f>
        <v>0.12730932194285716</v>
      </c>
      <c r="BH236">
        <f t="shared" si="12"/>
        <v>1.4912033681428574</v>
      </c>
      <c r="BI236">
        <f t="shared" si="13"/>
        <v>0.22822972531428573</v>
      </c>
      <c r="BJ236">
        <f t="shared" si="14"/>
        <v>0.15206901162857145</v>
      </c>
      <c r="BK236">
        <f t="shared" si="15"/>
        <v>0.20278162905714292</v>
      </c>
    </row>
    <row r="237" spans="1:63">
      <c r="A237">
        <v>233</v>
      </c>
      <c r="B237" s="6">
        <v>260</v>
      </c>
      <c r="C237" s="6" t="s">
        <v>90</v>
      </c>
      <c r="D237" s="6" t="s">
        <v>49</v>
      </c>
      <c r="E237" s="6" t="s">
        <v>66</v>
      </c>
      <c r="F237" s="6" t="s">
        <v>74</v>
      </c>
      <c r="G237" s="7" t="s">
        <v>6</v>
      </c>
      <c r="H237" s="4">
        <v>1.8251248129783195</v>
      </c>
      <c r="J237" s="15">
        <f>H237*(AI237+AJ237+AK237)*0.001</f>
        <v>22.790480933819975</v>
      </c>
      <c r="K237" s="15">
        <f>H237*0.001*AH237</f>
        <v>1.520296631503494</v>
      </c>
      <c r="L237" s="15">
        <f>H237*0.001*AL237</f>
        <v>6.0774605634943173</v>
      </c>
      <c r="M237" s="15">
        <f>SUM(J237:L237)</f>
        <v>30.388238128817786</v>
      </c>
      <c r="N237" s="13" t="s">
        <v>6</v>
      </c>
      <c r="O237" s="13">
        <f>AN237*3.58</f>
        <v>195.7544</v>
      </c>
      <c r="P237" s="14">
        <f>AO237*4</f>
        <v>3.2</v>
      </c>
      <c r="Q237" s="14">
        <f>AP237*4</f>
        <v>265.08</v>
      </c>
      <c r="R237" s="14">
        <f>AQ237*3.6</f>
        <v>2339.46</v>
      </c>
      <c r="S237" s="14">
        <f>AR237*3.8</f>
        <v>377.94799999999998</v>
      </c>
      <c r="T237" s="14">
        <f>AS237*9</f>
        <v>795.33</v>
      </c>
      <c r="U237" s="13"/>
      <c r="V237" s="13"/>
      <c r="W237" s="13"/>
      <c r="X237" s="13"/>
      <c r="Y237" s="13"/>
      <c r="Z237" s="13"/>
      <c r="AA237" s="13"/>
      <c r="AB237" s="13"/>
      <c r="AC237" s="13">
        <f>O237+P237</f>
        <v>198.95439999999999</v>
      </c>
      <c r="AD237" s="13">
        <f>Q237</f>
        <v>265.08</v>
      </c>
      <c r="AE237" s="13">
        <f>R237+S237</f>
        <v>2717.4079999999999</v>
      </c>
      <c r="AF237" s="13">
        <f>T237</f>
        <v>795.33</v>
      </c>
      <c r="AG237" s="13"/>
      <c r="AH237" s="13">
        <f>AC237*4.1868</f>
        <v>832.98228191999999</v>
      </c>
      <c r="AI237" s="13">
        <f>Q237*4.1868</f>
        <v>1109.8369439999999</v>
      </c>
      <c r="AJ237" s="13">
        <f>R237*4.1868</f>
        <v>9794.8511280000002</v>
      </c>
      <c r="AK237" s="13">
        <f>S237*4.1868</f>
        <v>1582.3926863999998</v>
      </c>
      <c r="AL237" s="13">
        <f>AF237*4.1868</f>
        <v>3329.8876439999999</v>
      </c>
      <c r="AM237" s="13"/>
      <c r="AN237" s="14">
        <v>54.68</v>
      </c>
      <c r="AO237" s="14">
        <v>0.8</v>
      </c>
      <c r="AP237" s="14">
        <v>66.27</v>
      </c>
      <c r="AQ237" s="14">
        <v>649.85</v>
      </c>
      <c r="AR237" s="14">
        <v>99.46</v>
      </c>
      <c r="AS237" s="14">
        <v>88.37</v>
      </c>
      <c r="AT237" s="13"/>
      <c r="AU237" s="13"/>
      <c r="AV237" s="13"/>
      <c r="AW237" s="13"/>
      <c r="AX237" s="13"/>
      <c r="AY237" s="13"/>
      <c r="AZ237" s="13"/>
      <c r="BA237" s="13"/>
      <c r="BB237" s="13">
        <f>SUM(AN237:AO237)</f>
        <v>55.48</v>
      </c>
      <c r="BC237" s="13">
        <f>AQ237</f>
        <v>649.85</v>
      </c>
      <c r="BD237" s="13">
        <f>AR237</f>
        <v>99.46</v>
      </c>
      <c r="BE237" s="13">
        <f>AS237</f>
        <v>88.37</v>
      </c>
      <c r="BF237" s="13"/>
      <c r="BG237">
        <f>BB237*$H237/1000</f>
        <v>0.10125792462403715</v>
      </c>
      <c r="BH237">
        <f t="shared" si="12"/>
        <v>1.186057359713961</v>
      </c>
      <c r="BI237">
        <f t="shared" si="13"/>
        <v>0.18152691389882364</v>
      </c>
      <c r="BJ237">
        <f t="shared" si="14"/>
        <v>0.12095102135607323</v>
      </c>
      <c r="BK237">
        <f t="shared" si="15"/>
        <v>0.16128627972289411</v>
      </c>
    </row>
    <row r="238" spans="1:63">
      <c r="A238">
        <v>234</v>
      </c>
      <c r="B238" s="6">
        <v>261</v>
      </c>
      <c r="C238" s="6" t="s">
        <v>90</v>
      </c>
      <c r="D238" s="6" t="s">
        <v>57</v>
      </c>
      <c r="E238" s="6" t="s">
        <v>67</v>
      </c>
      <c r="F238" s="6" t="s">
        <v>74</v>
      </c>
      <c r="G238" s="7" t="s">
        <v>9</v>
      </c>
      <c r="H238" s="4">
        <v>2.6785653529566198</v>
      </c>
      <c r="J238" s="15">
        <f>H238*(AI238+AJ238+AK238)*0.001</f>
        <v>8.986542089270781</v>
      </c>
      <c r="K238" s="15">
        <f>H238*0.001*AH238</f>
        <v>2.2453906997841022</v>
      </c>
      <c r="L238" s="15">
        <f>H238*0.001*AL238</f>
        <v>33.610208407017055</v>
      </c>
      <c r="M238" s="15">
        <f>SUM(J238:L238)</f>
        <v>44.842141196071935</v>
      </c>
      <c r="N238" t="s">
        <v>9</v>
      </c>
      <c r="O238">
        <f>AN238*3.58</f>
        <v>196.9</v>
      </c>
      <c r="P238" s="1">
        <f>AO238*4</f>
        <v>3.32</v>
      </c>
      <c r="Q238" s="1">
        <f>AP238*4</f>
        <v>268</v>
      </c>
      <c r="R238" s="1">
        <f>AQ238*3.6</f>
        <v>153.32400000000001</v>
      </c>
      <c r="S238" s="1">
        <f>AR238*3.8</f>
        <v>380</v>
      </c>
      <c r="T238" s="1">
        <f>AS238*9</f>
        <v>2997</v>
      </c>
      <c r="AC238">
        <f>O238+P238</f>
        <v>200.22</v>
      </c>
      <c r="AD238">
        <f>Q238</f>
        <v>268</v>
      </c>
      <c r="AE238">
        <f>R238+S238</f>
        <v>533.32400000000007</v>
      </c>
      <c r="AF238">
        <f>T238</f>
        <v>2997</v>
      </c>
      <c r="AH238">
        <f>AC238*4.1868</f>
        <v>838.28109599999993</v>
      </c>
      <c r="AI238">
        <f>Q238*4.1868</f>
        <v>1122.0624</v>
      </c>
      <c r="AJ238">
        <f>R238*4.1868</f>
        <v>641.93692320000002</v>
      </c>
      <c r="AK238">
        <f>S238*4.1868</f>
        <v>1590.9839999999999</v>
      </c>
      <c r="AL238">
        <f>AF238*4.1868</f>
        <v>12547.839599999999</v>
      </c>
      <c r="AN238" s="1">
        <v>55</v>
      </c>
      <c r="AO238" s="1">
        <v>0.83</v>
      </c>
      <c r="AP238" s="1">
        <v>67</v>
      </c>
      <c r="AQ238" s="1">
        <v>42.59</v>
      </c>
      <c r="AR238" s="1">
        <v>100</v>
      </c>
      <c r="AS238" s="1">
        <v>333</v>
      </c>
      <c r="BB238">
        <f>SUM(AN238:AO238)</f>
        <v>55.83</v>
      </c>
      <c r="BC238">
        <f>AQ238</f>
        <v>42.59</v>
      </c>
      <c r="BD238">
        <f>AR238</f>
        <v>100</v>
      </c>
      <c r="BE238">
        <f>AS238</f>
        <v>333</v>
      </c>
      <c r="BG238">
        <f>BB238*$H238/1000</f>
        <v>0.14954430365556809</v>
      </c>
      <c r="BH238">
        <f t="shared" si="12"/>
        <v>0.11408009838242245</v>
      </c>
      <c r="BI238">
        <f t="shared" si="13"/>
        <v>0.26785653529566195</v>
      </c>
      <c r="BJ238">
        <f t="shared" si="14"/>
        <v>0.17946387864809352</v>
      </c>
      <c r="BK238">
        <f t="shared" si="15"/>
        <v>0.89196226253455435</v>
      </c>
    </row>
    <row r="239" spans="1:63">
      <c r="A239">
        <v>235</v>
      </c>
      <c r="B239" s="6">
        <v>262</v>
      </c>
      <c r="C239" s="6" t="s">
        <v>90</v>
      </c>
      <c r="D239" s="6" t="s">
        <v>49</v>
      </c>
      <c r="E239" s="6" t="s">
        <v>67</v>
      </c>
      <c r="F239" s="6" t="s">
        <v>74</v>
      </c>
      <c r="G239" s="7" t="s">
        <v>9</v>
      </c>
      <c r="H239" s="4">
        <v>3.579164853595953</v>
      </c>
      <c r="J239" s="15">
        <f>H239*(AI239+AJ239+AK239)*0.001</f>
        <v>12.008038394797993</v>
      </c>
      <c r="K239" s="15">
        <f>H239*0.001*AH239</f>
        <v>3.0003462362370947</v>
      </c>
      <c r="L239" s="15">
        <f>H239*0.001*AL239</f>
        <v>44.910786484879502</v>
      </c>
      <c r="M239" s="15">
        <f>SUM(J239:L239)</f>
        <v>59.919171115914587</v>
      </c>
      <c r="N239" t="s">
        <v>9</v>
      </c>
      <c r="O239">
        <f>AN239*3.58</f>
        <v>196.9</v>
      </c>
      <c r="P239" s="1">
        <f>AO239*4</f>
        <v>3.32</v>
      </c>
      <c r="Q239" s="1">
        <f>AP239*4</f>
        <v>268</v>
      </c>
      <c r="R239" s="1">
        <f>AQ239*3.6</f>
        <v>153.32400000000001</v>
      </c>
      <c r="S239" s="1">
        <f>AR239*3.8</f>
        <v>380</v>
      </c>
      <c r="T239" s="1">
        <f>AS239*9</f>
        <v>2997</v>
      </c>
      <c r="AC239">
        <f>O239+P239</f>
        <v>200.22</v>
      </c>
      <c r="AD239">
        <f>Q239</f>
        <v>268</v>
      </c>
      <c r="AE239">
        <f>R239+S239</f>
        <v>533.32400000000007</v>
      </c>
      <c r="AF239">
        <f>T239</f>
        <v>2997</v>
      </c>
      <c r="AH239">
        <f>AC239*4.1868</f>
        <v>838.28109599999993</v>
      </c>
      <c r="AI239">
        <f>Q239*4.1868</f>
        <v>1122.0624</v>
      </c>
      <c r="AJ239">
        <f>R239*4.1868</f>
        <v>641.93692320000002</v>
      </c>
      <c r="AK239">
        <f>S239*4.1868</f>
        <v>1590.9839999999999</v>
      </c>
      <c r="AL239">
        <f>AF239*4.1868</f>
        <v>12547.839599999999</v>
      </c>
      <c r="AN239" s="1">
        <v>55</v>
      </c>
      <c r="AO239" s="1">
        <v>0.83</v>
      </c>
      <c r="AP239" s="1">
        <v>67</v>
      </c>
      <c r="AQ239" s="1">
        <v>42.59</v>
      </c>
      <c r="AR239" s="1">
        <v>100</v>
      </c>
      <c r="AS239" s="1">
        <v>333</v>
      </c>
      <c r="BB239">
        <f>SUM(AN239:AO239)</f>
        <v>55.83</v>
      </c>
      <c r="BC239">
        <f>AQ239</f>
        <v>42.59</v>
      </c>
      <c r="BD239">
        <f>AR239</f>
        <v>100</v>
      </c>
      <c r="BE239">
        <f>AS239</f>
        <v>333</v>
      </c>
      <c r="BG239">
        <f>BB239*$H239/1000</f>
        <v>0.19982477377626204</v>
      </c>
      <c r="BH239">
        <f t="shared" si="12"/>
        <v>0.15243663111465164</v>
      </c>
      <c r="BI239">
        <f t="shared" si="13"/>
        <v>0.3579164853595953</v>
      </c>
      <c r="BJ239">
        <f t="shared" si="14"/>
        <v>0.23980404519092885</v>
      </c>
      <c r="BK239">
        <f t="shared" si="15"/>
        <v>1.1918618962474523</v>
      </c>
    </row>
    <row r="240" spans="1:63">
      <c r="A240">
        <v>236</v>
      </c>
      <c r="B240" s="6">
        <v>263</v>
      </c>
      <c r="C240" s="6" t="s">
        <v>90</v>
      </c>
      <c r="D240" s="6" t="s">
        <v>57</v>
      </c>
      <c r="E240" s="6" t="s">
        <v>60</v>
      </c>
      <c r="F240" s="6" t="s">
        <v>75</v>
      </c>
      <c r="G240" s="7" t="s">
        <v>12</v>
      </c>
      <c r="H240" s="4">
        <v>2.1457312499999999</v>
      </c>
      <c r="J240" s="15">
        <f>H240*(AI240+AJ240+AK240)*0.001</f>
        <v>16.920151932588254</v>
      </c>
      <c r="K240" s="15">
        <f>H240*0.001*AH240</f>
        <v>11.653891668180393</v>
      </c>
      <c r="L240" s="15">
        <f>H240*0.001*AL240</f>
        <v>7.0552963382206508</v>
      </c>
      <c r="M240" s="15">
        <f>SUM(J240:L240)</f>
        <v>35.629339938989297</v>
      </c>
      <c r="N240" s="13" t="s">
        <v>12</v>
      </c>
      <c r="O240" s="13">
        <f>AN240*3.58</f>
        <v>1276.0194000000001</v>
      </c>
      <c r="P240" s="14">
        <f>AO240*4</f>
        <v>21.2</v>
      </c>
      <c r="Q240" s="14">
        <f>AP240*4</f>
        <v>261.88</v>
      </c>
      <c r="R240" s="14">
        <f>AQ240*3.6</f>
        <v>1248.9480000000001</v>
      </c>
      <c r="S240" s="14">
        <f>AR240*3.8</f>
        <v>372.59</v>
      </c>
      <c r="T240" s="14">
        <f>AS240*9</f>
        <v>785.34</v>
      </c>
      <c r="U240" s="13"/>
      <c r="V240" s="13"/>
      <c r="W240" s="13"/>
      <c r="X240" s="13"/>
      <c r="Y240" s="13"/>
      <c r="Z240" s="13"/>
      <c r="AA240" s="13"/>
      <c r="AB240" s="13"/>
      <c r="AC240" s="13">
        <f>O240+P240</f>
        <v>1297.2194000000002</v>
      </c>
      <c r="AD240" s="13">
        <f>Q240</f>
        <v>261.88</v>
      </c>
      <c r="AE240" s="13">
        <f>R240+S240</f>
        <v>1621.538</v>
      </c>
      <c r="AF240" s="13">
        <f>T240</f>
        <v>785.34</v>
      </c>
      <c r="AG240" s="13"/>
      <c r="AH240" s="13">
        <f>AC240*4.1868</f>
        <v>5431.1981839200007</v>
      </c>
      <c r="AI240" s="13">
        <f>Q240*4.1868</f>
        <v>1096.4391839999998</v>
      </c>
      <c r="AJ240" s="13">
        <f>R240*4.1868</f>
        <v>5229.0954864000005</v>
      </c>
      <c r="AK240" s="13">
        <f>S240*4.1868</f>
        <v>1559.9598119999998</v>
      </c>
      <c r="AL240" s="13">
        <f>AF240*4.1868</f>
        <v>3288.0615120000002</v>
      </c>
      <c r="AM240" s="13"/>
      <c r="AN240" s="14">
        <v>356.43</v>
      </c>
      <c r="AO240" s="14">
        <v>5.3</v>
      </c>
      <c r="AP240" s="14">
        <v>65.47</v>
      </c>
      <c r="AQ240" s="14">
        <v>346.93</v>
      </c>
      <c r="AR240" s="14">
        <v>98.05</v>
      </c>
      <c r="AS240" s="14">
        <v>87.26</v>
      </c>
      <c r="AT240" s="13"/>
      <c r="AU240" s="13"/>
      <c r="AV240" s="13"/>
      <c r="AW240" s="13"/>
      <c r="AX240" s="13"/>
      <c r="AY240" s="13"/>
      <c r="AZ240" s="13"/>
      <c r="BA240" s="13"/>
      <c r="BB240" s="13">
        <f>SUM(AN240:AO240)</f>
        <v>361.73</v>
      </c>
      <c r="BC240" s="13">
        <f>AQ240</f>
        <v>346.93</v>
      </c>
      <c r="BD240" s="13">
        <f>AR240</f>
        <v>98.05</v>
      </c>
      <c r="BE240" s="13">
        <f>AS240</f>
        <v>87.26</v>
      </c>
      <c r="BF240" s="13"/>
      <c r="BG240">
        <f>BB240*$H240/1000</f>
        <v>0.77617536506249996</v>
      </c>
      <c r="BH240">
        <f t="shared" si="12"/>
        <v>0.74441854256249995</v>
      </c>
      <c r="BI240">
        <f t="shared" si="13"/>
        <v>0.2103889490625</v>
      </c>
      <c r="BJ240">
        <f t="shared" si="14"/>
        <v>0.1404810249375</v>
      </c>
      <c r="BK240">
        <f t="shared" si="15"/>
        <v>0.18723650887499999</v>
      </c>
    </row>
    <row r="241" spans="1:63">
      <c r="A241">
        <v>237</v>
      </c>
      <c r="B241" s="6">
        <v>264</v>
      </c>
      <c r="C241" s="6" t="s">
        <v>90</v>
      </c>
      <c r="D241" s="6" t="s">
        <v>49</v>
      </c>
      <c r="E241" s="6" t="s">
        <v>60</v>
      </c>
      <c r="F241" s="6" t="s">
        <v>75</v>
      </c>
      <c r="G241" s="7" t="s">
        <v>12</v>
      </c>
      <c r="H241" s="4">
        <v>1.9464582222222224</v>
      </c>
      <c r="J241" s="15">
        <f>H241*(AI241+AJ241+AK241)*0.001</f>
        <v>15.34878557155545</v>
      </c>
      <c r="K241" s="15">
        <f>H241*0.001*AH241</f>
        <v>10.571600361609487</v>
      </c>
      <c r="L241" s="15">
        <f>H241*0.001*AL241</f>
        <v>6.4000743652048335</v>
      </c>
      <c r="M241" s="15">
        <f>SUM(J241:L241)</f>
        <v>32.320460298369767</v>
      </c>
      <c r="N241" s="13" t="s">
        <v>12</v>
      </c>
      <c r="O241" s="13">
        <f>AN241*3.58</f>
        <v>1276.0194000000001</v>
      </c>
      <c r="P241" s="14">
        <f>AO241*4</f>
        <v>21.2</v>
      </c>
      <c r="Q241" s="14">
        <f>AP241*4</f>
        <v>261.88</v>
      </c>
      <c r="R241" s="14">
        <f>AQ241*3.6</f>
        <v>1248.9480000000001</v>
      </c>
      <c r="S241" s="14">
        <f>AR241*3.8</f>
        <v>372.59</v>
      </c>
      <c r="T241" s="14">
        <f>AS241*9</f>
        <v>785.34</v>
      </c>
      <c r="U241" s="13"/>
      <c r="V241" s="13"/>
      <c r="W241" s="13"/>
      <c r="X241" s="13"/>
      <c r="Y241" s="13"/>
      <c r="Z241" s="13"/>
      <c r="AA241" s="13"/>
      <c r="AB241" s="13"/>
      <c r="AC241" s="13">
        <f>O241+P241</f>
        <v>1297.2194000000002</v>
      </c>
      <c r="AD241" s="13">
        <f>Q241</f>
        <v>261.88</v>
      </c>
      <c r="AE241" s="13">
        <f>R241+S241</f>
        <v>1621.538</v>
      </c>
      <c r="AF241" s="13">
        <f>T241</f>
        <v>785.34</v>
      </c>
      <c r="AG241" s="13"/>
      <c r="AH241" s="13">
        <f>AC241*4.1868</f>
        <v>5431.1981839200007</v>
      </c>
      <c r="AI241" s="13">
        <f>Q241*4.1868</f>
        <v>1096.4391839999998</v>
      </c>
      <c r="AJ241" s="13">
        <f>R241*4.1868</f>
        <v>5229.0954864000005</v>
      </c>
      <c r="AK241" s="13">
        <f>S241*4.1868</f>
        <v>1559.9598119999998</v>
      </c>
      <c r="AL241" s="13">
        <f>AF241*4.1868</f>
        <v>3288.0615120000002</v>
      </c>
      <c r="AM241" s="13"/>
      <c r="AN241" s="14">
        <v>356.43</v>
      </c>
      <c r="AO241" s="14">
        <v>5.3</v>
      </c>
      <c r="AP241" s="14">
        <v>65.47</v>
      </c>
      <c r="AQ241" s="14">
        <v>346.93</v>
      </c>
      <c r="AR241" s="14">
        <v>98.05</v>
      </c>
      <c r="AS241" s="14">
        <v>87.26</v>
      </c>
      <c r="AT241" s="13"/>
      <c r="AU241" s="13"/>
      <c r="AV241" s="13"/>
      <c r="AW241" s="13"/>
      <c r="AX241" s="13"/>
      <c r="AY241" s="13"/>
      <c r="AZ241" s="13"/>
      <c r="BA241" s="13"/>
      <c r="BB241" s="13">
        <f>SUM(AN241:AO241)</f>
        <v>361.73</v>
      </c>
      <c r="BC241" s="13">
        <f>AQ241</f>
        <v>346.93</v>
      </c>
      <c r="BD241" s="13">
        <f>AR241</f>
        <v>98.05</v>
      </c>
      <c r="BE241" s="13">
        <f>AS241</f>
        <v>87.26</v>
      </c>
      <c r="BF241" s="13"/>
      <c r="BG241">
        <f>BB241*$H241/1000</f>
        <v>0.70409233272444449</v>
      </c>
      <c r="BH241">
        <f t="shared" si="12"/>
        <v>0.67528475103555563</v>
      </c>
      <c r="BI241">
        <f t="shared" si="13"/>
        <v>0.1908502286888889</v>
      </c>
      <c r="BJ241">
        <f t="shared" si="14"/>
        <v>0.1274346198088889</v>
      </c>
      <c r="BK241">
        <f t="shared" si="15"/>
        <v>0.16984794447111112</v>
      </c>
    </row>
    <row r="242" spans="1:63">
      <c r="A242">
        <v>238</v>
      </c>
      <c r="B242" s="6">
        <v>265</v>
      </c>
      <c r="C242" s="6" t="s">
        <v>90</v>
      </c>
      <c r="D242" s="6" t="s">
        <v>57</v>
      </c>
      <c r="E242" s="6" t="s">
        <v>61</v>
      </c>
      <c r="F242" s="6" t="s">
        <v>75</v>
      </c>
      <c r="G242" s="7" t="s">
        <v>15</v>
      </c>
      <c r="H242" s="4">
        <v>2.6069824761904763</v>
      </c>
      <c r="J242" s="15">
        <f>H242*(AI242+AJ242+AK242)*0.001</f>
        <v>8.7463827314936893</v>
      </c>
      <c r="K242" s="15">
        <f>H242*0.001*AH242</f>
        <v>14.420129787558555</v>
      </c>
      <c r="L242" s="15">
        <f>H242*0.001*AL242</f>
        <v>20.923890581429486</v>
      </c>
      <c r="M242" s="15">
        <f>SUM(J242:L242)</f>
        <v>44.09040310048173</v>
      </c>
      <c r="N242" t="s">
        <v>15</v>
      </c>
      <c r="O242">
        <f>AN242*3.58</f>
        <v>1299.54</v>
      </c>
      <c r="P242" s="1">
        <f>AO242*4</f>
        <v>21.6</v>
      </c>
      <c r="Q242" s="1">
        <f>AP242*4</f>
        <v>268</v>
      </c>
      <c r="R242" s="1">
        <f>AQ242*3.6</f>
        <v>153.32400000000001</v>
      </c>
      <c r="S242" s="1">
        <f>AR242*3.8</f>
        <v>380</v>
      </c>
      <c r="T242" s="1">
        <f>AS242*9</f>
        <v>1917</v>
      </c>
      <c r="AC242">
        <f>O242+P242</f>
        <v>1321.1399999999999</v>
      </c>
      <c r="AD242">
        <f>Q242</f>
        <v>268</v>
      </c>
      <c r="AE242">
        <f>R242+S242</f>
        <v>533.32400000000007</v>
      </c>
      <c r="AF242">
        <f>T242</f>
        <v>1917</v>
      </c>
      <c r="AH242">
        <f>AC242*4.1868</f>
        <v>5531.3489519999994</v>
      </c>
      <c r="AI242">
        <f>Q242*4.1868</f>
        <v>1122.0624</v>
      </c>
      <c r="AJ242">
        <f>R242*4.1868</f>
        <v>641.93692320000002</v>
      </c>
      <c r="AK242">
        <f>S242*4.1868</f>
        <v>1590.9839999999999</v>
      </c>
      <c r="AL242">
        <f>AF242*4.1868</f>
        <v>8026.0955999999996</v>
      </c>
      <c r="AN242" s="1">
        <v>363</v>
      </c>
      <c r="AO242" s="1">
        <v>5.4</v>
      </c>
      <c r="AP242" s="1">
        <v>67</v>
      </c>
      <c r="AQ242" s="1">
        <v>42.59</v>
      </c>
      <c r="AR242" s="1">
        <v>100</v>
      </c>
      <c r="AS242" s="1">
        <v>213</v>
      </c>
      <c r="BB242">
        <f>SUM(AN242:AO242)</f>
        <v>368.4</v>
      </c>
      <c r="BC242">
        <f>AQ242</f>
        <v>42.59</v>
      </c>
      <c r="BD242">
        <f>AR242</f>
        <v>100</v>
      </c>
      <c r="BE242">
        <f>AS242</f>
        <v>213</v>
      </c>
      <c r="BG242">
        <f>BB242*$H242/1000</f>
        <v>0.96041234422857147</v>
      </c>
      <c r="BH242">
        <f t="shared" si="12"/>
        <v>0.1110313836609524</v>
      </c>
      <c r="BI242">
        <f t="shared" si="13"/>
        <v>0.26069824761904759</v>
      </c>
      <c r="BJ242">
        <f t="shared" si="14"/>
        <v>0.1746678259047619</v>
      </c>
      <c r="BK242">
        <f t="shared" si="15"/>
        <v>0.55528726742857148</v>
      </c>
    </row>
    <row r="243" spans="1:63">
      <c r="A243">
        <v>239</v>
      </c>
      <c r="B243" s="6">
        <v>266</v>
      </c>
      <c r="C243" s="6" t="s">
        <v>90</v>
      </c>
      <c r="D243" s="6" t="s">
        <v>49</v>
      </c>
      <c r="E243" s="6" t="s">
        <v>61</v>
      </c>
      <c r="F243" s="6" t="s">
        <v>75</v>
      </c>
      <c r="G243" s="7" t="s">
        <v>15</v>
      </c>
      <c r="H243" s="4">
        <v>2.0359356190476183</v>
      </c>
      <c r="J243" s="15">
        <f>H243*(AI243+AJ243+AK243)*0.001</f>
        <v>6.8305300490136283</v>
      </c>
      <c r="K243" s="15">
        <f>H243*0.001*AH243</f>
        <v>11.261470352758513</v>
      </c>
      <c r="L243" s="15">
        <f>H243*0.001*AL243</f>
        <v>16.340613913921363</v>
      </c>
      <c r="M243" s="15">
        <f>SUM(J243:L243)</f>
        <v>34.432614315693499</v>
      </c>
      <c r="N243" t="s">
        <v>15</v>
      </c>
      <c r="O243">
        <f>AN243*3.58</f>
        <v>1299.54</v>
      </c>
      <c r="P243" s="1">
        <f>AO243*4</f>
        <v>21.6</v>
      </c>
      <c r="Q243" s="1">
        <f>AP243*4</f>
        <v>268</v>
      </c>
      <c r="R243" s="1">
        <f>AQ243*3.6</f>
        <v>153.32400000000001</v>
      </c>
      <c r="S243" s="1">
        <f>AR243*3.8</f>
        <v>380</v>
      </c>
      <c r="T243" s="1">
        <f>AS243*9</f>
        <v>1917</v>
      </c>
      <c r="AC243">
        <f>O243+P243</f>
        <v>1321.1399999999999</v>
      </c>
      <c r="AD243">
        <f>Q243</f>
        <v>268</v>
      </c>
      <c r="AE243">
        <f>R243+S243</f>
        <v>533.32400000000007</v>
      </c>
      <c r="AF243">
        <f>T243</f>
        <v>1917</v>
      </c>
      <c r="AH243">
        <f>AC243*4.1868</f>
        <v>5531.3489519999994</v>
      </c>
      <c r="AI243">
        <f>Q243*4.1868</f>
        <v>1122.0624</v>
      </c>
      <c r="AJ243">
        <f>R243*4.1868</f>
        <v>641.93692320000002</v>
      </c>
      <c r="AK243">
        <f>S243*4.1868</f>
        <v>1590.9839999999999</v>
      </c>
      <c r="AL243">
        <f>AF243*4.1868</f>
        <v>8026.0955999999996</v>
      </c>
      <c r="AN243" s="1">
        <v>363</v>
      </c>
      <c r="AO243" s="1">
        <v>5.4</v>
      </c>
      <c r="AP243" s="1">
        <v>67</v>
      </c>
      <c r="AQ243" s="1">
        <v>42.59</v>
      </c>
      <c r="AR243" s="1">
        <v>100</v>
      </c>
      <c r="AS243" s="1">
        <v>213</v>
      </c>
      <c r="BB243">
        <f>SUM(AN243:AO243)</f>
        <v>368.4</v>
      </c>
      <c r="BC243">
        <f>AQ243</f>
        <v>42.59</v>
      </c>
      <c r="BD243">
        <f>AR243</f>
        <v>100</v>
      </c>
      <c r="BE243">
        <f>AS243</f>
        <v>213</v>
      </c>
      <c r="BG243">
        <f>BB243*$H243/1000</f>
        <v>0.75003868205714253</v>
      </c>
      <c r="BH243">
        <f t="shared" si="12"/>
        <v>8.6710498015238072E-2</v>
      </c>
      <c r="BI243">
        <f t="shared" si="13"/>
        <v>0.20359356190476183</v>
      </c>
      <c r="BJ243">
        <f t="shared" si="14"/>
        <v>0.13640768647619045</v>
      </c>
      <c r="BK243">
        <f t="shared" si="15"/>
        <v>0.43365428685714275</v>
      </c>
    </row>
    <row r="244" spans="1:63">
      <c r="A244">
        <v>240</v>
      </c>
      <c r="B244" s="6">
        <v>267</v>
      </c>
      <c r="C244" s="6" t="s">
        <v>90</v>
      </c>
      <c r="D244" s="6" t="s">
        <v>57</v>
      </c>
      <c r="E244" s="6" t="s">
        <v>68</v>
      </c>
      <c r="F244" s="6" t="s">
        <v>75</v>
      </c>
      <c r="G244" s="7" t="s">
        <v>18</v>
      </c>
      <c r="H244" s="4">
        <v>2.7425377777777769</v>
      </c>
      <c r="J244" s="15">
        <f>H244*(AI244+AJ244+AK244)*0.001</f>
        <v>22.061474606021751</v>
      </c>
      <c r="K244" s="15">
        <f>H244*0.001*AH244</f>
        <v>2.2813414796125402</v>
      </c>
      <c r="L244" s="15">
        <f>H244*0.001*AL244</f>
        <v>22.011870391055993</v>
      </c>
      <c r="M244" s="15">
        <f>SUM(J244:L244)</f>
        <v>46.354686476690283</v>
      </c>
      <c r="N244" s="13" t="s">
        <v>18</v>
      </c>
      <c r="O244" s="13">
        <f>AN244*3.58</f>
        <v>195.36060000000001</v>
      </c>
      <c r="P244" s="14">
        <f>AO244*4</f>
        <v>3.32</v>
      </c>
      <c r="Q244" s="14">
        <f>AP244*4</f>
        <v>268</v>
      </c>
      <c r="R244" s="14">
        <f>AQ244*3.6</f>
        <v>1273.32</v>
      </c>
      <c r="S244" s="14">
        <f>AR244*3.8</f>
        <v>380</v>
      </c>
      <c r="T244" s="14">
        <f>AS244*9</f>
        <v>1917</v>
      </c>
      <c r="U244" s="13"/>
      <c r="V244" s="13"/>
      <c r="W244" s="13"/>
      <c r="X244" s="13"/>
      <c r="Y244" s="13"/>
      <c r="Z244" s="13"/>
      <c r="AA244" s="13"/>
      <c r="AB244" s="13"/>
      <c r="AC244" s="13">
        <f>O244+P244</f>
        <v>198.6806</v>
      </c>
      <c r="AD244" s="13">
        <f>Q244</f>
        <v>268</v>
      </c>
      <c r="AE244" s="13">
        <f>R244+S244</f>
        <v>1653.32</v>
      </c>
      <c r="AF244" s="13">
        <f>T244</f>
        <v>1917</v>
      </c>
      <c r="AG244" s="13"/>
      <c r="AH244" s="13">
        <f>AC244*4.1868</f>
        <v>831.83593608000001</v>
      </c>
      <c r="AI244" s="13">
        <f>Q244*4.1868</f>
        <v>1122.0624</v>
      </c>
      <c r="AJ244" s="13">
        <f>R244*4.1868</f>
        <v>5331.136176</v>
      </c>
      <c r="AK244" s="13">
        <f>S244*4.1868</f>
        <v>1590.9839999999999</v>
      </c>
      <c r="AL244" s="13">
        <f>AF244*4.1868</f>
        <v>8026.0955999999996</v>
      </c>
      <c r="AM244" s="13"/>
      <c r="AN244" s="14">
        <v>54.57</v>
      </c>
      <c r="AO244" s="14">
        <v>0.83</v>
      </c>
      <c r="AP244" s="14">
        <v>67</v>
      </c>
      <c r="AQ244" s="14">
        <v>353.7</v>
      </c>
      <c r="AR244" s="14">
        <v>100</v>
      </c>
      <c r="AS244" s="14">
        <v>213</v>
      </c>
      <c r="AT244" s="13"/>
      <c r="AU244" s="13"/>
      <c r="AV244" s="13"/>
      <c r="AW244" s="13"/>
      <c r="AX244" s="13"/>
      <c r="AY244" s="13"/>
      <c r="AZ244" s="13"/>
      <c r="BA244" s="13"/>
      <c r="BB244" s="13">
        <f>SUM(AN244:AO244)</f>
        <v>55.4</v>
      </c>
      <c r="BC244" s="13">
        <f>AQ244</f>
        <v>353.7</v>
      </c>
      <c r="BD244" s="13">
        <f>AR244</f>
        <v>100</v>
      </c>
      <c r="BE244" s="13">
        <f>AS244</f>
        <v>213</v>
      </c>
      <c r="BF244" s="13"/>
      <c r="BG244">
        <f>BB244*$H244/1000</f>
        <v>0.15193659288888883</v>
      </c>
      <c r="BH244">
        <f t="shared" si="12"/>
        <v>0.97003561199999966</v>
      </c>
      <c r="BI244">
        <f t="shared" si="13"/>
        <v>0.27425377777777771</v>
      </c>
      <c r="BJ244">
        <f t="shared" si="14"/>
        <v>0.18375003111111105</v>
      </c>
      <c r="BK244">
        <f t="shared" si="15"/>
        <v>0.5841605466666665</v>
      </c>
    </row>
    <row r="245" spans="1:63">
      <c r="A245">
        <v>241</v>
      </c>
      <c r="B245" s="6">
        <v>268</v>
      </c>
      <c r="C245" s="6" t="s">
        <v>90</v>
      </c>
      <c r="D245" s="6" t="s">
        <v>49</v>
      </c>
      <c r="E245" s="6" t="s">
        <v>68</v>
      </c>
      <c r="F245" s="6" t="s">
        <v>75</v>
      </c>
      <c r="G245" s="7" t="s">
        <v>18</v>
      </c>
      <c r="H245" s="4">
        <v>2.7939267222222219</v>
      </c>
      <c r="J245" s="15">
        <f>H245*(AI245+AJ245+AK245)*0.001</f>
        <v>22.474856657520789</v>
      </c>
      <c r="K245" s="15">
        <f>H245*0.001*AH245</f>
        <v>2.3240886503186484</v>
      </c>
      <c r="L245" s="15">
        <f>H245*0.001*AL245</f>
        <v>22.424322971950197</v>
      </c>
      <c r="M245" s="15">
        <f>SUM(J245:L245)</f>
        <v>47.223268279789636</v>
      </c>
      <c r="N245" s="13" t="s">
        <v>18</v>
      </c>
      <c r="O245" s="13">
        <f>AN245*3.58</f>
        <v>195.36060000000001</v>
      </c>
      <c r="P245" s="14">
        <f>AO245*4</f>
        <v>3.32</v>
      </c>
      <c r="Q245" s="14">
        <f>AP245*4</f>
        <v>268</v>
      </c>
      <c r="R245" s="14">
        <f>AQ245*3.6</f>
        <v>1273.32</v>
      </c>
      <c r="S245" s="14">
        <f>AR245*3.8</f>
        <v>380</v>
      </c>
      <c r="T245" s="14">
        <f>AS245*9</f>
        <v>1917</v>
      </c>
      <c r="U245" s="13"/>
      <c r="V245" s="13"/>
      <c r="W245" s="13"/>
      <c r="X245" s="13"/>
      <c r="Y245" s="13"/>
      <c r="Z245" s="13"/>
      <c r="AA245" s="13"/>
      <c r="AB245" s="13"/>
      <c r="AC245" s="13">
        <f>O245+P245</f>
        <v>198.6806</v>
      </c>
      <c r="AD245" s="13">
        <f>Q245</f>
        <v>268</v>
      </c>
      <c r="AE245" s="13">
        <f>R245+S245</f>
        <v>1653.32</v>
      </c>
      <c r="AF245" s="13">
        <f>T245</f>
        <v>1917</v>
      </c>
      <c r="AG245" s="13"/>
      <c r="AH245" s="13">
        <f>AC245*4.1868</f>
        <v>831.83593608000001</v>
      </c>
      <c r="AI245" s="13">
        <f>Q245*4.1868</f>
        <v>1122.0624</v>
      </c>
      <c r="AJ245" s="13">
        <f>R245*4.1868</f>
        <v>5331.136176</v>
      </c>
      <c r="AK245" s="13">
        <f>S245*4.1868</f>
        <v>1590.9839999999999</v>
      </c>
      <c r="AL245" s="13">
        <f>AF245*4.1868</f>
        <v>8026.0955999999996</v>
      </c>
      <c r="AM245" s="13"/>
      <c r="AN245" s="14">
        <v>54.57</v>
      </c>
      <c r="AO245" s="14">
        <v>0.83</v>
      </c>
      <c r="AP245" s="14">
        <v>67</v>
      </c>
      <c r="AQ245" s="14">
        <v>353.7</v>
      </c>
      <c r="AR245" s="14">
        <v>100</v>
      </c>
      <c r="AS245" s="14">
        <v>213</v>
      </c>
      <c r="AT245" s="13"/>
      <c r="AU245" s="13"/>
      <c r="AV245" s="13"/>
      <c r="AW245" s="13"/>
      <c r="AX245" s="13"/>
      <c r="AY245" s="13"/>
      <c r="AZ245" s="13"/>
      <c r="BA245" s="13"/>
      <c r="BB245" s="13">
        <f>SUM(AN245:AO245)</f>
        <v>55.4</v>
      </c>
      <c r="BC245" s="13">
        <f>AQ245</f>
        <v>353.7</v>
      </c>
      <c r="BD245" s="13">
        <f>AR245</f>
        <v>100</v>
      </c>
      <c r="BE245" s="13">
        <f>AS245</f>
        <v>213</v>
      </c>
      <c r="BF245" s="13"/>
      <c r="BG245">
        <f>BB245*$H245/1000</f>
        <v>0.15478354041111109</v>
      </c>
      <c r="BH245">
        <f t="shared" si="12"/>
        <v>0.98821188164999985</v>
      </c>
      <c r="BI245">
        <f t="shared" si="13"/>
        <v>0.27939267222222219</v>
      </c>
      <c r="BJ245">
        <f t="shared" si="14"/>
        <v>0.18719309038888887</v>
      </c>
      <c r="BK245">
        <f t="shared" si="15"/>
        <v>0.59510639183333336</v>
      </c>
    </row>
    <row r="246" spans="1:63">
      <c r="A246">
        <v>242</v>
      </c>
      <c r="B246" s="6">
        <v>269</v>
      </c>
      <c r="C246" s="6" t="s">
        <v>90</v>
      </c>
      <c r="D246" s="6" t="s">
        <v>57</v>
      </c>
      <c r="E246" s="6" t="s">
        <v>62</v>
      </c>
      <c r="F246" s="6" t="s">
        <v>75</v>
      </c>
      <c r="G246" s="7" t="s">
        <v>21</v>
      </c>
      <c r="H246" s="4">
        <v>3.5806120000000008</v>
      </c>
      <c r="J246" s="15">
        <f>H246*(AI246+AJ246+AK246)*0.001</f>
        <v>17.410303509653378</v>
      </c>
      <c r="K246" s="15">
        <f>H246*0.001*AH246</f>
        <v>8.4029270193832346</v>
      </c>
      <c r="L246" s="15">
        <f>H246*0.001*AL246</f>
        <v>34.135204494283208</v>
      </c>
      <c r="M246" s="15">
        <f>SUM(J246:L246)</f>
        <v>59.948435023319817</v>
      </c>
      <c r="N246" t="s">
        <v>21</v>
      </c>
      <c r="O246">
        <f>AN246*3.58</f>
        <v>551.32000000000005</v>
      </c>
      <c r="P246" s="1">
        <f>AO246*4</f>
        <v>9.1999999999999993</v>
      </c>
      <c r="Q246" s="1">
        <f>AP246*4</f>
        <v>268</v>
      </c>
      <c r="R246" s="1">
        <f>AQ246*3.6</f>
        <v>513.36</v>
      </c>
      <c r="S246" s="1">
        <f>AR246*3.8</f>
        <v>380</v>
      </c>
      <c r="T246" s="1">
        <f>AS246*9</f>
        <v>2277</v>
      </c>
      <c r="AC246">
        <f>O246+P246</f>
        <v>560.5200000000001</v>
      </c>
      <c r="AD246">
        <f>Q246</f>
        <v>268</v>
      </c>
      <c r="AE246">
        <f>R246+S246</f>
        <v>893.36</v>
      </c>
      <c r="AF246">
        <f>T246</f>
        <v>2277</v>
      </c>
      <c r="AH246">
        <f>AC246*4.1868</f>
        <v>2346.7851360000004</v>
      </c>
      <c r="AI246">
        <f>Q246*4.1868</f>
        <v>1122.0624</v>
      </c>
      <c r="AJ246">
        <f>R246*4.1868</f>
        <v>2149.3356479999998</v>
      </c>
      <c r="AK246">
        <f>S246*4.1868</f>
        <v>1590.9839999999999</v>
      </c>
      <c r="AL246">
        <f>AF246*4.1868</f>
        <v>9533.3436000000002</v>
      </c>
      <c r="AN246" s="1">
        <v>154</v>
      </c>
      <c r="AO246" s="1">
        <v>2.2999999999999998</v>
      </c>
      <c r="AP246" s="1">
        <v>67</v>
      </c>
      <c r="AQ246" s="1">
        <v>142.6</v>
      </c>
      <c r="AR246" s="1">
        <v>100</v>
      </c>
      <c r="AS246" s="1">
        <v>253</v>
      </c>
      <c r="BB246">
        <f>SUM(AN246:AO246)</f>
        <v>156.30000000000001</v>
      </c>
      <c r="BC246">
        <f>AQ246</f>
        <v>142.6</v>
      </c>
      <c r="BD246">
        <f>AR246</f>
        <v>100</v>
      </c>
      <c r="BE246">
        <f>AS246</f>
        <v>253</v>
      </c>
      <c r="BG246">
        <f>BB246*$H246/1000</f>
        <v>0.55964965560000024</v>
      </c>
      <c r="BH246">
        <f t="shared" si="12"/>
        <v>0.51059527120000003</v>
      </c>
      <c r="BI246">
        <f t="shared" si="13"/>
        <v>0.35806120000000008</v>
      </c>
      <c r="BJ246">
        <f t="shared" si="14"/>
        <v>0.23990100400000006</v>
      </c>
      <c r="BK246">
        <f t="shared" si="15"/>
        <v>0.9058948360000002</v>
      </c>
    </row>
    <row r="247" spans="1:63">
      <c r="A247">
        <v>243</v>
      </c>
      <c r="B247" s="6">
        <v>270</v>
      </c>
      <c r="C247" s="6" t="s">
        <v>90</v>
      </c>
      <c r="D247" s="6" t="s">
        <v>49</v>
      </c>
      <c r="E247" s="6" t="s">
        <v>62</v>
      </c>
      <c r="F247" s="6" t="s">
        <v>75</v>
      </c>
      <c r="G247" s="7" t="s">
        <v>21</v>
      </c>
      <c r="H247" s="4">
        <v>2.4669240555555558</v>
      </c>
      <c r="J247" s="15">
        <f>H247*(AI247+AJ247+AK247)*0.001</f>
        <v>11.995127241512687</v>
      </c>
      <c r="K247" s="15">
        <f>H247*0.001*AH247</f>
        <v>5.7893407052186179</v>
      </c>
      <c r="L247" s="15">
        <f>H247*0.001*AL247</f>
        <v>23.518034656716605</v>
      </c>
      <c r="M247" s="15">
        <f>SUM(J247:L247)</f>
        <v>41.302502603447905</v>
      </c>
      <c r="N247" t="s">
        <v>21</v>
      </c>
      <c r="O247">
        <f>AN247*3.58</f>
        <v>551.32000000000005</v>
      </c>
      <c r="P247" s="1">
        <f>AO247*4</f>
        <v>9.1999999999999993</v>
      </c>
      <c r="Q247" s="1">
        <f>AP247*4</f>
        <v>268</v>
      </c>
      <c r="R247" s="1">
        <f>AQ247*3.6</f>
        <v>513.36</v>
      </c>
      <c r="S247" s="1">
        <f>AR247*3.8</f>
        <v>380</v>
      </c>
      <c r="T247" s="1">
        <f>AS247*9</f>
        <v>2277</v>
      </c>
      <c r="AC247">
        <f>O247+P247</f>
        <v>560.5200000000001</v>
      </c>
      <c r="AD247">
        <f>Q247</f>
        <v>268</v>
      </c>
      <c r="AE247">
        <f>R247+S247</f>
        <v>893.36</v>
      </c>
      <c r="AF247">
        <f>T247</f>
        <v>2277</v>
      </c>
      <c r="AH247">
        <f>AC247*4.1868</f>
        <v>2346.7851360000004</v>
      </c>
      <c r="AI247">
        <f>Q247*4.1868</f>
        <v>1122.0624</v>
      </c>
      <c r="AJ247">
        <f>R247*4.1868</f>
        <v>2149.3356479999998</v>
      </c>
      <c r="AK247">
        <f>S247*4.1868</f>
        <v>1590.9839999999999</v>
      </c>
      <c r="AL247">
        <f>AF247*4.1868</f>
        <v>9533.3436000000002</v>
      </c>
      <c r="AN247" s="1">
        <v>154</v>
      </c>
      <c r="AO247" s="1">
        <v>2.2999999999999998</v>
      </c>
      <c r="AP247" s="1">
        <v>67</v>
      </c>
      <c r="AQ247" s="1">
        <v>142.6</v>
      </c>
      <c r="AR247" s="1">
        <v>100</v>
      </c>
      <c r="AS247" s="1">
        <v>253</v>
      </c>
      <c r="BB247">
        <f>SUM(AN247:AO247)</f>
        <v>156.30000000000001</v>
      </c>
      <c r="BC247">
        <f>AQ247</f>
        <v>142.6</v>
      </c>
      <c r="BD247">
        <f>AR247</f>
        <v>100</v>
      </c>
      <c r="BE247">
        <f>AS247</f>
        <v>253</v>
      </c>
      <c r="BG247">
        <f>BB247*$H247/1000</f>
        <v>0.3855802298833334</v>
      </c>
      <c r="BH247">
        <f t="shared" si="12"/>
        <v>0.35178337032222223</v>
      </c>
      <c r="BI247">
        <f t="shared" si="13"/>
        <v>0.24669240555555558</v>
      </c>
      <c r="BJ247">
        <f t="shared" si="14"/>
        <v>0.16528391172222223</v>
      </c>
      <c r="BK247">
        <f t="shared" si="15"/>
        <v>0.62413178605555564</v>
      </c>
    </row>
    <row r="248" spans="1:63">
      <c r="A248" s="39">
        <v>244</v>
      </c>
      <c r="B248" s="40">
        <v>271</v>
      </c>
      <c r="C248" s="40" t="s">
        <v>90</v>
      </c>
      <c r="D248" s="40" t="s">
        <v>57</v>
      </c>
      <c r="E248" s="40" t="s">
        <v>63</v>
      </c>
      <c r="F248" s="40" t="s">
        <v>75</v>
      </c>
      <c r="G248" s="41" t="s">
        <v>24</v>
      </c>
      <c r="H248" s="42">
        <v>2.5335010436507943</v>
      </c>
      <c r="I248" s="43"/>
      <c r="J248" s="43">
        <f>H248*(AI248+AJ248+AK248)*0.001</f>
        <v>24.198559332654106</v>
      </c>
      <c r="K248" s="43">
        <f>H248*0.001*AH248</f>
        <v>5.9455825912801723</v>
      </c>
      <c r="L248" s="43">
        <f>H248*0.001*AL248</f>
        <v>12.219566019329831</v>
      </c>
      <c r="M248" s="15">
        <f>SUM(J248:L248)</f>
        <v>42.36370794326411</v>
      </c>
      <c r="N248" s="43" t="s">
        <v>24</v>
      </c>
      <c r="O248" s="43">
        <f>AN248*3.58</f>
        <v>551.32000000000005</v>
      </c>
      <c r="P248" s="44">
        <f>AO248*4</f>
        <v>9.1999999999999993</v>
      </c>
      <c r="Q248" s="44">
        <f>AP248*4</f>
        <v>268</v>
      </c>
      <c r="R248" s="44">
        <f>AQ248*3.6</f>
        <v>1633.32</v>
      </c>
      <c r="S248" s="44">
        <f>AR248*3.8</f>
        <v>380</v>
      </c>
      <c r="T248" s="44">
        <f>AS248*9</f>
        <v>1152</v>
      </c>
      <c r="U248" s="43"/>
      <c r="V248" s="43"/>
      <c r="W248" s="43"/>
      <c r="X248" s="43"/>
      <c r="Y248" s="43"/>
      <c r="Z248" s="43"/>
      <c r="AA248" s="43"/>
      <c r="AB248" s="43"/>
      <c r="AC248" s="43">
        <f>O248+P248</f>
        <v>560.5200000000001</v>
      </c>
      <c r="AD248" s="43">
        <f>Q248</f>
        <v>268</v>
      </c>
      <c r="AE248" s="43">
        <f>R248+S248</f>
        <v>2013.32</v>
      </c>
      <c r="AF248" s="43">
        <f>T248</f>
        <v>1152</v>
      </c>
      <c r="AG248" s="43"/>
      <c r="AH248" s="43">
        <f>AC248*4.1868</f>
        <v>2346.7851360000004</v>
      </c>
      <c r="AI248" s="43">
        <f>Q248*4.1868</f>
        <v>1122.0624</v>
      </c>
      <c r="AJ248" s="43">
        <f>R248*4.1868</f>
        <v>6838.3841759999996</v>
      </c>
      <c r="AK248" s="43">
        <f>S248*4.1868</f>
        <v>1590.9839999999999</v>
      </c>
      <c r="AL248" s="43">
        <f>AF248*4.1868</f>
        <v>4823.1935999999996</v>
      </c>
      <c r="AM248" s="43"/>
      <c r="AN248" s="44">
        <v>154</v>
      </c>
      <c r="AO248" s="44">
        <v>2.2999999999999998</v>
      </c>
      <c r="AP248" s="44">
        <v>67</v>
      </c>
      <c r="AQ248" s="44">
        <v>453.7</v>
      </c>
      <c r="AR248" s="44">
        <v>100</v>
      </c>
      <c r="AS248" s="44">
        <v>128</v>
      </c>
      <c r="AT248" s="43"/>
      <c r="AU248" s="43"/>
      <c r="AV248" s="43"/>
      <c r="AW248" s="43"/>
      <c r="AX248" s="43"/>
      <c r="AY248" s="43"/>
      <c r="AZ248" s="43"/>
      <c r="BA248" s="43"/>
      <c r="BB248" s="43">
        <f>SUM(AN248:AO248)</f>
        <v>156.30000000000001</v>
      </c>
      <c r="BC248" s="43">
        <f>AQ248</f>
        <v>453.7</v>
      </c>
      <c r="BD248" s="43">
        <f>AR248</f>
        <v>100</v>
      </c>
      <c r="BE248" s="43">
        <f>AS248</f>
        <v>128</v>
      </c>
      <c r="BF248" s="43"/>
      <c r="BG248">
        <f>BB248*$H248/1000</f>
        <v>0.39598621312261917</v>
      </c>
      <c r="BH248">
        <f t="shared" si="12"/>
        <v>1.1494494235043653</v>
      </c>
      <c r="BI248">
        <f t="shared" si="13"/>
        <v>0.25335010436507943</v>
      </c>
      <c r="BJ248">
        <f t="shared" si="14"/>
        <v>0.16974456992460321</v>
      </c>
      <c r="BK248">
        <f t="shared" si="15"/>
        <v>0.32428813358730169</v>
      </c>
    </row>
    <row r="249" spans="1:63">
      <c r="A249" s="39">
        <v>245</v>
      </c>
      <c r="B249" s="40">
        <v>272</v>
      </c>
      <c r="C249" s="40" t="s">
        <v>90</v>
      </c>
      <c r="D249" s="40" t="s">
        <v>49</v>
      </c>
      <c r="E249" s="40" t="s">
        <v>63</v>
      </c>
      <c r="F249" s="40" t="s">
        <v>75</v>
      </c>
      <c r="G249" s="41" t="s">
        <v>24</v>
      </c>
      <c r="H249" s="42">
        <v>2.2107524047619052</v>
      </c>
      <c r="I249" s="43"/>
      <c r="J249" s="43">
        <f>H249*(AI249+AJ249+AK249)*0.001</f>
        <v>21.115848114808387</v>
      </c>
      <c r="K249" s="43">
        <f>H249*0.001*AH249</f>
        <v>5.1881608828714958</v>
      </c>
      <c r="L249" s="43">
        <f>H249*0.001*AL249</f>
        <v>10.66288684983223</v>
      </c>
      <c r="M249" s="15">
        <f>SUM(J249:L249)</f>
        <v>36.966895847512113</v>
      </c>
      <c r="N249" s="43" t="s">
        <v>24</v>
      </c>
      <c r="O249" s="43">
        <f>AN249*3.58</f>
        <v>551.32000000000005</v>
      </c>
      <c r="P249" s="44">
        <f>AO249*4</f>
        <v>9.1999999999999993</v>
      </c>
      <c r="Q249" s="44">
        <f>AP249*4</f>
        <v>268</v>
      </c>
      <c r="R249" s="44">
        <f>AQ249*3.6</f>
        <v>1633.32</v>
      </c>
      <c r="S249" s="44">
        <f>AR249*3.8</f>
        <v>380</v>
      </c>
      <c r="T249" s="44">
        <f>AS249*9</f>
        <v>1152</v>
      </c>
      <c r="U249" s="43"/>
      <c r="V249" s="43"/>
      <c r="W249" s="43"/>
      <c r="X249" s="43"/>
      <c r="Y249" s="43"/>
      <c r="Z249" s="43"/>
      <c r="AA249" s="43"/>
      <c r="AB249" s="43"/>
      <c r="AC249" s="43">
        <f>O249+P249</f>
        <v>560.5200000000001</v>
      </c>
      <c r="AD249" s="43">
        <f>Q249</f>
        <v>268</v>
      </c>
      <c r="AE249" s="43">
        <f>R249+S249</f>
        <v>2013.32</v>
      </c>
      <c r="AF249" s="43">
        <f>T249</f>
        <v>1152</v>
      </c>
      <c r="AG249" s="43"/>
      <c r="AH249" s="43">
        <f>AC249*4.1868</f>
        <v>2346.7851360000004</v>
      </c>
      <c r="AI249" s="43">
        <f>Q249*4.1868</f>
        <v>1122.0624</v>
      </c>
      <c r="AJ249" s="43">
        <f>R249*4.1868</f>
        <v>6838.3841759999996</v>
      </c>
      <c r="AK249" s="43">
        <f>S249*4.1868</f>
        <v>1590.9839999999999</v>
      </c>
      <c r="AL249" s="43">
        <f>AF249*4.1868</f>
        <v>4823.1935999999996</v>
      </c>
      <c r="AM249" s="43"/>
      <c r="AN249" s="44">
        <v>154</v>
      </c>
      <c r="AO249" s="44">
        <v>2.2999999999999998</v>
      </c>
      <c r="AP249" s="44">
        <v>67</v>
      </c>
      <c r="AQ249" s="44">
        <v>453.7</v>
      </c>
      <c r="AR249" s="44">
        <v>100</v>
      </c>
      <c r="AS249" s="44">
        <v>128</v>
      </c>
      <c r="AT249" s="43"/>
      <c r="AU249" s="43"/>
      <c r="AV249" s="43"/>
      <c r="AW249" s="43"/>
      <c r="AX249" s="43"/>
      <c r="AY249" s="43"/>
      <c r="AZ249" s="43"/>
      <c r="BA249" s="43"/>
      <c r="BB249" s="43">
        <f>SUM(AN249:AO249)</f>
        <v>156.30000000000001</v>
      </c>
      <c r="BC249" s="43">
        <f>AQ249</f>
        <v>453.7</v>
      </c>
      <c r="BD249" s="43">
        <f>AR249</f>
        <v>100</v>
      </c>
      <c r="BE249" s="43">
        <f>AS249</f>
        <v>128</v>
      </c>
      <c r="BF249" s="43"/>
      <c r="BG249">
        <f>BB249*$H249/1000</f>
        <v>0.34554060086428579</v>
      </c>
      <c r="BH249">
        <f t="shared" si="12"/>
        <v>1.0030183660404763</v>
      </c>
      <c r="BI249">
        <f t="shared" si="13"/>
        <v>0.22107524047619051</v>
      </c>
      <c r="BJ249">
        <f t="shared" si="14"/>
        <v>0.14812041111904764</v>
      </c>
      <c r="BK249">
        <f t="shared" si="15"/>
        <v>0.28297630780952387</v>
      </c>
    </row>
    <row r="250" spans="1:63">
      <c r="A250">
        <v>246</v>
      </c>
      <c r="B250" s="6">
        <v>273</v>
      </c>
      <c r="C250" s="6" t="s">
        <v>90</v>
      </c>
      <c r="D250" s="6" t="s">
        <v>57</v>
      </c>
      <c r="E250" s="6" t="s">
        <v>64</v>
      </c>
      <c r="F250" s="6" t="s">
        <v>75</v>
      </c>
      <c r="G250" s="7" t="s">
        <v>27</v>
      </c>
      <c r="H250" s="4">
        <v>2.1085466666666663</v>
      </c>
      <c r="J250" s="15">
        <f>H250*(AI250+AJ250+AK250)*0.001</f>
        <v>10.252559459370238</v>
      </c>
      <c r="K250" s="15">
        <f>H250*0.001*AH250</f>
        <v>14.844917927687037</v>
      </c>
      <c r="L250" s="15">
        <f>H250*0.001*AL250</f>
        <v>10.249381356623999</v>
      </c>
      <c r="M250" s="15">
        <f>SUM(J250:L250)</f>
        <v>35.346858743681274</v>
      </c>
      <c r="N250" t="s">
        <v>27</v>
      </c>
      <c r="O250">
        <f>AN250*3.58</f>
        <v>1653.96</v>
      </c>
      <c r="P250" s="1">
        <f>AO250*4</f>
        <v>27.6</v>
      </c>
      <c r="Q250" s="1">
        <f>AP250*4</f>
        <v>268</v>
      </c>
      <c r="R250" s="1">
        <f>AQ250*3.6</f>
        <v>513.36</v>
      </c>
      <c r="S250" s="1">
        <f>AR250*3.8</f>
        <v>380</v>
      </c>
      <c r="T250" s="1">
        <f>AS250*9</f>
        <v>1161</v>
      </c>
      <c r="AC250">
        <f>O250+P250</f>
        <v>1681.56</v>
      </c>
      <c r="AD250">
        <f>Q250</f>
        <v>268</v>
      </c>
      <c r="AE250">
        <f>R250+S250</f>
        <v>893.36</v>
      </c>
      <c r="AF250">
        <f>T250</f>
        <v>1161</v>
      </c>
      <c r="AH250">
        <f>AC250*4.1868</f>
        <v>7040.3554079999994</v>
      </c>
      <c r="AI250">
        <f>Q250*4.1868</f>
        <v>1122.0624</v>
      </c>
      <c r="AJ250">
        <f>R250*4.1868</f>
        <v>2149.3356479999998</v>
      </c>
      <c r="AK250">
        <f>S250*4.1868</f>
        <v>1590.9839999999999</v>
      </c>
      <c r="AL250">
        <f>AF250*4.1868</f>
        <v>4860.8747999999996</v>
      </c>
      <c r="AN250" s="1">
        <v>462</v>
      </c>
      <c r="AO250" s="1">
        <v>6.9</v>
      </c>
      <c r="AP250" s="1">
        <v>67</v>
      </c>
      <c r="AQ250" s="1">
        <v>142.6</v>
      </c>
      <c r="AR250" s="1">
        <v>100</v>
      </c>
      <c r="AS250" s="1">
        <v>129</v>
      </c>
      <c r="BB250">
        <f>SUM(AN250:AO250)</f>
        <v>468.9</v>
      </c>
      <c r="BC250">
        <f>AQ250</f>
        <v>142.6</v>
      </c>
      <c r="BD250">
        <f>AR250</f>
        <v>100</v>
      </c>
      <c r="BE250">
        <f>AS250</f>
        <v>129</v>
      </c>
      <c r="BG250">
        <f>BB250*$H250/1000</f>
        <v>0.98869753199999977</v>
      </c>
      <c r="BH250">
        <f t="shared" si="12"/>
        <v>0.30067875466666666</v>
      </c>
      <c r="BI250">
        <f t="shared" si="13"/>
        <v>0.21085466666666663</v>
      </c>
      <c r="BJ250">
        <f t="shared" si="14"/>
        <v>0.14127262666666665</v>
      </c>
      <c r="BK250">
        <f t="shared" si="15"/>
        <v>0.27200251999999997</v>
      </c>
    </row>
    <row r="251" spans="1:63">
      <c r="A251" s="17">
        <v>247</v>
      </c>
      <c r="B251" s="6">
        <v>274</v>
      </c>
      <c r="C251" s="6" t="s">
        <v>90</v>
      </c>
      <c r="D251" s="6" t="s">
        <v>49</v>
      </c>
      <c r="E251" s="6" t="s">
        <v>64</v>
      </c>
      <c r="F251" s="6" t="s">
        <v>75</v>
      </c>
      <c r="G251" s="7" t="s">
        <v>27</v>
      </c>
      <c r="H251" s="4">
        <v>1.8863158095238093</v>
      </c>
      <c r="I251" s="18"/>
      <c r="J251" s="18">
        <f>H251*(AI251+AJ251+AK251)*0.001</f>
        <v>9.1719881290871559</v>
      </c>
      <c r="K251" s="18">
        <f>H251*0.001*AH251</f>
        <v>13.280333710776848</v>
      </c>
      <c r="L251" s="18">
        <f>H251*0.001*AL251</f>
        <v>9.1691449833558831</v>
      </c>
      <c r="M251" s="15">
        <f>SUM(J251:L251)</f>
        <v>31.62146682321989</v>
      </c>
      <c r="N251" s="17" t="s">
        <v>27</v>
      </c>
      <c r="O251" s="17">
        <f>AN251*3.58</f>
        <v>1653.96</v>
      </c>
      <c r="P251" s="1">
        <f>AO251*4</f>
        <v>27.6</v>
      </c>
      <c r="Q251" s="1">
        <f>AP251*4</f>
        <v>268</v>
      </c>
      <c r="R251" s="1">
        <f>AQ251*3.6</f>
        <v>513.36</v>
      </c>
      <c r="S251" s="1">
        <f>AR251*3.8</f>
        <v>380</v>
      </c>
      <c r="T251" s="1">
        <f>AS251*9</f>
        <v>1161</v>
      </c>
      <c r="U251" s="17"/>
      <c r="V251" s="17"/>
      <c r="W251" s="17"/>
      <c r="X251" s="17"/>
      <c r="Y251" s="17"/>
      <c r="Z251" s="17"/>
      <c r="AA251" s="17"/>
      <c r="AB251" s="17"/>
      <c r="AC251" s="17">
        <f>O251+P251</f>
        <v>1681.56</v>
      </c>
      <c r="AD251" s="17">
        <f>Q251</f>
        <v>268</v>
      </c>
      <c r="AE251" s="17">
        <f>R251+S251</f>
        <v>893.36</v>
      </c>
      <c r="AF251" s="17">
        <f>T251</f>
        <v>1161</v>
      </c>
      <c r="AG251" s="17"/>
      <c r="AH251" s="17">
        <f>AC251*4.1868</f>
        <v>7040.3554079999994</v>
      </c>
      <c r="AI251" s="17">
        <f>Q251*4.1868</f>
        <v>1122.0624</v>
      </c>
      <c r="AJ251" s="17">
        <f>R251*4.1868</f>
        <v>2149.3356479999998</v>
      </c>
      <c r="AK251" s="17">
        <f>S251*4.1868</f>
        <v>1590.9839999999999</v>
      </c>
      <c r="AL251" s="17">
        <f>AF251*4.1868</f>
        <v>4860.8747999999996</v>
      </c>
      <c r="AM251" s="17"/>
      <c r="AN251" s="1">
        <v>462</v>
      </c>
      <c r="AO251" s="1">
        <v>6.9</v>
      </c>
      <c r="AP251" s="1">
        <v>67</v>
      </c>
      <c r="AQ251" s="1">
        <v>142.6</v>
      </c>
      <c r="AR251" s="1">
        <v>100</v>
      </c>
      <c r="AS251" s="1">
        <v>129</v>
      </c>
      <c r="AT251" s="17"/>
      <c r="AU251" s="17"/>
      <c r="AV251" s="17"/>
      <c r="AW251" s="17"/>
      <c r="AX251" s="17"/>
      <c r="AY251" s="17"/>
      <c r="AZ251" s="17"/>
      <c r="BA251" s="17"/>
      <c r="BB251" s="17">
        <f>SUM(AN251:AO251)</f>
        <v>468.9</v>
      </c>
      <c r="BC251" s="17">
        <f>AQ251</f>
        <v>142.6</v>
      </c>
      <c r="BD251" s="17">
        <f>AR251</f>
        <v>100</v>
      </c>
      <c r="BE251" s="17">
        <f>AS251</f>
        <v>129</v>
      </c>
      <c r="BF251" s="17"/>
      <c r="BG251">
        <f>BB251*$H251/1000</f>
        <v>0.88449348308571418</v>
      </c>
      <c r="BH251">
        <f t="shared" si="12"/>
        <v>0.26898863443809518</v>
      </c>
      <c r="BI251">
        <f t="shared" si="13"/>
        <v>0.18863158095238092</v>
      </c>
      <c r="BJ251">
        <f t="shared" si="14"/>
        <v>0.12638315923809521</v>
      </c>
      <c r="BK251">
        <f t="shared" si="15"/>
        <v>0.24333473942857139</v>
      </c>
    </row>
    <row r="252" spans="1:63">
      <c r="A252">
        <v>248</v>
      </c>
      <c r="B252" s="6">
        <v>275</v>
      </c>
      <c r="C252" s="6" t="s">
        <v>90</v>
      </c>
      <c r="D252" s="6" t="s">
        <v>57</v>
      </c>
      <c r="E252" s="6" t="s">
        <v>65</v>
      </c>
      <c r="F252" s="6" t="s">
        <v>75</v>
      </c>
      <c r="G252" s="7" t="s">
        <v>30</v>
      </c>
      <c r="H252" s="4">
        <v>2.9322394841269839</v>
      </c>
      <c r="J252" s="15">
        <f>H252*(AI252+AJ252+AK252)*0.001</f>
        <v>18.677280726027252</v>
      </c>
      <c r="K252" s="15">
        <f>H252*0.001*AH252</f>
        <v>11.306104348627242</v>
      </c>
      <c r="L252" s="15">
        <f>H252*0.001*AL252</f>
        <v>18.672861113929283</v>
      </c>
      <c r="M252" s="15">
        <f>SUM(J252:L252)</f>
        <v>48.656246188583779</v>
      </c>
      <c r="N252" s="13" t="s">
        <v>30</v>
      </c>
      <c r="O252" s="13">
        <f>AN252*3.58</f>
        <v>905.74</v>
      </c>
      <c r="P252" s="14">
        <f>AO252*4</f>
        <v>15.2</v>
      </c>
      <c r="Q252" s="14">
        <f>AP252*4</f>
        <v>268</v>
      </c>
      <c r="R252" s="14">
        <f>AQ252*3.6</f>
        <v>873.36</v>
      </c>
      <c r="S252" s="14">
        <f>AR252*3.8</f>
        <v>380</v>
      </c>
      <c r="T252" s="14">
        <f>AS252*9</f>
        <v>1521</v>
      </c>
      <c r="U252" s="13"/>
      <c r="V252" s="13"/>
      <c r="W252" s="13"/>
      <c r="X252" s="13"/>
      <c r="Y252" s="13"/>
      <c r="Z252" s="13"/>
      <c r="AA252" s="13"/>
      <c r="AB252" s="13"/>
      <c r="AC252" s="13">
        <f>O252+P252</f>
        <v>920.94</v>
      </c>
      <c r="AD252" s="13">
        <f>Q252</f>
        <v>268</v>
      </c>
      <c r="AE252" s="13">
        <f>R252+S252</f>
        <v>1253.3600000000001</v>
      </c>
      <c r="AF252" s="13">
        <f>T252</f>
        <v>1521</v>
      </c>
      <c r="AG252" s="13"/>
      <c r="AH252" s="13">
        <f>AC252*4.1868</f>
        <v>3855.791592</v>
      </c>
      <c r="AI252" s="13">
        <f>Q252*4.1868</f>
        <v>1122.0624</v>
      </c>
      <c r="AJ252" s="13">
        <f>R252*4.1868</f>
        <v>3656.5836479999998</v>
      </c>
      <c r="AK252" s="13">
        <f>S252*4.1868</f>
        <v>1590.9839999999999</v>
      </c>
      <c r="AL252" s="13">
        <f>AF252*4.1868</f>
        <v>6368.1228000000001</v>
      </c>
      <c r="AM252" s="13"/>
      <c r="AN252" s="14">
        <v>253</v>
      </c>
      <c r="AO252" s="14">
        <v>3.8</v>
      </c>
      <c r="AP252" s="14">
        <v>67</v>
      </c>
      <c r="AQ252" s="14">
        <v>242.6</v>
      </c>
      <c r="AR252" s="14">
        <v>100</v>
      </c>
      <c r="AS252" s="14">
        <v>169</v>
      </c>
      <c r="AT252" s="13"/>
      <c r="AU252" s="13"/>
      <c r="AV252" s="13"/>
      <c r="AW252" s="13"/>
      <c r="AX252" s="13"/>
      <c r="AY252" s="13"/>
      <c r="AZ252" s="13"/>
      <c r="BA252" s="13"/>
      <c r="BB252" s="13">
        <f>SUM(AN252:AO252)</f>
        <v>256.8</v>
      </c>
      <c r="BC252" s="13">
        <f>AQ252</f>
        <v>242.6</v>
      </c>
      <c r="BD252" s="13">
        <f>AR252</f>
        <v>100</v>
      </c>
      <c r="BE252" s="13">
        <f>AS252</f>
        <v>169</v>
      </c>
      <c r="BF252" s="13"/>
      <c r="BG252">
        <f>BB252*$H252/1000</f>
        <v>0.7529990995238095</v>
      </c>
      <c r="BH252">
        <f t="shared" si="12"/>
        <v>0.71136129884920629</v>
      </c>
      <c r="BI252">
        <f t="shared" si="13"/>
        <v>0.29322394841269839</v>
      </c>
      <c r="BJ252">
        <f t="shared" si="14"/>
        <v>0.19646004543650791</v>
      </c>
      <c r="BK252">
        <f t="shared" si="15"/>
        <v>0.49554847281746028</v>
      </c>
    </row>
    <row r="253" spans="1:63">
      <c r="A253">
        <v>249</v>
      </c>
      <c r="B253" s="6">
        <v>276</v>
      </c>
      <c r="C253" s="6" t="s">
        <v>90</v>
      </c>
      <c r="D253" s="6" t="s">
        <v>49</v>
      </c>
      <c r="E253" s="6" t="s">
        <v>65</v>
      </c>
      <c r="F253" s="6" t="s">
        <v>75</v>
      </c>
      <c r="G253" s="7" t="s">
        <v>30</v>
      </c>
      <c r="H253" s="4">
        <v>2.1707277116402088</v>
      </c>
      <c r="J253" s="15">
        <f>H253*(AI253+AJ253+AK253)*0.001</f>
        <v>13.826732458089751</v>
      </c>
      <c r="K253" s="15">
        <f>H253*0.001*AH253</f>
        <v>8.3698736590637175</v>
      </c>
      <c r="L253" s="15">
        <f>H253*0.001*AL253</f>
        <v>13.823460633087841</v>
      </c>
      <c r="M253" s="15">
        <f>SUM(J253:L253)</f>
        <v>36.020066750241313</v>
      </c>
      <c r="N253" s="13" t="s">
        <v>30</v>
      </c>
      <c r="O253" s="13">
        <f>AN253*3.58</f>
        <v>905.74</v>
      </c>
      <c r="P253" s="14">
        <f>AO253*4</f>
        <v>15.2</v>
      </c>
      <c r="Q253" s="14">
        <f>AP253*4</f>
        <v>268</v>
      </c>
      <c r="R253" s="14">
        <f>AQ253*3.6</f>
        <v>873.36</v>
      </c>
      <c r="S253" s="14">
        <f>AR253*3.8</f>
        <v>380</v>
      </c>
      <c r="T253" s="14">
        <f>AS253*9</f>
        <v>1521</v>
      </c>
      <c r="U253" s="13"/>
      <c r="V253" s="13"/>
      <c r="W253" s="13"/>
      <c r="X253" s="13"/>
      <c r="Y253" s="13"/>
      <c r="Z253" s="13"/>
      <c r="AA253" s="13"/>
      <c r="AB253" s="13"/>
      <c r="AC253" s="13">
        <f>O253+P253</f>
        <v>920.94</v>
      </c>
      <c r="AD253" s="13">
        <f>Q253</f>
        <v>268</v>
      </c>
      <c r="AE253" s="13">
        <f>R253+S253</f>
        <v>1253.3600000000001</v>
      </c>
      <c r="AF253" s="13">
        <f>T253</f>
        <v>1521</v>
      </c>
      <c r="AG253" s="13"/>
      <c r="AH253" s="13">
        <f>AC253*4.1868</f>
        <v>3855.791592</v>
      </c>
      <c r="AI253" s="13">
        <f>Q253*4.1868</f>
        <v>1122.0624</v>
      </c>
      <c r="AJ253" s="13">
        <f>R253*4.1868</f>
        <v>3656.5836479999998</v>
      </c>
      <c r="AK253" s="13">
        <f>S253*4.1868</f>
        <v>1590.9839999999999</v>
      </c>
      <c r="AL253" s="13">
        <f>AF253*4.1868</f>
        <v>6368.1228000000001</v>
      </c>
      <c r="AM253" s="13"/>
      <c r="AN253" s="14">
        <v>253</v>
      </c>
      <c r="AO253" s="14">
        <v>3.8</v>
      </c>
      <c r="AP253" s="14">
        <v>67</v>
      </c>
      <c r="AQ253" s="14">
        <v>242.6</v>
      </c>
      <c r="AR253" s="14">
        <v>100</v>
      </c>
      <c r="AS253" s="14">
        <v>169</v>
      </c>
      <c r="AT253" s="13"/>
      <c r="AU253" s="13"/>
      <c r="AV253" s="13"/>
      <c r="AW253" s="13"/>
      <c r="AX253" s="13"/>
      <c r="AY253" s="13"/>
      <c r="AZ253" s="13"/>
      <c r="BA253" s="13"/>
      <c r="BB253" s="13">
        <f>SUM(AN253:AO253)</f>
        <v>256.8</v>
      </c>
      <c r="BC253" s="13">
        <f>AQ253</f>
        <v>242.6</v>
      </c>
      <c r="BD253" s="13">
        <f>AR253</f>
        <v>100</v>
      </c>
      <c r="BE253" s="13">
        <f>AS253</f>
        <v>169</v>
      </c>
      <c r="BF253" s="13"/>
      <c r="BG253">
        <f>BB253*$H253/1000</f>
        <v>0.55744287634920564</v>
      </c>
      <c r="BH253">
        <f t="shared" si="12"/>
        <v>0.52661854284391463</v>
      </c>
      <c r="BI253">
        <f t="shared" si="13"/>
        <v>0.21707277116402088</v>
      </c>
      <c r="BJ253">
        <f t="shared" si="14"/>
        <v>0.145438756679894</v>
      </c>
      <c r="BK253">
        <f t="shared" si="15"/>
        <v>0.36685298326719529</v>
      </c>
    </row>
    <row r="254" spans="1:63" s="25" customFormat="1">
      <c r="A254" s="52">
        <v>250</v>
      </c>
      <c r="B254" s="21" t="s">
        <v>91</v>
      </c>
      <c r="C254" s="21" t="s">
        <v>101</v>
      </c>
      <c r="D254" s="21" t="s">
        <v>49</v>
      </c>
      <c r="E254" s="22" t="s">
        <v>63</v>
      </c>
      <c r="F254" s="22" t="s">
        <v>75</v>
      </c>
      <c r="G254" s="23" t="s">
        <v>24</v>
      </c>
      <c r="H254" s="35">
        <v>2.0916666666666663</v>
      </c>
      <c r="J254" s="25">
        <f>H254*(AI254+AJ254+AK254)*0.001</f>
        <v>19.978408954799995</v>
      </c>
      <c r="K254" s="25">
        <f>H254*0.001*AH254</f>
        <v>4.9086922428000008</v>
      </c>
      <c r="L254" s="25">
        <f>H254*0.001*AL254</f>
        <v>10.088513279999999</v>
      </c>
      <c r="M254" s="15">
        <f>SUM(J254:L254)</f>
        <v>34.975614477599997</v>
      </c>
      <c r="N254" s="25" t="s">
        <v>24</v>
      </c>
      <c r="O254" s="25">
        <f>AN254*3.58</f>
        <v>551.32000000000005</v>
      </c>
      <c r="P254" s="26">
        <f>AO254*4</f>
        <v>9.1999999999999993</v>
      </c>
      <c r="Q254" s="26">
        <f>AP254*4</f>
        <v>268</v>
      </c>
      <c r="R254" s="26">
        <f>AQ254*3.6</f>
        <v>1633.32</v>
      </c>
      <c r="S254" s="26">
        <f>AR254*3.8</f>
        <v>380</v>
      </c>
      <c r="T254" s="26">
        <f>AS254*9</f>
        <v>1152</v>
      </c>
      <c r="AC254" s="25">
        <f>O254+P254</f>
        <v>560.5200000000001</v>
      </c>
      <c r="AD254" s="25">
        <f>Q254</f>
        <v>268</v>
      </c>
      <c r="AE254" s="25">
        <f>R254+S254</f>
        <v>2013.32</v>
      </c>
      <c r="AF254" s="25">
        <f>T254</f>
        <v>1152</v>
      </c>
      <c r="AH254" s="25">
        <f>AC254*4.1868</f>
        <v>2346.7851360000004</v>
      </c>
      <c r="AI254" s="25">
        <f>Q254*4.1868</f>
        <v>1122.0624</v>
      </c>
      <c r="AJ254" s="25">
        <f>R254*4.1868</f>
        <v>6838.3841759999996</v>
      </c>
      <c r="AK254" s="25">
        <f>S254*4.1868</f>
        <v>1590.9839999999999</v>
      </c>
      <c r="AL254" s="25">
        <f>AF254*4.1868</f>
        <v>4823.1935999999996</v>
      </c>
      <c r="AN254" s="26">
        <v>154</v>
      </c>
      <c r="AO254" s="26">
        <v>2.2999999999999998</v>
      </c>
      <c r="AP254" s="26">
        <v>67</v>
      </c>
      <c r="AQ254" s="26">
        <v>453.7</v>
      </c>
      <c r="AR254" s="26">
        <v>100</v>
      </c>
      <c r="AS254" s="26">
        <v>128</v>
      </c>
      <c r="BB254" s="25">
        <f>SUM(AN254:AO254)</f>
        <v>156.30000000000001</v>
      </c>
      <c r="BC254" s="25">
        <f>AQ254</f>
        <v>453.7</v>
      </c>
      <c r="BD254" s="25">
        <f>AR254</f>
        <v>100</v>
      </c>
      <c r="BE254" s="25">
        <f>AS254</f>
        <v>128</v>
      </c>
      <c r="BG254">
        <f>BB254*$H254/1000</f>
        <v>0.32692749999999993</v>
      </c>
      <c r="BH254">
        <f t="shared" ref="BH254:BH260" si="16">BC254*$H254/1000</f>
        <v>0.94898916666666655</v>
      </c>
      <c r="BI254">
        <f t="shared" ref="BI254:BI260" si="17">BD254*$H254/1000</f>
        <v>0.20916666666666664</v>
      </c>
      <c r="BJ254">
        <f t="shared" ref="BJ254:BJ260" si="18">AP254*$H254/1000</f>
        <v>0.14014166666666666</v>
      </c>
      <c r="BK254">
        <f t="shared" ref="BK254:BK260" si="19">BE254*$H254/1000</f>
        <v>0.26773333333333327</v>
      </c>
    </row>
    <row r="255" spans="1:63" s="25" customFormat="1">
      <c r="A255" s="27">
        <v>251</v>
      </c>
      <c r="B255" s="22" t="s">
        <v>92</v>
      </c>
      <c r="C255" s="21" t="s">
        <v>101</v>
      </c>
      <c r="D255" s="21" t="s">
        <v>49</v>
      </c>
      <c r="E255" s="22" t="s">
        <v>63</v>
      </c>
      <c r="F255" s="22" t="s">
        <v>75</v>
      </c>
      <c r="G255" s="23" t="s">
        <v>24</v>
      </c>
      <c r="H255" s="35">
        <v>2.0916666666666663</v>
      </c>
      <c r="J255" s="25">
        <f>H255*(AI255+AJ255+AK255)*0.001</f>
        <v>19.978408954799995</v>
      </c>
      <c r="K255" s="25">
        <f>H255*0.001*AH255</f>
        <v>4.9086922428000008</v>
      </c>
      <c r="L255" s="25">
        <f>H255*0.001*AL255</f>
        <v>10.088513279999999</v>
      </c>
      <c r="M255" s="15">
        <f>SUM(J255:L255)</f>
        <v>34.975614477599997</v>
      </c>
      <c r="N255" s="25" t="s">
        <v>24</v>
      </c>
      <c r="O255" s="25">
        <f>AN255*3.58</f>
        <v>551.32000000000005</v>
      </c>
      <c r="P255" s="26">
        <f>AO255*4</f>
        <v>9.1999999999999993</v>
      </c>
      <c r="Q255" s="26">
        <f>AP255*4</f>
        <v>268</v>
      </c>
      <c r="R255" s="26">
        <f>AQ255*3.6</f>
        <v>1633.32</v>
      </c>
      <c r="S255" s="26">
        <f>AR255*3.8</f>
        <v>380</v>
      </c>
      <c r="T255" s="26">
        <f>AS255*9</f>
        <v>1152</v>
      </c>
      <c r="AC255" s="25">
        <f>O255+P255</f>
        <v>560.5200000000001</v>
      </c>
      <c r="AD255" s="25">
        <f>Q255</f>
        <v>268</v>
      </c>
      <c r="AE255" s="25">
        <f>R255+S255</f>
        <v>2013.32</v>
      </c>
      <c r="AF255" s="25">
        <f>T255</f>
        <v>1152</v>
      </c>
      <c r="AH255" s="25">
        <f>AC255*4.1868</f>
        <v>2346.7851360000004</v>
      </c>
      <c r="AI255" s="25">
        <f>Q255*4.1868</f>
        <v>1122.0624</v>
      </c>
      <c r="AJ255" s="25">
        <f>R255*4.1868</f>
        <v>6838.3841759999996</v>
      </c>
      <c r="AK255" s="25">
        <f>S255*4.1868</f>
        <v>1590.9839999999999</v>
      </c>
      <c r="AL255" s="25">
        <f>AF255*4.1868</f>
        <v>4823.1935999999996</v>
      </c>
      <c r="AN255" s="26">
        <v>154</v>
      </c>
      <c r="AO255" s="26">
        <v>2.2999999999999998</v>
      </c>
      <c r="AP255" s="26">
        <v>67</v>
      </c>
      <c r="AQ255" s="26">
        <v>453.7</v>
      </c>
      <c r="AR255" s="26">
        <v>100</v>
      </c>
      <c r="AS255" s="26">
        <v>128</v>
      </c>
      <c r="BB255" s="25">
        <f>SUM(AN255:AO255)</f>
        <v>156.30000000000001</v>
      </c>
      <c r="BC255" s="25">
        <f>AQ255</f>
        <v>453.7</v>
      </c>
      <c r="BD255" s="25">
        <f>AR255</f>
        <v>100</v>
      </c>
      <c r="BE255" s="25">
        <f>AS255</f>
        <v>128</v>
      </c>
      <c r="BG255">
        <f>BB255*$H255/1000</f>
        <v>0.32692749999999993</v>
      </c>
      <c r="BH255">
        <f t="shared" si="16"/>
        <v>0.94898916666666655</v>
      </c>
      <c r="BI255">
        <f t="shared" si="17"/>
        <v>0.20916666666666664</v>
      </c>
      <c r="BJ255">
        <f t="shared" si="18"/>
        <v>0.14014166666666666</v>
      </c>
      <c r="BK255">
        <f t="shared" si="19"/>
        <v>0.26773333333333327</v>
      </c>
    </row>
    <row r="256" spans="1:63" s="25" customFormat="1">
      <c r="A256" s="52">
        <v>252</v>
      </c>
      <c r="B256" s="21" t="s">
        <v>93</v>
      </c>
      <c r="C256" s="21" t="s">
        <v>101</v>
      </c>
      <c r="D256" s="21" t="s">
        <v>49</v>
      </c>
      <c r="E256" s="22" t="s">
        <v>63</v>
      </c>
      <c r="F256" s="22" t="s">
        <v>75</v>
      </c>
      <c r="G256" s="23" t="s">
        <v>24</v>
      </c>
      <c r="H256" s="24">
        <v>2.0958333333333337</v>
      </c>
      <c r="J256" s="25">
        <f>H256*(AI256+AJ256+AK256)*0.001</f>
        <v>20.018206582200001</v>
      </c>
      <c r="K256" s="25">
        <f>H256*0.001*AH256</f>
        <v>4.9184705142000018</v>
      </c>
      <c r="L256" s="25">
        <f>H256*0.001*AL256</f>
        <v>10.108609920000001</v>
      </c>
      <c r="M256" s="15">
        <f>SUM(J256:L256)</f>
        <v>35.045287016400003</v>
      </c>
      <c r="N256" s="25" t="s">
        <v>24</v>
      </c>
      <c r="O256" s="25">
        <f>AN256*3.58</f>
        <v>551.32000000000005</v>
      </c>
      <c r="P256" s="26">
        <f>AO256*4</f>
        <v>9.1999999999999993</v>
      </c>
      <c r="Q256" s="26">
        <f>AP256*4</f>
        <v>268</v>
      </c>
      <c r="R256" s="26">
        <f>AQ256*3.6</f>
        <v>1633.32</v>
      </c>
      <c r="S256" s="26">
        <f>AR256*3.8</f>
        <v>380</v>
      </c>
      <c r="T256" s="26">
        <f>AS256*9</f>
        <v>1152</v>
      </c>
      <c r="AC256" s="25">
        <f>O256+P256</f>
        <v>560.5200000000001</v>
      </c>
      <c r="AD256" s="25">
        <f>Q256</f>
        <v>268</v>
      </c>
      <c r="AE256" s="25">
        <f>R256+S256</f>
        <v>2013.32</v>
      </c>
      <c r="AF256" s="25">
        <f>T256</f>
        <v>1152</v>
      </c>
      <c r="AH256" s="25">
        <f>AC256*4.1868</f>
        <v>2346.7851360000004</v>
      </c>
      <c r="AI256" s="25">
        <f>Q256*4.1868</f>
        <v>1122.0624</v>
      </c>
      <c r="AJ256" s="25">
        <f>R256*4.1868</f>
        <v>6838.3841759999996</v>
      </c>
      <c r="AK256" s="25">
        <f>S256*4.1868</f>
        <v>1590.9839999999999</v>
      </c>
      <c r="AL256" s="25">
        <f>AF256*4.1868</f>
        <v>4823.1935999999996</v>
      </c>
      <c r="AN256" s="26">
        <v>154</v>
      </c>
      <c r="AO256" s="26">
        <v>2.2999999999999998</v>
      </c>
      <c r="AP256" s="26">
        <v>67</v>
      </c>
      <c r="AQ256" s="26">
        <v>453.7</v>
      </c>
      <c r="AR256" s="26">
        <v>100</v>
      </c>
      <c r="AS256" s="26">
        <v>128</v>
      </c>
      <c r="BB256" s="25">
        <f>SUM(AN256:AO256)</f>
        <v>156.30000000000001</v>
      </c>
      <c r="BC256" s="25">
        <f>AQ256</f>
        <v>453.7</v>
      </c>
      <c r="BD256" s="25">
        <f>AR256</f>
        <v>100</v>
      </c>
      <c r="BE256" s="25">
        <f>AS256</f>
        <v>128</v>
      </c>
      <c r="BG256">
        <f>BB256*$H256/1000</f>
        <v>0.32757875000000009</v>
      </c>
      <c r="BH256">
        <f t="shared" si="16"/>
        <v>0.95087958333333344</v>
      </c>
      <c r="BI256">
        <f t="shared" si="17"/>
        <v>0.20958333333333337</v>
      </c>
      <c r="BJ256">
        <f t="shared" si="18"/>
        <v>0.14042083333333336</v>
      </c>
      <c r="BK256">
        <f t="shared" si="19"/>
        <v>0.26826666666666671</v>
      </c>
    </row>
    <row r="257" spans="1:63" s="25" customFormat="1">
      <c r="A257" s="27">
        <v>253</v>
      </c>
      <c r="B257" s="22" t="s">
        <v>94</v>
      </c>
      <c r="C257" s="21" t="s">
        <v>101</v>
      </c>
      <c r="D257" s="21" t="s">
        <v>49</v>
      </c>
      <c r="E257" s="22" t="s">
        <v>63</v>
      </c>
      <c r="F257" s="22" t="s">
        <v>75</v>
      </c>
      <c r="G257" s="23" t="s">
        <v>24</v>
      </c>
      <c r="H257" s="24">
        <v>2.0958333333333337</v>
      </c>
      <c r="J257" s="25">
        <f>H257*(AI257+AJ257+AK257)*0.001</f>
        <v>20.018206582200001</v>
      </c>
      <c r="K257" s="25">
        <f>H257*0.001*AH257</f>
        <v>4.9184705142000018</v>
      </c>
      <c r="L257" s="25">
        <f>H257*0.001*AL257</f>
        <v>10.108609920000001</v>
      </c>
      <c r="M257" s="15">
        <f>SUM(J257:L257)</f>
        <v>35.045287016400003</v>
      </c>
      <c r="N257" s="25" t="s">
        <v>24</v>
      </c>
      <c r="O257" s="25">
        <f>AN257*3.58</f>
        <v>551.32000000000005</v>
      </c>
      <c r="P257" s="26">
        <f>AO257*4</f>
        <v>9.1999999999999993</v>
      </c>
      <c r="Q257" s="26">
        <f>AP257*4</f>
        <v>268</v>
      </c>
      <c r="R257" s="26">
        <f>AQ257*3.6</f>
        <v>1633.32</v>
      </c>
      <c r="S257" s="26">
        <f>AR257*3.8</f>
        <v>380</v>
      </c>
      <c r="T257" s="26">
        <f>AS257*9</f>
        <v>1152</v>
      </c>
      <c r="AC257" s="25">
        <f>O257+P257</f>
        <v>560.5200000000001</v>
      </c>
      <c r="AD257" s="25">
        <f>Q257</f>
        <v>268</v>
      </c>
      <c r="AE257" s="25">
        <f>R257+S257</f>
        <v>2013.32</v>
      </c>
      <c r="AF257" s="25">
        <f>T257</f>
        <v>1152</v>
      </c>
      <c r="AH257" s="25">
        <f>AC257*4.1868</f>
        <v>2346.7851360000004</v>
      </c>
      <c r="AI257" s="25">
        <f>Q257*4.1868</f>
        <v>1122.0624</v>
      </c>
      <c r="AJ257" s="25">
        <f>R257*4.1868</f>
        <v>6838.3841759999996</v>
      </c>
      <c r="AK257" s="25">
        <f>S257*4.1868</f>
        <v>1590.9839999999999</v>
      </c>
      <c r="AL257" s="25">
        <f>AF257*4.1868</f>
        <v>4823.1935999999996</v>
      </c>
      <c r="AN257" s="26">
        <v>154</v>
      </c>
      <c r="AO257" s="26">
        <v>2.2999999999999998</v>
      </c>
      <c r="AP257" s="26">
        <v>67</v>
      </c>
      <c r="AQ257" s="26">
        <v>453.7</v>
      </c>
      <c r="AR257" s="26">
        <v>100</v>
      </c>
      <c r="AS257" s="26">
        <v>128</v>
      </c>
      <c r="BB257" s="25">
        <f>SUM(AN257:AO257)</f>
        <v>156.30000000000001</v>
      </c>
      <c r="BC257" s="25">
        <f>AQ257</f>
        <v>453.7</v>
      </c>
      <c r="BD257" s="25">
        <f>AR257</f>
        <v>100</v>
      </c>
      <c r="BE257" s="25">
        <f>AS257</f>
        <v>128</v>
      </c>
      <c r="BG257">
        <f>BB257*$H257/1000</f>
        <v>0.32757875000000009</v>
      </c>
      <c r="BH257">
        <f t="shared" si="16"/>
        <v>0.95087958333333344</v>
      </c>
      <c r="BI257">
        <f t="shared" si="17"/>
        <v>0.20958333333333337</v>
      </c>
      <c r="BJ257">
        <f t="shared" si="18"/>
        <v>0.14042083333333336</v>
      </c>
      <c r="BK257">
        <f t="shared" si="19"/>
        <v>0.26826666666666671</v>
      </c>
    </row>
    <row r="258" spans="1:63" s="25" customFormat="1">
      <c r="A258" s="52">
        <v>254</v>
      </c>
      <c r="B258" s="21" t="s">
        <v>102</v>
      </c>
      <c r="C258" s="21" t="s">
        <v>101</v>
      </c>
      <c r="D258" s="21" t="s">
        <v>49</v>
      </c>
      <c r="E258" s="22" t="s">
        <v>63</v>
      </c>
      <c r="F258" s="22" t="s">
        <v>75</v>
      </c>
      <c r="G258" s="23" t="s">
        <v>24</v>
      </c>
      <c r="H258" s="24">
        <v>1.9818181818181819</v>
      </c>
      <c r="J258" s="25">
        <f>H258*(AI258+AJ258+AK258)*0.001</f>
        <v>18.929198777890907</v>
      </c>
      <c r="K258" s="25">
        <f>H258*0.001*AH258</f>
        <v>4.6509014513454554</v>
      </c>
      <c r="L258" s="25">
        <f>H258*0.001*AL258</f>
        <v>9.5586927709090901</v>
      </c>
      <c r="M258" s="15">
        <f>SUM(J258:L258)</f>
        <v>33.138793000145455</v>
      </c>
      <c r="N258" s="25" t="s">
        <v>24</v>
      </c>
      <c r="O258" s="25">
        <f>AN258*3.58</f>
        <v>551.32000000000005</v>
      </c>
      <c r="P258" s="26">
        <f>AO258*4</f>
        <v>9.1999999999999993</v>
      </c>
      <c r="Q258" s="26">
        <f>AP258*4</f>
        <v>268</v>
      </c>
      <c r="R258" s="26">
        <f>AQ258*3.6</f>
        <v>1633.32</v>
      </c>
      <c r="S258" s="26">
        <f>AR258*3.8</f>
        <v>380</v>
      </c>
      <c r="T258" s="26">
        <f>AS258*9</f>
        <v>1152</v>
      </c>
      <c r="AC258" s="25">
        <f>O258+P258</f>
        <v>560.5200000000001</v>
      </c>
      <c r="AD258" s="25">
        <f>Q258</f>
        <v>268</v>
      </c>
      <c r="AE258" s="25">
        <f>R258+S258</f>
        <v>2013.32</v>
      </c>
      <c r="AF258" s="25">
        <f>T258</f>
        <v>1152</v>
      </c>
      <c r="AH258" s="25">
        <f>AC258*4.1868</f>
        <v>2346.7851360000004</v>
      </c>
      <c r="AI258" s="25">
        <f>Q258*4.1868</f>
        <v>1122.0624</v>
      </c>
      <c r="AJ258" s="25">
        <f>R258*4.1868</f>
        <v>6838.3841759999996</v>
      </c>
      <c r="AK258" s="25">
        <f>S258*4.1868</f>
        <v>1590.9839999999999</v>
      </c>
      <c r="AL258" s="25">
        <f>AF258*4.1868</f>
        <v>4823.1935999999996</v>
      </c>
      <c r="AN258" s="26">
        <v>154</v>
      </c>
      <c r="AO258" s="26">
        <v>2.2999999999999998</v>
      </c>
      <c r="AP258" s="26">
        <v>67</v>
      </c>
      <c r="AQ258" s="26">
        <v>453.7</v>
      </c>
      <c r="AR258" s="26">
        <v>100</v>
      </c>
      <c r="AS258" s="26">
        <v>128</v>
      </c>
      <c r="BB258" s="25">
        <f>SUM(AN258:AO258)</f>
        <v>156.30000000000001</v>
      </c>
      <c r="BC258" s="25">
        <f>AQ258</f>
        <v>453.7</v>
      </c>
      <c r="BD258" s="25">
        <f>AR258</f>
        <v>100</v>
      </c>
      <c r="BE258" s="25">
        <f>AS258</f>
        <v>128</v>
      </c>
      <c r="BG258">
        <f>BB258*$H258/1000</f>
        <v>0.30975818181818188</v>
      </c>
      <c r="BH258">
        <f t="shared" si="16"/>
        <v>0.89915090909090911</v>
      </c>
      <c r="BI258">
        <f t="shared" si="17"/>
        <v>0.19818181818181818</v>
      </c>
      <c r="BJ258">
        <f t="shared" si="18"/>
        <v>0.13278181818181817</v>
      </c>
      <c r="BK258">
        <f t="shared" si="19"/>
        <v>0.25367272727272727</v>
      </c>
    </row>
    <row r="259" spans="1:63" s="33" customFormat="1">
      <c r="A259" s="51">
        <v>255</v>
      </c>
      <c r="B259" s="29" t="s">
        <v>95</v>
      </c>
      <c r="C259" s="30" t="s">
        <v>100</v>
      </c>
      <c r="D259" s="30" t="s">
        <v>49</v>
      </c>
      <c r="E259" s="29" t="s">
        <v>64</v>
      </c>
      <c r="F259" s="29" t="s">
        <v>75</v>
      </c>
      <c r="G259" s="31" t="s">
        <v>27</v>
      </c>
      <c r="H259" s="32">
        <v>2.4750000000000001</v>
      </c>
      <c r="J259" s="33">
        <f>H259*(AI259+AJ259+AK259)*0.001</f>
        <v>12.034395568799999</v>
      </c>
      <c r="K259" s="33">
        <f>H259*0.001*AH259</f>
        <v>17.4248796348</v>
      </c>
      <c r="L259" s="33">
        <f>H259*0.001*AL259</f>
        <v>12.030665129999999</v>
      </c>
      <c r="M259" s="15">
        <f>SUM(J259:L259)</f>
        <v>41.489940333600003</v>
      </c>
      <c r="N259" s="33" t="s">
        <v>27</v>
      </c>
      <c r="O259" s="33">
        <f>AN259*3.58</f>
        <v>1653.96</v>
      </c>
      <c r="P259" s="34">
        <f>AO259*4</f>
        <v>27.6</v>
      </c>
      <c r="Q259" s="34">
        <f>AP259*4</f>
        <v>268</v>
      </c>
      <c r="R259" s="34">
        <f>AQ259*3.6</f>
        <v>513.36</v>
      </c>
      <c r="S259" s="34">
        <f>AR259*3.8</f>
        <v>380</v>
      </c>
      <c r="T259" s="34">
        <f>AS259*9</f>
        <v>1161</v>
      </c>
      <c r="AC259" s="33">
        <f>O259+P259</f>
        <v>1681.56</v>
      </c>
      <c r="AD259" s="33">
        <f>Q259</f>
        <v>268</v>
      </c>
      <c r="AE259" s="33">
        <f>R259+S259</f>
        <v>893.36</v>
      </c>
      <c r="AF259" s="33">
        <f>T259</f>
        <v>1161</v>
      </c>
      <c r="AH259" s="33">
        <f>AC259*4.1868</f>
        <v>7040.3554079999994</v>
      </c>
      <c r="AI259" s="33">
        <f>Q259*4.1868</f>
        <v>1122.0624</v>
      </c>
      <c r="AJ259" s="33">
        <f>R259*4.1868</f>
        <v>2149.3356479999998</v>
      </c>
      <c r="AK259" s="33">
        <f>S259*4.1868</f>
        <v>1590.9839999999999</v>
      </c>
      <c r="AL259" s="33">
        <f>AF259*4.1868</f>
        <v>4860.8747999999996</v>
      </c>
      <c r="AN259" s="34">
        <v>462</v>
      </c>
      <c r="AO259" s="34">
        <v>6.9</v>
      </c>
      <c r="AP259" s="34">
        <v>67</v>
      </c>
      <c r="AQ259" s="34">
        <v>142.6</v>
      </c>
      <c r="AR259" s="34">
        <v>100</v>
      </c>
      <c r="AS259" s="34">
        <v>129</v>
      </c>
      <c r="BB259" s="33">
        <f>SUM(AN259:AO259)</f>
        <v>468.9</v>
      </c>
      <c r="BC259" s="33">
        <f>AQ259</f>
        <v>142.6</v>
      </c>
      <c r="BD259" s="33">
        <f>AR259</f>
        <v>100</v>
      </c>
      <c r="BE259" s="33">
        <f>AS259</f>
        <v>129</v>
      </c>
      <c r="BG259">
        <f>BB259*$H259/1000</f>
        <v>1.1605274999999999</v>
      </c>
      <c r="BH259">
        <f t="shared" si="16"/>
        <v>0.352935</v>
      </c>
      <c r="BI259">
        <f t="shared" si="17"/>
        <v>0.2475</v>
      </c>
      <c r="BJ259">
        <f t="shared" si="18"/>
        <v>0.16582500000000003</v>
      </c>
      <c r="BK259">
        <f t="shared" si="19"/>
        <v>0.31927500000000003</v>
      </c>
    </row>
    <row r="260" spans="1:63" s="33" customFormat="1">
      <c r="A260" s="28">
        <v>256</v>
      </c>
      <c r="B260" s="30" t="s">
        <v>96</v>
      </c>
      <c r="C260" s="30" t="s">
        <v>100</v>
      </c>
      <c r="D260" s="30" t="s">
        <v>49</v>
      </c>
      <c r="E260" s="29" t="s">
        <v>64</v>
      </c>
      <c r="F260" s="29" t="s">
        <v>75</v>
      </c>
      <c r="G260" s="31" t="s">
        <v>27</v>
      </c>
      <c r="H260" s="32">
        <v>2.4750000000000001</v>
      </c>
      <c r="J260" s="33">
        <f>H260*(AI260+AJ260+AK260)*0.001</f>
        <v>12.034395568799999</v>
      </c>
      <c r="K260" s="33">
        <f>H260*0.001*AH260</f>
        <v>17.4248796348</v>
      </c>
      <c r="L260" s="33">
        <f>H260*0.001*AL260</f>
        <v>12.030665129999999</v>
      </c>
      <c r="M260" s="15">
        <f>SUM(J260:L260)</f>
        <v>41.489940333600003</v>
      </c>
      <c r="N260" s="33" t="s">
        <v>27</v>
      </c>
      <c r="O260" s="33">
        <f>AN260*3.58</f>
        <v>1653.96</v>
      </c>
      <c r="P260" s="34">
        <f>AO260*4</f>
        <v>27.6</v>
      </c>
      <c r="Q260" s="34">
        <f>AP260*4</f>
        <v>268</v>
      </c>
      <c r="R260" s="34">
        <f>AQ260*3.6</f>
        <v>513.36</v>
      </c>
      <c r="S260" s="34">
        <f>AR260*3.8</f>
        <v>380</v>
      </c>
      <c r="T260" s="34">
        <f>AS260*9</f>
        <v>1161</v>
      </c>
      <c r="AC260" s="33">
        <f>O260+P260</f>
        <v>1681.56</v>
      </c>
      <c r="AD260" s="33">
        <f>Q260</f>
        <v>268</v>
      </c>
      <c r="AE260" s="33">
        <f>R260+S260</f>
        <v>893.36</v>
      </c>
      <c r="AF260" s="33">
        <f>T260</f>
        <v>1161</v>
      </c>
      <c r="AH260" s="33">
        <f>AC260*4.1868</f>
        <v>7040.3554079999994</v>
      </c>
      <c r="AI260" s="33">
        <f>Q260*4.1868</f>
        <v>1122.0624</v>
      </c>
      <c r="AJ260" s="33">
        <f>R260*4.1868</f>
        <v>2149.3356479999998</v>
      </c>
      <c r="AK260" s="33">
        <f>S260*4.1868</f>
        <v>1590.9839999999999</v>
      </c>
      <c r="AL260" s="33">
        <f>AF260*4.1868</f>
        <v>4860.8747999999996</v>
      </c>
      <c r="AN260" s="34">
        <v>462</v>
      </c>
      <c r="AO260" s="34">
        <v>6.9</v>
      </c>
      <c r="AP260" s="34">
        <v>67</v>
      </c>
      <c r="AQ260" s="34">
        <v>142.6</v>
      </c>
      <c r="AR260" s="34">
        <v>100</v>
      </c>
      <c r="AS260" s="34">
        <v>129</v>
      </c>
      <c r="BB260" s="33">
        <f>SUM(AN260:AO260)</f>
        <v>468.9</v>
      </c>
      <c r="BC260" s="33">
        <f>AQ260</f>
        <v>142.6</v>
      </c>
      <c r="BD260" s="33">
        <f>AR260</f>
        <v>100</v>
      </c>
      <c r="BE260" s="33">
        <f>AS260</f>
        <v>129</v>
      </c>
      <c r="BG260">
        <f>BB260*$H260/1000</f>
        <v>1.1605274999999999</v>
      </c>
      <c r="BH260">
        <f t="shared" si="16"/>
        <v>0.352935</v>
      </c>
      <c r="BI260">
        <f t="shared" si="17"/>
        <v>0.2475</v>
      </c>
      <c r="BJ260">
        <f t="shared" si="18"/>
        <v>0.16582500000000003</v>
      </c>
      <c r="BK260">
        <f t="shared" si="19"/>
        <v>0.31927500000000003</v>
      </c>
    </row>
    <row r="261" spans="1:63" s="33" customFormat="1">
      <c r="A261" s="51">
        <v>257</v>
      </c>
      <c r="B261" s="29" t="s">
        <v>97</v>
      </c>
      <c r="C261" s="30" t="s">
        <v>100</v>
      </c>
      <c r="D261" s="30" t="s">
        <v>49</v>
      </c>
      <c r="E261" s="29" t="s">
        <v>64</v>
      </c>
      <c r="F261" s="29" t="s">
        <v>75</v>
      </c>
      <c r="G261" s="31" t="s">
        <v>27</v>
      </c>
      <c r="H261" s="32">
        <v>2.2124999999999999</v>
      </c>
      <c r="J261" s="33">
        <f>H261*(AI261+AJ261+AK261)*0.001</f>
        <v>10.758020281199999</v>
      </c>
      <c r="K261" s="33">
        <f>H261*0.001*AH261</f>
        <v>15.5767863402</v>
      </c>
      <c r="L261" s="33">
        <f>H261*0.001*AL261</f>
        <v>10.754685494999999</v>
      </c>
      <c r="M261" s="15">
        <f>SUM(J261:L261)</f>
        <v>37.089492116399995</v>
      </c>
      <c r="N261" s="33" t="s">
        <v>27</v>
      </c>
      <c r="O261" s="33">
        <f>AN261*3.58</f>
        <v>1653.96</v>
      </c>
      <c r="P261" s="34">
        <f>AO261*4</f>
        <v>27.6</v>
      </c>
      <c r="Q261" s="34">
        <f>AP261*4</f>
        <v>268</v>
      </c>
      <c r="R261" s="34">
        <f>AQ261*3.6</f>
        <v>513.36</v>
      </c>
      <c r="S261" s="34">
        <f>AR261*3.8</f>
        <v>380</v>
      </c>
      <c r="T261" s="34">
        <f>AS261*9</f>
        <v>1161</v>
      </c>
      <c r="AC261" s="33">
        <f>O261+P261</f>
        <v>1681.56</v>
      </c>
      <c r="AD261" s="33">
        <f>Q261</f>
        <v>268</v>
      </c>
      <c r="AE261" s="33">
        <f>R261+S261</f>
        <v>893.36</v>
      </c>
      <c r="AF261" s="33">
        <f>T261</f>
        <v>1161</v>
      </c>
      <c r="AH261" s="33">
        <f>AC261*4.1868</f>
        <v>7040.3554079999994</v>
      </c>
      <c r="AI261" s="33">
        <f>Q261*4.1868</f>
        <v>1122.0624</v>
      </c>
      <c r="AJ261" s="33">
        <f>R261*4.1868</f>
        <v>2149.3356479999998</v>
      </c>
      <c r="AK261" s="33">
        <f>S261*4.1868</f>
        <v>1590.9839999999999</v>
      </c>
      <c r="AL261" s="33">
        <f>AF261*4.1868</f>
        <v>4860.8747999999996</v>
      </c>
      <c r="AN261" s="34">
        <v>462</v>
      </c>
      <c r="AO261" s="34">
        <v>6.9</v>
      </c>
      <c r="AP261" s="34">
        <v>67</v>
      </c>
      <c r="AQ261" s="34">
        <v>142.6</v>
      </c>
      <c r="AR261" s="34">
        <v>100</v>
      </c>
      <c r="AS261" s="34">
        <v>129</v>
      </c>
      <c r="BB261" s="33">
        <f>SUM(AN261:AO261)</f>
        <v>468.9</v>
      </c>
      <c r="BC261" s="33">
        <f>AQ261</f>
        <v>142.6</v>
      </c>
      <c r="BD261" s="33">
        <f>AR261</f>
        <v>100</v>
      </c>
      <c r="BE261" s="33">
        <f>AS261</f>
        <v>129</v>
      </c>
      <c r="BG261">
        <f>BB261*$H261/1000</f>
        <v>1.0374412499999999</v>
      </c>
      <c r="BH261">
        <f t="shared" ref="BH261:BH293" si="20">BC261*$H261/1000</f>
        <v>0.31550250000000002</v>
      </c>
      <c r="BI261">
        <f t="shared" ref="BI261:BI293" si="21">BD261*$H261/1000</f>
        <v>0.22125</v>
      </c>
      <c r="BJ261">
        <f t="shared" ref="BJ261:BJ293" si="22">AP261*$H261/1000</f>
        <v>0.14823749999999999</v>
      </c>
      <c r="BK261">
        <f t="shared" ref="BK261:BK293" si="23">BE261*$H261/1000</f>
        <v>0.28541249999999996</v>
      </c>
    </row>
    <row r="262" spans="1:63" s="33" customFormat="1">
      <c r="A262" s="28">
        <v>258</v>
      </c>
      <c r="B262" s="30" t="s">
        <v>98</v>
      </c>
      <c r="C262" s="30" t="s">
        <v>100</v>
      </c>
      <c r="D262" s="30" t="s">
        <v>49</v>
      </c>
      <c r="E262" s="29" t="s">
        <v>64</v>
      </c>
      <c r="F262" s="29" t="s">
        <v>75</v>
      </c>
      <c r="G262" s="31" t="s">
        <v>27</v>
      </c>
      <c r="H262" s="32">
        <v>2.2124999999999999</v>
      </c>
      <c r="J262" s="33">
        <f>H262*(AI262+AJ262+AK262)*0.001</f>
        <v>10.758020281199999</v>
      </c>
      <c r="K262" s="33">
        <f>H262*0.001*AH262</f>
        <v>15.5767863402</v>
      </c>
      <c r="L262" s="33">
        <f>H262*0.001*AL262</f>
        <v>10.754685494999999</v>
      </c>
      <c r="M262" s="15">
        <f>SUM(J262:L262)</f>
        <v>37.089492116399995</v>
      </c>
      <c r="N262" s="33" t="s">
        <v>27</v>
      </c>
      <c r="O262" s="33">
        <f>AN262*3.58</f>
        <v>1653.96</v>
      </c>
      <c r="P262" s="34">
        <f>AO262*4</f>
        <v>27.6</v>
      </c>
      <c r="Q262" s="34">
        <f>AP262*4</f>
        <v>268</v>
      </c>
      <c r="R262" s="34">
        <f>AQ262*3.6</f>
        <v>513.36</v>
      </c>
      <c r="S262" s="34">
        <f>AR262*3.8</f>
        <v>380</v>
      </c>
      <c r="T262" s="34">
        <f>AS262*9</f>
        <v>1161</v>
      </c>
      <c r="AC262" s="33">
        <f>O262+P262</f>
        <v>1681.56</v>
      </c>
      <c r="AD262" s="33">
        <f>Q262</f>
        <v>268</v>
      </c>
      <c r="AE262" s="33">
        <f>R262+S262</f>
        <v>893.36</v>
      </c>
      <c r="AF262" s="33">
        <f>T262</f>
        <v>1161</v>
      </c>
      <c r="AH262" s="33">
        <f>AC262*4.1868</f>
        <v>7040.3554079999994</v>
      </c>
      <c r="AI262" s="33">
        <f>Q262*4.1868</f>
        <v>1122.0624</v>
      </c>
      <c r="AJ262" s="33">
        <f>R262*4.1868</f>
        <v>2149.3356479999998</v>
      </c>
      <c r="AK262" s="33">
        <f>S262*4.1868</f>
        <v>1590.9839999999999</v>
      </c>
      <c r="AL262" s="33">
        <f>AF262*4.1868</f>
        <v>4860.8747999999996</v>
      </c>
      <c r="AN262" s="34">
        <v>462</v>
      </c>
      <c r="AO262" s="34">
        <v>6.9</v>
      </c>
      <c r="AP262" s="34">
        <v>67</v>
      </c>
      <c r="AQ262" s="34">
        <v>142.6</v>
      </c>
      <c r="AR262" s="34">
        <v>100</v>
      </c>
      <c r="AS262" s="34">
        <v>129</v>
      </c>
      <c r="BB262" s="33">
        <f>SUM(AN262:AO262)</f>
        <v>468.9</v>
      </c>
      <c r="BC262" s="33">
        <f>AQ262</f>
        <v>142.6</v>
      </c>
      <c r="BD262" s="33">
        <f>AR262</f>
        <v>100</v>
      </c>
      <c r="BE262" s="33">
        <f>AS262</f>
        <v>129</v>
      </c>
      <c r="BG262">
        <f>BB262*$H262/1000</f>
        <v>1.0374412499999999</v>
      </c>
      <c r="BH262">
        <f t="shared" si="20"/>
        <v>0.31550250000000002</v>
      </c>
      <c r="BI262">
        <f t="shared" si="21"/>
        <v>0.22125</v>
      </c>
      <c r="BJ262">
        <f t="shared" si="22"/>
        <v>0.14823749999999999</v>
      </c>
      <c r="BK262">
        <f t="shared" si="23"/>
        <v>0.28541249999999996</v>
      </c>
    </row>
    <row r="263" spans="1:63" s="33" customFormat="1">
      <c r="A263" s="51">
        <v>259</v>
      </c>
      <c r="B263" s="29" t="s">
        <v>99</v>
      </c>
      <c r="C263" s="30" t="s">
        <v>100</v>
      </c>
      <c r="D263" s="30" t="s">
        <v>49</v>
      </c>
      <c r="E263" s="29" t="s">
        <v>64</v>
      </c>
      <c r="F263" s="29" t="s">
        <v>75</v>
      </c>
      <c r="G263" s="31" t="s">
        <v>27</v>
      </c>
      <c r="H263" s="32">
        <v>2.1999999999999997</v>
      </c>
      <c r="J263" s="33">
        <f>H263*(AI263+AJ263+AK263)*0.001</f>
        <v>10.697240505599996</v>
      </c>
      <c r="K263" s="33">
        <f>H263*0.001*AH263</f>
        <v>15.488781897599997</v>
      </c>
      <c r="L263" s="33">
        <f>H263*0.001*AL263</f>
        <v>10.693924559999997</v>
      </c>
      <c r="M263" s="15">
        <f>SUM(J263:L263)</f>
        <v>36.879946963199991</v>
      </c>
      <c r="N263" s="33" t="s">
        <v>27</v>
      </c>
      <c r="O263" s="33">
        <f>AN263*3.58</f>
        <v>1653.96</v>
      </c>
      <c r="P263" s="34">
        <f>AO263*4</f>
        <v>27.6</v>
      </c>
      <c r="Q263" s="34">
        <f>AP263*4</f>
        <v>268</v>
      </c>
      <c r="R263" s="34">
        <f>AQ263*3.6</f>
        <v>513.36</v>
      </c>
      <c r="S263" s="34">
        <f>AR263*3.8</f>
        <v>380</v>
      </c>
      <c r="T263" s="34">
        <f>AS263*9</f>
        <v>1161</v>
      </c>
      <c r="AC263" s="33">
        <f>O263+P263</f>
        <v>1681.56</v>
      </c>
      <c r="AD263" s="33">
        <f>Q263</f>
        <v>268</v>
      </c>
      <c r="AE263" s="33">
        <f>R263+S263</f>
        <v>893.36</v>
      </c>
      <c r="AF263" s="33">
        <f>T263</f>
        <v>1161</v>
      </c>
      <c r="AH263" s="33">
        <f>AC263*4.1868</f>
        <v>7040.3554079999994</v>
      </c>
      <c r="AI263" s="33">
        <f>Q263*4.1868</f>
        <v>1122.0624</v>
      </c>
      <c r="AJ263" s="33">
        <f>R263*4.1868</f>
        <v>2149.3356479999998</v>
      </c>
      <c r="AK263" s="33">
        <f>S263*4.1868</f>
        <v>1590.9839999999999</v>
      </c>
      <c r="AL263" s="33">
        <f>AF263*4.1868</f>
        <v>4860.8747999999996</v>
      </c>
      <c r="AN263" s="34">
        <v>462</v>
      </c>
      <c r="AO263" s="34">
        <v>6.9</v>
      </c>
      <c r="AP263" s="34">
        <v>67</v>
      </c>
      <c r="AQ263" s="34">
        <v>142.6</v>
      </c>
      <c r="AR263" s="34">
        <v>100</v>
      </c>
      <c r="AS263" s="34">
        <v>129</v>
      </c>
      <c r="BB263" s="33">
        <f>SUM(AN263:AO263)</f>
        <v>468.9</v>
      </c>
      <c r="BC263" s="33">
        <f>AQ263</f>
        <v>142.6</v>
      </c>
      <c r="BD263" s="33">
        <f>AR263</f>
        <v>100</v>
      </c>
      <c r="BE263" s="33">
        <f>AS263</f>
        <v>129</v>
      </c>
      <c r="BG263">
        <f>BB263*$H263/1000</f>
        <v>1.0315799999999999</v>
      </c>
      <c r="BH263">
        <f t="shared" si="20"/>
        <v>0.31371999999999994</v>
      </c>
      <c r="BI263">
        <f t="shared" si="21"/>
        <v>0.21999999999999997</v>
      </c>
      <c r="BJ263">
        <f t="shared" si="22"/>
        <v>0.14739999999999998</v>
      </c>
      <c r="BK263">
        <f t="shared" si="23"/>
        <v>0.28379999999999994</v>
      </c>
    </row>
    <row r="264" spans="1:63" s="25" customFormat="1">
      <c r="A264" s="52">
        <v>260</v>
      </c>
      <c r="B264" s="21" t="s">
        <v>103</v>
      </c>
      <c r="C264" s="21" t="s">
        <v>108</v>
      </c>
      <c r="D264" s="21" t="s">
        <v>49</v>
      </c>
      <c r="E264" s="22" t="s">
        <v>63</v>
      </c>
      <c r="F264" s="22" t="s">
        <v>75</v>
      </c>
      <c r="G264" s="23" t="s">
        <v>24</v>
      </c>
      <c r="H264" s="24">
        <v>2.1749999999999998</v>
      </c>
      <c r="J264" s="25">
        <f>H264*(AI264+AJ264+AK264)*0.001</f>
        <v>20.774361502799994</v>
      </c>
      <c r="K264" s="25">
        <f>H264*0.001*AH264</f>
        <v>5.1042576708000009</v>
      </c>
      <c r="L264" s="25">
        <f>H264*0.001*AL264</f>
        <v>10.490446079999998</v>
      </c>
      <c r="M264" s="15">
        <f>SUM(J264:L264)</f>
        <v>36.369065253599992</v>
      </c>
      <c r="N264" s="25" t="s">
        <v>24</v>
      </c>
      <c r="O264" s="25">
        <f>AN264*3.58</f>
        <v>551.32000000000005</v>
      </c>
      <c r="P264" s="26">
        <f>AO264*4</f>
        <v>9.1999999999999993</v>
      </c>
      <c r="Q264" s="26">
        <f>AP264*4</f>
        <v>268</v>
      </c>
      <c r="R264" s="26">
        <f>AQ264*3.6</f>
        <v>1633.32</v>
      </c>
      <c r="S264" s="26">
        <f>AR264*3.8</f>
        <v>380</v>
      </c>
      <c r="T264" s="26">
        <f>AS264*9</f>
        <v>1152</v>
      </c>
      <c r="AC264" s="25">
        <f>O264+P264</f>
        <v>560.5200000000001</v>
      </c>
      <c r="AD264" s="25">
        <f>Q264</f>
        <v>268</v>
      </c>
      <c r="AE264" s="25">
        <f>R264+S264</f>
        <v>2013.32</v>
      </c>
      <c r="AF264" s="25">
        <f>T264</f>
        <v>1152</v>
      </c>
      <c r="AH264" s="25">
        <f>AC264*4.1868</f>
        <v>2346.7851360000004</v>
      </c>
      <c r="AI264" s="25">
        <f>Q264*4.1868</f>
        <v>1122.0624</v>
      </c>
      <c r="AJ264" s="25">
        <f>R264*4.1868</f>
        <v>6838.3841759999996</v>
      </c>
      <c r="AK264" s="25">
        <f>S264*4.1868</f>
        <v>1590.9839999999999</v>
      </c>
      <c r="AL264" s="25">
        <f>AF264*4.1868</f>
        <v>4823.1935999999996</v>
      </c>
      <c r="AN264" s="26">
        <v>154</v>
      </c>
      <c r="AO264" s="26">
        <v>2.2999999999999998</v>
      </c>
      <c r="AP264" s="26">
        <v>67</v>
      </c>
      <c r="AQ264" s="26">
        <v>453.7</v>
      </c>
      <c r="AR264" s="26">
        <v>100</v>
      </c>
      <c r="AS264" s="26">
        <v>128</v>
      </c>
      <c r="BB264" s="25">
        <f>SUM(AN264:AO264)</f>
        <v>156.30000000000001</v>
      </c>
      <c r="BC264" s="25">
        <f>AQ264</f>
        <v>453.7</v>
      </c>
      <c r="BD264" s="25">
        <f>AR264</f>
        <v>100</v>
      </c>
      <c r="BE264" s="25">
        <f>AS264</f>
        <v>128</v>
      </c>
      <c r="BG264">
        <f>BB264*$H264/1000</f>
        <v>0.33995249999999999</v>
      </c>
      <c r="BH264">
        <f t="shared" si="20"/>
        <v>0.98679749999999988</v>
      </c>
      <c r="BI264">
        <f t="shared" si="21"/>
        <v>0.21749999999999997</v>
      </c>
      <c r="BJ264">
        <f t="shared" si="22"/>
        <v>0.14572499999999999</v>
      </c>
      <c r="BK264">
        <f t="shared" si="23"/>
        <v>0.27839999999999998</v>
      </c>
    </row>
    <row r="265" spans="1:63" s="25" customFormat="1">
      <c r="A265" s="27">
        <v>261</v>
      </c>
      <c r="B265" s="22" t="s">
        <v>104</v>
      </c>
      <c r="C265" s="21" t="s">
        <v>108</v>
      </c>
      <c r="D265" s="21" t="s">
        <v>49</v>
      </c>
      <c r="E265" s="22" t="s">
        <v>63</v>
      </c>
      <c r="F265" s="22" t="s">
        <v>75</v>
      </c>
      <c r="G265" s="23" t="s">
        <v>24</v>
      </c>
      <c r="H265" s="24">
        <v>2.1749999999999998</v>
      </c>
      <c r="J265" s="25">
        <f>H265*(AI265+AJ265+AK265)*0.001</f>
        <v>20.774361502799994</v>
      </c>
      <c r="K265" s="25">
        <f>H265*0.001*AH265</f>
        <v>5.1042576708000009</v>
      </c>
      <c r="L265" s="25">
        <f>H265*0.001*AL265</f>
        <v>10.490446079999998</v>
      </c>
      <c r="M265" s="15">
        <f>SUM(J265:L265)</f>
        <v>36.369065253599992</v>
      </c>
      <c r="N265" s="25" t="s">
        <v>24</v>
      </c>
      <c r="O265" s="25">
        <f>AN265*3.58</f>
        <v>551.32000000000005</v>
      </c>
      <c r="P265" s="26">
        <f>AO265*4</f>
        <v>9.1999999999999993</v>
      </c>
      <c r="Q265" s="26">
        <f>AP265*4</f>
        <v>268</v>
      </c>
      <c r="R265" s="26">
        <f>AQ265*3.6</f>
        <v>1633.32</v>
      </c>
      <c r="S265" s="26">
        <f>AR265*3.8</f>
        <v>380</v>
      </c>
      <c r="T265" s="26">
        <f>AS265*9</f>
        <v>1152</v>
      </c>
      <c r="AC265" s="25">
        <f>O265+P265</f>
        <v>560.5200000000001</v>
      </c>
      <c r="AD265" s="25">
        <f>Q265</f>
        <v>268</v>
      </c>
      <c r="AE265" s="25">
        <f>R265+S265</f>
        <v>2013.32</v>
      </c>
      <c r="AF265" s="25">
        <f>T265</f>
        <v>1152</v>
      </c>
      <c r="AH265" s="25">
        <f>AC265*4.1868</f>
        <v>2346.7851360000004</v>
      </c>
      <c r="AI265" s="25">
        <f>Q265*4.1868</f>
        <v>1122.0624</v>
      </c>
      <c r="AJ265" s="25">
        <f>R265*4.1868</f>
        <v>6838.3841759999996</v>
      </c>
      <c r="AK265" s="25">
        <f>S265*4.1868</f>
        <v>1590.9839999999999</v>
      </c>
      <c r="AL265" s="25">
        <f>AF265*4.1868</f>
        <v>4823.1935999999996</v>
      </c>
      <c r="AN265" s="26">
        <v>154</v>
      </c>
      <c r="AO265" s="26">
        <v>2.2999999999999998</v>
      </c>
      <c r="AP265" s="26">
        <v>67</v>
      </c>
      <c r="AQ265" s="26">
        <v>453.7</v>
      </c>
      <c r="AR265" s="26">
        <v>100</v>
      </c>
      <c r="AS265" s="26">
        <v>128</v>
      </c>
      <c r="BB265" s="25">
        <f>SUM(AN265:AO265)</f>
        <v>156.30000000000001</v>
      </c>
      <c r="BC265" s="25">
        <f>AQ265</f>
        <v>453.7</v>
      </c>
      <c r="BD265" s="25">
        <f>AR265</f>
        <v>100</v>
      </c>
      <c r="BE265" s="25">
        <f>AS265</f>
        <v>128</v>
      </c>
      <c r="BG265">
        <f>BB265*$H265/1000</f>
        <v>0.33995249999999999</v>
      </c>
      <c r="BH265">
        <f t="shared" si="20"/>
        <v>0.98679749999999988</v>
      </c>
      <c r="BI265">
        <f t="shared" si="21"/>
        <v>0.21749999999999997</v>
      </c>
      <c r="BJ265">
        <f t="shared" si="22"/>
        <v>0.14572499999999999</v>
      </c>
      <c r="BK265">
        <f t="shared" si="23"/>
        <v>0.27839999999999998</v>
      </c>
    </row>
    <row r="266" spans="1:63" s="25" customFormat="1">
      <c r="A266" s="52">
        <v>262</v>
      </c>
      <c r="B266" s="21" t="s">
        <v>105</v>
      </c>
      <c r="C266" s="21" t="s">
        <v>108</v>
      </c>
      <c r="D266" s="21" t="s">
        <v>49</v>
      </c>
      <c r="E266" s="22" t="s">
        <v>63</v>
      </c>
      <c r="F266" s="22" t="s">
        <v>75</v>
      </c>
      <c r="G266" s="23" t="s">
        <v>24</v>
      </c>
      <c r="H266" s="24">
        <v>2.3449999999999998</v>
      </c>
      <c r="J266" s="25">
        <f>H266*(AI266+AJ266+AK266)*0.001</f>
        <v>22.398104700719998</v>
      </c>
      <c r="K266" s="25">
        <f>H266*0.001*AH266</f>
        <v>5.5032111439200007</v>
      </c>
      <c r="L266" s="25">
        <f>H266*0.001*AL266</f>
        <v>11.310388991999998</v>
      </c>
      <c r="M266" s="15">
        <f>SUM(J266:L266)</f>
        <v>39.211704836639996</v>
      </c>
      <c r="N266" s="25" t="s">
        <v>24</v>
      </c>
      <c r="O266" s="25">
        <f>AN266*3.58</f>
        <v>551.32000000000005</v>
      </c>
      <c r="P266" s="26">
        <f>AO266*4</f>
        <v>9.1999999999999993</v>
      </c>
      <c r="Q266" s="26">
        <f>AP266*4</f>
        <v>268</v>
      </c>
      <c r="R266" s="26">
        <f>AQ266*3.6</f>
        <v>1633.32</v>
      </c>
      <c r="S266" s="26">
        <f>AR266*3.8</f>
        <v>380</v>
      </c>
      <c r="T266" s="26">
        <f>AS266*9</f>
        <v>1152</v>
      </c>
      <c r="AC266" s="25">
        <f>O266+P266</f>
        <v>560.5200000000001</v>
      </c>
      <c r="AD266" s="25">
        <f>Q266</f>
        <v>268</v>
      </c>
      <c r="AE266" s="25">
        <f>R266+S266</f>
        <v>2013.32</v>
      </c>
      <c r="AF266" s="25">
        <f>T266</f>
        <v>1152</v>
      </c>
      <c r="AH266" s="25">
        <f>AC266*4.1868</f>
        <v>2346.7851360000004</v>
      </c>
      <c r="AI266" s="25">
        <f>Q266*4.1868</f>
        <v>1122.0624</v>
      </c>
      <c r="AJ266" s="25">
        <f>R266*4.1868</f>
        <v>6838.3841759999996</v>
      </c>
      <c r="AK266" s="25">
        <f>S266*4.1868</f>
        <v>1590.9839999999999</v>
      </c>
      <c r="AL266" s="25">
        <f>AF266*4.1868</f>
        <v>4823.1935999999996</v>
      </c>
      <c r="AN266" s="26">
        <v>154</v>
      </c>
      <c r="AO266" s="26">
        <v>2.2999999999999998</v>
      </c>
      <c r="AP266" s="26">
        <v>67</v>
      </c>
      <c r="AQ266" s="26">
        <v>453.7</v>
      </c>
      <c r="AR266" s="26">
        <v>100</v>
      </c>
      <c r="AS266" s="26">
        <v>128</v>
      </c>
      <c r="BB266" s="25">
        <f>SUM(AN266:AO266)</f>
        <v>156.30000000000001</v>
      </c>
      <c r="BC266" s="25">
        <f>AQ266</f>
        <v>453.7</v>
      </c>
      <c r="BD266" s="25">
        <f>AR266</f>
        <v>100</v>
      </c>
      <c r="BE266" s="25">
        <f>AS266</f>
        <v>128</v>
      </c>
      <c r="BG266">
        <f>BB266*$H266/1000</f>
        <v>0.3665235</v>
      </c>
      <c r="BH266">
        <f t="shared" si="20"/>
        <v>1.0639264999999998</v>
      </c>
      <c r="BI266">
        <f t="shared" si="21"/>
        <v>0.23449999999999996</v>
      </c>
      <c r="BJ266">
        <f t="shared" si="22"/>
        <v>0.15711499999999998</v>
      </c>
      <c r="BK266">
        <f t="shared" si="23"/>
        <v>0.30015999999999998</v>
      </c>
    </row>
    <row r="267" spans="1:63" s="25" customFormat="1">
      <c r="A267" s="27">
        <v>263</v>
      </c>
      <c r="B267" s="22" t="s">
        <v>106</v>
      </c>
      <c r="C267" s="21" t="s">
        <v>108</v>
      </c>
      <c r="D267" s="21" t="s">
        <v>49</v>
      </c>
      <c r="E267" s="22" t="s">
        <v>63</v>
      </c>
      <c r="F267" s="22" t="s">
        <v>75</v>
      </c>
      <c r="G267" s="23" t="s">
        <v>24</v>
      </c>
      <c r="H267" s="24">
        <v>2.3449999999999998</v>
      </c>
      <c r="J267" s="25">
        <f>H267*(AI267+AJ267+AK267)*0.001</f>
        <v>22.398104700719998</v>
      </c>
      <c r="K267" s="25">
        <f>H267*0.001*AH267</f>
        <v>5.5032111439200007</v>
      </c>
      <c r="L267" s="25">
        <f>H267*0.001*AL267</f>
        <v>11.310388991999998</v>
      </c>
      <c r="M267" s="15">
        <f>SUM(J267:L267)</f>
        <v>39.211704836639996</v>
      </c>
      <c r="N267" s="25" t="s">
        <v>24</v>
      </c>
      <c r="O267" s="25">
        <f>AN267*3.58</f>
        <v>551.32000000000005</v>
      </c>
      <c r="P267" s="26">
        <f>AO267*4</f>
        <v>9.1999999999999993</v>
      </c>
      <c r="Q267" s="26">
        <f>AP267*4</f>
        <v>268</v>
      </c>
      <c r="R267" s="26">
        <f>AQ267*3.6</f>
        <v>1633.32</v>
      </c>
      <c r="S267" s="26">
        <f>AR267*3.8</f>
        <v>380</v>
      </c>
      <c r="T267" s="26">
        <f>AS267*9</f>
        <v>1152</v>
      </c>
      <c r="AC267" s="25">
        <f>O267+P267</f>
        <v>560.5200000000001</v>
      </c>
      <c r="AD267" s="25">
        <f>Q267</f>
        <v>268</v>
      </c>
      <c r="AE267" s="25">
        <f>R267+S267</f>
        <v>2013.32</v>
      </c>
      <c r="AF267" s="25">
        <f>T267</f>
        <v>1152</v>
      </c>
      <c r="AH267" s="25">
        <f>AC267*4.1868</f>
        <v>2346.7851360000004</v>
      </c>
      <c r="AI267" s="25">
        <f>Q267*4.1868</f>
        <v>1122.0624</v>
      </c>
      <c r="AJ267" s="25">
        <f>R267*4.1868</f>
        <v>6838.3841759999996</v>
      </c>
      <c r="AK267" s="25">
        <f>S267*4.1868</f>
        <v>1590.9839999999999</v>
      </c>
      <c r="AL267" s="25">
        <f>AF267*4.1868</f>
        <v>4823.1935999999996</v>
      </c>
      <c r="AN267" s="26">
        <v>154</v>
      </c>
      <c r="AO267" s="26">
        <v>2.2999999999999998</v>
      </c>
      <c r="AP267" s="26">
        <v>67</v>
      </c>
      <c r="AQ267" s="26">
        <v>453.7</v>
      </c>
      <c r="AR267" s="26">
        <v>100</v>
      </c>
      <c r="AS267" s="26">
        <v>128</v>
      </c>
      <c r="BB267" s="25">
        <f>SUM(AN267:AO267)</f>
        <v>156.30000000000001</v>
      </c>
      <c r="BC267" s="25">
        <f>AQ267</f>
        <v>453.7</v>
      </c>
      <c r="BD267" s="25">
        <f>AR267</f>
        <v>100</v>
      </c>
      <c r="BE267" s="25">
        <f>AS267</f>
        <v>128</v>
      </c>
      <c r="BG267">
        <f>BB267*$H267/1000</f>
        <v>0.3665235</v>
      </c>
      <c r="BH267">
        <f t="shared" si="20"/>
        <v>1.0639264999999998</v>
      </c>
      <c r="BI267">
        <f t="shared" si="21"/>
        <v>0.23449999999999996</v>
      </c>
      <c r="BJ267">
        <f t="shared" si="22"/>
        <v>0.15711499999999998</v>
      </c>
      <c r="BK267">
        <f t="shared" si="23"/>
        <v>0.30015999999999998</v>
      </c>
    </row>
    <row r="268" spans="1:63" s="25" customFormat="1">
      <c r="A268" s="52">
        <v>264</v>
      </c>
      <c r="B268" s="21" t="s">
        <v>107</v>
      </c>
      <c r="C268" s="21" t="s">
        <v>108</v>
      </c>
      <c r="D268" s="21" t="s">
        <v>49</v>
      </c>
      <c r="E268" s="22" t="s">
        <v>63</v>
      </c>
      <c r="F268" s="22" t="s">
        <v>75</v>
      </c>
      <c r="G268" s="23" t="s">
        <v>24</v>
      </c>
      <c r="H268" s="24">
        <v>2.1</v>
      </c>
      <c r="J268" s="25">
        <f>H268*(AI268+AJ268+AK268)*0.001</f>
        <v>20.0580042096</v>
      </c>
      <c r="K268" s="25">
        <f>H268*0.001*AH268</f>
        <v>4.9282487856000019</v>
      </c>
      <c r="L268" s="25">
        <f>H268*0.001*AL268</f>
        <v>10.128706560000001</v>
      </c>
      <c r="M268" s="15">
        <f>SUM(J268:L268)</f>
        <v>35.114959555200002</v>
      </c>
      <c r="N268" s="25" t="s">
        <v>24</v>
      </c>
      <c r="O268" s="25">
        <f>AN268*3.58</f>
        <v>551.32000000000005</v>
      </c>
      <c r="P268" s="26">
        <f>AO268*4</f>
        <v>9.1999999999999993</v>
      </c>
      <c r="Q268" s="26">
        <f>AP268*4</f>
        <v>268</v>
      </c>
      <c r="R268" s="26">
        <f>AQ268*3.6</f>
        <v>1633.32</v>
      </c>
      <c r="S268" s="26">
        <f>AR268*3.8</f>
        <v>380</v>
      </c>
      <c r="T268" s="26">
        <f>AS268*9</f>
        <v>1152</v>
      </c>
      <c r="AC268" s="25">
        <f>O268+P268</f>
        <v>560.5200000000001</v>
      </c>
      <c r="AD268" s="25">
        <f>Q268</f>
        <v>268</v>
      </c>
      <c r="AE268" s="25">
        <f>R268+S268</f>
        <v>2013.32</v>
      </c>
      <c r="AF268" s="25">
        <f>T268</f>
        <v>1152</v>
      </c>
      <c r="AH268" s="25">
        <f>AC268*4.1868</f>
        <v>2346.7851360000004</v>
      </c>
      <c r="AI268" s="25">
        <f>Q268*4.1868</f>
        <v>1122.0624</v>
      </c>
      <c r="AJ268" s="25">
        <f>R268*4.1868</f>
        <v>6838.3841759999996</v>
      </c>
      <c r="AK268" s="25">
        <f>S268*4.1868</f>
        <v>1590.9839999999999</v>
      </c>
      <c r="AL268" s="25">
        <f>AF268*4.1868</f>
        <v>4823.1935999999996</v>
      </c>
      <c r="AN268" s="26">
        <v>154</v>
      </c>
      <c r="AO268" s="26">
        <v>2.2999999999999998</v>
      </c>
      <c r="AP268" s="26">
        <v>67</v>
      </c>
      <c r="AQ268" s="26">
        <v>453.7</v>
      </c>
      <c r="AR268" s="26">
        <v>100</v>
      </c>
      <c r="AS268" s="26">
        <v>128</v>
      </c>
      <c r="BB268" s="25">
        <f>SUM(AN268:AO268)</f>
        <v>156.30000000000001</v>
      </c>
      <c r="BC268" s="25">
        <f>AQ268</f>
        <v>453.7</v>
      </c>
      <c r="BD268" s="25">
        <f>AR268</f>
        <v>100</v>
      </c>
      <c r="BE268" s="25">
        <f>AS268</f>
        <v>128</v>
      </c>
      <c r="BG268">
        <f>BB268*$H268/1000</f>
        <v>0.32823000000000002</v>
      </c>
      <c r="BH268">
        <f t="shared" si="20"/>
        <v>0.95277000000000001</v>
      </c>
      <c r="BI268">
        <f t="shared" si="21"/>
        <v>0.21</v>
      </c>
      <c r="BJ268">
        <f t="shared" si="22"/>
        <v>0.14070000000000002</v>
      </c>
      <c r="BK268">
        <f t="shared" si="23"/>
        <v>0.26880000000000004</v>
      </c>
    </row>
    <row r="269" spans="1:63" s="33" customFormat="1">
      <c r="A269" s="51">
        <v>265</v>
      </c>
      <c r="B269" s="29" t="s">
        <v>109</v>
      </c>
      <c r="C269" s="30" t="s">
        <v>123</v>
      </c>
      <c r="D269" s="30" t="s">
        <v>49</v>
      </c>
      <c r="E269" s="29" t="s">
        <v>64</v>
      </c>
      <c r="F269" s="29" t="s">
        <v>75</v>
      </c>
      <c r="G269" s="31" t="s">
        <v>27</v>
      </c>
      <c r="H269" s="32">
        <v>2.1800000000000006</v>
      </c>
      <c r="J269" s="33">
        <f>H269*(AI269+AJ269+AK269)*0.001</f>
        <v>10.599992864640003</v>
      </c>
      <c r="K269" s="33">
        <f>H269*0.001*AH269</f>
        <v>15.347974789440002</v>
      </c>
      <c r="L269" s="33">
        <f>H269*0.001*AL269</f>
        <v>10.596707064000002</v>
      </c>
      <c r="M269" s="15">
        <f>SUM(J269:L269)</f>
        <v>36.544674718080003</v>
      </c>
      <c r="N269" s="33" t="s">
        <v>27</v>
      </c>
      <c r="O269" s="33">
        <f>AN269*3.58</f>
        <v>1653.96</v>
      </c>
      <c r="P269" s="34">
        <f>AO269*4</f>
        <v>27.6</v>
      </c>
      <c r="Q269" s="34">
        <f>AP269*4</f>
        <v>268</v>
      </c>
      <c r="R269" s="34">
        <f>AQ269*3.6</f>
        <v>513.36</v>
      </c>
      <c r="S269" s="34">
        <f>AR269*3.8</f>
        <v>380</v>
      </c>
      <c r="T269" s="34">
        <f>AS269*9</f>
        <v>1161</v>
      </c>
      <c r="AC269" s="33">
        <f>O269+P269</f>
        <v>1681.56</v>
      </c>
      <c r="AD269" s="33">
        <f>Q269</f>
        <v>268</v>
      </c>
      <c r="AE269" s="33">
        <f>R269+S269</f>
        <v>893.36</v>
      </c>
      <c r="AF269" s="33">
        <f>T269</f>
        <v>1161</v>
      </c>
      <c r="AH269" s="33">
        <f>AC269*4.1868</f>
        <v>7040.3554079999994</v>
      </c>
      <c r="AI269" s="33">
        <f>Q269*4.1868</f>
        <v>1122.0624</v>
      </c>
      <c r="AJ269" s="33">
        <f>R269*4.1868</f>
        <v>2149.3356479999998</v>
      </c>
      <c r="AK269" s="33">
        <f>S269*4.1868</f>
        <v>1590.9839999999999</v>
      </c>
      <c r="AL269" s="33">
        <f>AF269*4.1868</f>
        <v>4860.8747999999996</v>
      </c>
      <c r="AN269" s="34">
        <v>462</v>
      </c>
      <c r="AO269" s="34">
        <v>6.9</v>
      </c>
      <c r="AP269" s="34">
        <v>67</v>
      </c>
      <c r="AQ269" s="34">
        <v>142.6</v>
      </c>
      <c r="AR269" s="34">
        <v>100</v>
      </c>
      <c r="AS269" s="34">
        <v>129</v>
      </c>
      <c r="BB269" s="33">
        <f>SUM(AN269:AO269)</f>
        <v>468.9</v>
      </c>
      <c r="BC269" s="33">
        <f>AQ269</f>
        <v>142.6</v>
      </c>
      <c r="BD269" s="33">
        <f>AR269</f>
        <v>100</v>
      </c>
      <c r="BE269" s="33">
        <f>AS269</f>
        <v>129</v>
      </c>
      <c r="BG269">
        <f>BB269*$H269/1000</f>
        <v>1.0222020000000003</v>
      </c>
      <c r="BH269">
        <f t="shared" si="20"/>
        <v>0.31086800000000003</v>
      </c>
      <c r="BI269">
        <f t="shared" si="21"/>
        <v>0.21800000000000005</v>
      </c>
      <c r="BJ269">
        <f t="shared" si="22"/>
        <v>0.14606000000000002</v>
      </c>
      <c r="BK269">
        <f t="shared" si="23"/>
        <v>0.28122000000000008</v>
      </c>
    </row>
    <row r="270" spans="1:63" s="33" customFormat="1">
      <c r="A270" s="28">
        <v>266</v>
      </c>
      <c r="B270" s="30" t="s">
        <v>110</v>
      </c>
      <c r="C270" s="30" t="s">
        <v>123</v>
      </c>
      <c r="D270" s="30" t="s">
        <v>49</v>
      </c>
      <c r="E270" s="29" t="s">
        <v>64</v>
      </c>
      <c r="F270" s="29" t="s">
        <v>75</v>
      </c>
      <c r="G270" s="31" t="s">
        <v>27</v>
      </c>
      <c r="H270" s="32">
        <v>2.1800000000000006</v>
      </c>
      <c r="J270" s="33">
        <f>H270*(AI270+AJ270+AK270)*0.001</f>
        <v>10.599992864640003</v>
      </c>
      <c r="K270" s="33">
        <f>H270*0.001*AH270</f>
        <v>15.347974789440002</v>
      </c>
      <c r="L270" s="33">
        <f>H270*0.001*AL270</f>
        <v>10.596707064000002</v>
      </c>
      <c r="M270" s="15">
        <f>SUM(J270:L270)</f>
        <v>36.544674718080003</v>
      </c>
      <c r="N270" s="33" t="s">
        <v>27</v>
      </c>
      <c r="O270" s="33">
        <f>AN270*3.58</f>
        <v>1653.96</v>
      </c>
      <c r="P270" s="34">
        <f>AO270*4</f>
        <v>27.6</v>
      </c>
      <c r="Q270" s="34">
        <f>AP270*4</f>
        <v>268</v>
      </c>
      <c r="R270" s="34">
        <f>AQ270*3.6</f>
        <v>513.36</v>
      </c>
      <c r="S270" s="34">
        <f>AR270*3.8</f>
        <v>380</v>
      </c>
      <c r="T270" s="34">
        <f>AS270*9</f>
        <v>1161</v>
      </c>
      <c r="AC270" s="33">
        <f>O270+P270</f>
        <v>1681.56</v>
      </c>
      <c r="AD270" s="33">
        <f>Q270</f>
        <v>268</v>
      </c>
      <c r="AE270" s="33">
        <f>R270+S270</f>
        <v>893.36</v>
      </c>
      <c r="AF270" s="33">
        <f>T270</f>
        <v>1161</v>
      </c>
      <c r="AH270" s="33">
        <f>AC270*4.1868</f>
        <v>7040.3554079999994</v>
      </c>
      <c r="AI270" s="33">
        <f>Q270*4.1868</f>
        <v>1122.0624</v>
      </c>
      <c r="AJ270" s="33">
        <f>R270*4.1868</f>
        <v>2149.3356479999998</v>
      </c>
      <c r="AK270" s="33">
        <f>S270*4.1868</f>
        <v>1590.9839999999999</v>
      </c>
      <c r="AL270" s="33">
        <f>AF270*4.1868</f>
        <v>4860.8747999999996</v>
      </c>
      <c r="AN270" s="34">
        <v>462</v>
      </c>
      <c r="AO270" s="34">
        <v>6.9</v>
      </c>
      <c r="AP270" s="34">
        <v>67</v>
      </c>
      <c r="AQ270" s="34">
        <v>142.6</v>
      </c>
      <c r="AR270" s="34">
        <v>100</v>
      </c>
      <c r="AS270" s="34">
        <v>129</v>
      </c>
      <c r="BB270" s="33">
        <f>SUM(AN270:AO270)</f>
        <v>468.9</v>
      </c>
      <c r="BC270" s="33">
        <f>AQ270</f>
        <v>142.6</v>
      </c>
      <c r="BD270" s="33">
        <f>AR270</f>
        <v>100</v>
      </c>
      <c r="BE270" s="33">
        <f>AS270</f>
        <v>129</v>
      </c>
      <c r="BG270">
        <f>BB270*$H270/1000</f>
        <v>1.0222020000000003</v>
      </c>
      <c r="BH270">
        <f t="shared" si="20"/>
        <v>0.31086800000000003</v>
      </c>
      <c r="BI270">
        <f t="shared" si="21"/>
        <v>0.21800000000000005</v>
      </c>
      <c r="BJ270">
        <f t="shared" si="22"/>
        <v>0.14606000000000002</v>
      </c>
      <c r="BK270">
        <f t="shared" si="23"/>
        <v>0.28122000000000008</v>
      </c>
    </row>
    <row r="271" spans="1:63" s="33" customFormat="1">
      <c r="A271" s="51">
        <v>267</v>
      </c>
      <c r="B271" s="29" t="s">
        <v>111</v>
      </c>
      <c r="C271" s="30" t="s">
        <v>123</v>
      </c>
      <c r="D271" s="30" t="s">
        <v>49</v>
      </c>
      <c r="E271" s="29" t="s">
        <v>64</v>
      </c>
      <c r="F271" s="29" t="s">
        <v>75</v>
      </c>
      <c r="G271" s="31" t="s">
        <v>27</v>
      </c>
      <c r="H271" s="32">
        <v>2.2200000000000006</v>
      </c>
      <c r="J271" s="33">
        <f>H271*(AI271+AJ271+AK271)*0.001</f>
        <v>10.794488146560003</v>
      </c>
      <c r="K271" s="33">
        <f>H271*0.001*AH271</f>
        <v>15.629589005760003</v>
      </c>
      <c r="L271" s="33">
        <f>H271*0.001*AL271</f>
        <v>10.791142056000002</v>
      </c>
      <c r="M271" s="15">
        <f>SUM(J271:L271)</f>
        <v>37.215219208320008</v>
      </c>
      <c r="N271" s="33" t="s">
        <v>27</v>
      </c>
      <c r="O271" s="33">
        <f>AN271*3.58</f>
        <v>1653.96</v>
      </c>
      <c r="P271" s="34">
        <f>AO271*4</f>
        <v>27.6</v>
      </c>
      <c r="Q271" s="34">
        <f>AP271*4</f>
        <v>268</v>
      </c>
      <c r="R271" s="34">
        <f>AQ271*3.6</f>
        <v>513.36</v>
      </c>
      <c r="S271" s="34">
        <f>AR271*3.8</f>
        <v>380</v>
      </c>
      <c r="T271" s="34">
        <f>AS271*9</f>
        <v>1161</v>
      </c>
      <c r="AC271" s="33">
        <f>O271+P271</f>
        <v>1681.56</v>
      </c>
      <c r="AD271" s="33">
        <f>Q271</f>
        <v>268</v>
      </c>
      <c r="AE271" s="33">
        <f>R271+S271</f>
        <v>893.36</v>
      </c>
      <c r="AF271" s="33">
        <f>T271</f>
        <v>1161</v>
      </c>
      <c r="AH271" s="33">
        <f>AC271*4.1868</f>
        <v>7040.3554079999994</v>
      </c>
      <c r="AI271" s="33">
        <f>Q271*4.1868</f>
        <v>1122.0624</v>
      </c>
      <c r="AJ271" s="33">
        <f>R271*4.1868</f>
        <v>2149.3356479999998</v>
      </c>
      <c r="AK271" s="33">
        <f>S271*4.1868</f>
        <v>1590.9839999999999</v>
      </c>
      <c r="AL271" s="33">
        <f>AF271*4.1868</f>
        <v>4860.8747999999996</v>
      </c>
      <c r="AN271" s="34">
        <v>462</v>
      </c>
      <c r="AO271" s="34">
        <v>6.9</v>
      </c>
      <c r="AP271" s="34">
        <v>67</v>
      </c>
      <c r="AQ271" s="34">
        <v>142.6</v>
      </c>
      <c r="AR271" s="34">
        <v>100</v>
      </c>
      <c r="AS271" s="34">
        <v>129</v>
      </c>
      <c r="BB271" s="33">
        <f>SUM(AN271:AO271)</f>
        <v>468.9</v>
      </c>
      <c r="BC271" s="33">
        <f>AQ271</f>
        <v>142.6</v>
      </c>
      <c r="BD271" s="33">
        <f>AR271</f>
        <v>100</v>
      </c>
      <c r="BE271" s="33">
        <f>AS271</f>
        <v>129</v>
      </c>
      <c r="BG271">
        <f>BB271*$H271/1000</f>
        <v>1.0409580000000003</v>
      </c>
      <c r="BH271">
        <f t="shared" si="20"/>
        <v>0.31657200000000008</v>
      </c>
      <c r="BI271">
        <f t="shared" si="21"/>
        <v>0.22200000000000006</v>
      </c>
      <c r="BJ271">
        <f t="shared" si="22"/>
        <v>0.14874000000000004</v>
      </c>
      <c r="BK271">
        <f t="shared" si="23"/>
        <v>0.28638000000000013</v>
      </c>
    </row>
    <row r="272" spans="1:63" s="33" customFormat="1">
      <c r="A272" s="28">
        <v>268</v>
      </c>
      <c r="B272" s="30" t="s">
        <v>112</v>
      </c>
      <c r="C272" s="30" t="s">
        <v>123</v>
      </c>
      <c r="D272" s="30" t="s">
        <v>49</v>
      </c>
      <c r="E272" s="29" t="s">
        <v>64</v>
      </c>
      <c r="F272" s="29" t="s">
        <v>75</v>
      </c>
      <c r="G272" s="31" t="s">
        <v>27</v>
      </c>
      <c r="H272" s="32">
        <v>2.2200000000000006</v>
      </c>
      <c r="J272" s="33">
        <f>H272*(AI272+AJ272+AK272)*0.001</f>
        <v>10.794488146560003</v>
      </c>
      <c r="K272" s="33">
        <f>H272*0.001*AH272</f>
        <v>15.629589005760003</v>
      </c>
      <c r="L272" s="33">
        <f>H272*0.001*AL272</f>
        <v>10.791142056000002</v>
      </c>
      <c r="M272" s="15">
        <f>SUM(J272:L272)</f>
        <v>37.215219208320008</v>
      </c>
      <c r="N272" s="33" t="s">
        <v>27</v>
      </c>
      <c r="O272" s="33">
        <f>AN272*3.58</f>
        <v>1653.96</v>
      </c>
      <c r="P272" s="34">
        <f>AO272*4</f>
        <v>27.6</v>
      </c>
      <c r="Q272" s="34">
        <f>AP272*4</f>
        <v>268</v>
      </c>
      <c r="R272" s="34">
        <f>AQ272*3.6</f>
        <v>513.36</v>
      </c>
      <c r="S272" s="34">
        <f>AR272*3.8</f>
        <v>380</v>
      </c>
      <c r="T272" s="34">
        <f>AS272*9</f>
        <v>1161</v>
      </c>
      <c r="AC272" s="33">
        <f>O272+P272</f>
        <v>1681.56</v>
      </c>
      <c r="AD272" s="33">
        <f>Q272</f>
        <v>268</v>
      </c>
      <c r="AE272" s="33">
        <f>R272+S272</f>
        <v>893.36</v>
      </c>
      <c r="AF272" s="33">
        <f>T272</f>
        <v>1161</v>
      </c>
      <c r="AH272" s="33">
        <f>AC272*4.1868</f>
        <v>7040.3554079999994</v>
      </c>
      <c r="AI272" s="33">
        <f>Q272*4.1868</f>
        <v>1122.0624</v>
      </c>
      <c r="AJ272" s="33">
        <f>R272*4.1868</f>
        <v>2149.3356479999998</v>
      </c>
      <c r="AK272" s="33">
        <f>S272*4.1868</f>
        <v>1590.9839999999999</v>
      </c>
      <c r="AL272" s="33">
        <f>AF272*4.1868</f>
        <v>4860.8747999999996</v>
      </c>
      <c r="AN272" s="34">
        <v>462</v>
      </c>
      <c r="AO272" s="34">
        <v>6.9</v>
      </c>
      <c r="AP272" s="34">
        <v>67</v>
      </c>
      <c r="AQ272" s="34">
        <v>142.6</v>
      </c>
      <c r="AR272" s="34">
        <v>100</v>
      </c>
      <c r="AS272" s="34">
        <v>129</v>
      </c>
      <c r="BB272" s="33">
        <f>SUM(AN272:AO272)</f>
        <v>468.9</v>
      </c>
      <c r="BC272" s="33">
        <f>AQ272</f>
        <v>142.6</v>
      </c>
      <c r="BD272" s="33">
        <f>AR272</f>
        <v>100</v>
      </c>
      <c r="BE272" s="33">
        <f>AS272</f>
        <v>129</v>
      </c>
      <c r="BG272">
        <f>BB272*$H272/1000</f>
        <v>1.0409580000000003</v>
      </c>
      <c r="BH272">
        <f t="shared" si="20"/>
        <v>0.31657200000000008</v>
      </c>
      <c r="BI272">
        <f t="shared" si="21"/>
        <v>0.22200000000000006</v>
      </c>
      <c r="BJ272">
        <f t="shared" si="22"/>
        <v>0.14874000000000004</v>
      </c>
      <c r="BK272">
        <f t="shared" si="23"/>
        <v>0.28638000000000013</v>
      </c>
    </row>
    <row r="273" spans="1:63" s="33" customFormat="1">
      <c r="A273" s="51">
        <v>269</v>
      </c>
      <c r="B273" s="29" t="s">
        <v>113</v>
      </c>
      <c r="C273" s="30" t="s">
        <v>123</v>
      </c>
      <c r="D273" s="30" t="s">
        <v>49</v>
      </c>
      <c r="E273" s="29" t="s">
        <v>64</v>
      </c>
      <c r="F273" s="29" t="s">
        <v>75</v>
      </c>
      <c r="G273" s="31" t="s">
        <v>27</v>
      </c>
      <c r="H273" s="32">
        <v>2.3550000000000004</v>
      </c>
      <c r="J273" s="33">
        <f>H273*(AI273+AJ273+AK273)*0.001</f>
        <v>11.450909723040001</v>
      </c>
      <c r="K273" s="33">
        <f>H273*0.001*AH273</f>
        <v>16.58003698584</v>
      </c>
      <c r="L273" s="33">
        <f>H273*0.001*AL273</f>
        <v>11.447360154</v>
      </c>
      <c r="M273" s="15">
        <f>SUM(J273:L273)</f>
        <v>39.478306862880004</v>
      </c>
      <c r="N273" s="33" t="s">
        <v>27</v>
      </c>
      <c r="O273" s="33">
        <f>AN273*3.58</f>
        <v>1653.96</v>
      </c>
      <c r="P273" s="34">
        <f>AO273*4</f>
        <v>27.6</v>
      </c>
      <c r="Q273" s="34">
        <f>AP273*4</f>
        <v>268</v>
      </c>
      <c r="R273" s="34">
        <f>AQ273*3.6</f>
        <v>513.36</v>
      </c>
      <c r="S273" s="34">
        <f>AR273*3.8</f>
        <v>380</v>
      </c>
      <c r="T273" s="34">
        <f>AS273*9</f>
        <v>1161</v>
      </c>
      <c r="AC273" s="33">
        <f>O273+P273</f>
        <v>1681.56</v>
      </c>
      <c r="AD273" s="33">
        <f>Q273</f>
        <v>268</v>
      </c>
      <c r="AE273" s="33">
        <f>R273+S273</f>
        <v>893.36</v>
      </c>
      <c r="AF273" s="33">
        <f>T273</f>
        <v>1161</v>
      </c>
      <c r="AH273" s="33">
        <f>AC273*4.1868</f>
        <v>7040.3554079999994</v>
      </c>
      <c r="AI273" s="33">
        <f>Q273*4.1868</f>
        <v>1122.0624</v>
      </c>
      <c r="AJ273" s="33">
        <f>R273*4.1868</f>
        <v>2149.3356479999998</v>
      </c>
      <c r="AK273" s="33">
        <f>S273*4.1868</f>
        <v>1590.9839999999999</v>
      </c>
      <c r="AL273" s="33">
        <f>AF273*4.1868</f>
        <v>4860.8747999999996</v>
      </c>
      <c r="AN273" s="34">
        <v>462</v>
      </c>
      <c r="AO273" s="34">
        <v>6.9</v>
      </c>
      <c r="AP273" s="34">
        <v>67</v>
      </c>
      <c r="AQ273" s="34">
        <v>142.6</v>
      </c>
      <c r="AR273" s="34">
        <v>100</v>
      </c>
      <c r="AS273" s="34">
        <v>129</v>
      </c>
      <c r="BB273" s="33">
        <f>SUM(AN273:AO273)</f>
        <v>468.9</v>
      </c>
      <c r="BC273" s="33">
        <f>AQ273</f>
        <v>142.6</v>
      </c>
      <c r="BD273" s="33">
        <f>AR273</f>
        <v>100</v>
      </c>
      <c r="BE273" s="33">
        <f>AS273</f>
        <v>129</v>
      </c>
      <c r="BG273">
        <f>BB273*$H273/1000</f>
        <v>1.1042595000000002</v>
      </c>
      <c r="BH273">
        <f t="shared" si="20"/>
        <v>0.33582300000000004</v>
      </c>
      <c r="BI273">
        <f t="shared" si="21"/>
        <v>0.23550000000000007</v>
      </c>
      <c r="BJ273">
        <f t="shared" si="22"/>
        <v>0.15778500000000004</v>
      </c>
      <c r="BK273">
        <f t="shared" si="23"/>
        <v>0.30379500000000009</v>
      </c>
    </row>
    <row r="274" spans="1:63" s="25" customFormat="1">
      <c r="A274" s="52">
        <v>270</v>
      </c>
      <c r="B274" s="21" t="s">
        <v>114</v>
      </c>
      <c r="C274" s="21" t="s">
        <v>124</v>
      </c>
      <c r="D274" s="21" t="s">
        <v>49</v>
      </c>
      <c r="E274" s="22" t="s">
        <v>63</v>
      </c>
      <c r="F274" s="22" t="s">
        <v>75</v>
      </c>
      <c r="G274" s="23" t="s">
        <v>24</v>
      </c>
      <c r="H274" s="24">
        <v>2.0111111111111111</v>
      </c>
      <c r="J274" s="25">
        <f>H274*(AI274+AJ274+AK274)*0.001</f>
        <v>19.208988158399997</v>
      </c>
      <c r="K274" s="25">
        <f>H274*0.001*AH274</f>
        <v>4.7196456624000005</v>
      </c>
      <c r="L274" s="25">
        <f>H274*0.001*AL274</f>
        <v>9.6999782399999983</v>
      </c>
      <c r="M274" s="15">
        <f>SUM(J274:L274)</f>
        <v>33.628612060799995</v>
      </c>
      <c r="N274" s="25" t="s">
        <v>24</v>
      </c>
      <c r="O274" s="25">
        <f>AN274*3.58</f>
        <v>551.32000000000005</v>
      </c>
      <c r="P274" s="26">
        <f>AO274*4</f>
        <v>9.1999999999999993</v>
      </c>
      <c r="Q274" s="26">
        <f>AP274*4</f>
        <v>268</v>
      </c>
      <c r="R274" s="26">
        <f>AQ274*3.6</f>
        <v>1633.32</v>
      </c>
      <c r="S274" s="26">
        <f>AR274*3.8</f>
        <v>380</v>
      </c>
      <c r="T274" s="26">
        <f>AS274*9</f>
        <v>1152</v>
      </c>
      <c r="AC274" s="25">
        <f>O274+P274</f>
        <v>560.5200000000001</v>
      </c>
      <c r="AD274" s="25">
        <f>Q274</f>
        <v>268</v>
      </c>
      <c r="AE274" s="25">
        <f>R274+S274</f>
        <v>2013.32</v>
      </c>
      <c r="AF274" s="25">
        <f>T274</f>
        <v>1152</v>
      </c>
      <c r="AH274" s="25">
        <f>AC274*4.1868</f>
        <v>2346.7851360000004</v>
      </c>
      <c r="AI274" s="25">
        <f>Q274*4.1868</f>
        <v>1122.0624</v>
      </c>
      <c r="AJ274" s="25">
        <f>R274*4.1868</f>
        <v>6838.3841759999996</v>
      </c>
      <c r="AK274" s="25">
        <f>S274*4.1868</f>
        <v>1590.9839999999999</v>
      </c>
      <c r="AL274" s="25">
        <f>AF274*4.1868</f>
        <v>4823.1935999999996</v>
      </c>
      <c r="AN274" s="26">
        <v>154</v>
      </c>
      <c r="AO274" s="26">
        <v>2.2999999999999998</v>
      </c>
      <c r="AP274" s="26">
        <v>67</v>
      </c>
      <c r="AQ274" s="26">
        <v>453.7</v>
      </c>
      <c r="AR274" s="26">
        <v>100</v>
      </c>
      <c r="AS274" s="26">
        <v>128</v>
      </c>
      <c r="BB274" s="25">
        <f>SUM(AN274:AO274)</f>
        <v>156.30000000000001</v>
      </c>
      <c r="BC274" s="25">
        <f>AQ274</f>
        <v>453.7</v>
      </c>
      <c r="BD274" s="25">
        <f>AR274</f>
        <v>100</v>
      </c>
      <c r="BE274" s="25">
        <f>AS274</f>
        <v>128</v>
      </c>
      <c r="BG274">
        <f>BB274*$H274/1000</f>
        <v>0.31433666666666671</v>
      </c>
      <c r="BH274">
        <f t="shared" si="20"/>
        <v>0.91244111111111115</v>
      </c>
      <c r="BI274">
        <f t="shared" si="21"/>
        <v>0.2011111111111111</v>
      </c>
      <c r="BJ274">
        <f t="shared" si="22"/>
        <v>0.13474444444444444</v>
      </c>
      <c r="BK274">
        <f t="shared" si="23"/>
        <v>0.25742222222222222</v>
      </c>
    </row>
    <row r="275" spans="1:63" s="25" customFormat="1">
      <c r="A275" s="27">
        <v>271</v>
      </c>
      <c r="B275" s="22" t="s">
        <v>115</v>
      </c>
      <c r="C275" s="21" t="s">
        <v>124</v>
      </c>
      <c r="D275" s="21" t="s">
        <v>49</v>
      </c>
      <c r="E275" s="22" t="s">
        <v>63</v>
      </c>
      <c r="F275" s="22" t="s">
        <v>75</v>
      </c>
      <c r="G275" s="23" t="s">
        <v>24</v>
      </c>
      <c r="H275" s="24">
        <v>2.0111111111111111</v>
      </c>
      <c r="J275" s="25">
        <f>H275*(AI275+AJ275+AK275)*0.001</f>
        <v>19.208988158399997</v>
      </c>
      <c r="K275" s="25">
        <f>H275*0.001*AH275</f>
        <v>4.7196456624000005</v>
      </c>
      <c r="L275" s="25">
        <f>H275*0.001*AL275</f>
        <v>9.6999782399999983</v>
      </c>
      <c r="M275" s="15">
        <f>SUM(J275:L275)</f>
        <v>33.628612060799995</v>
      </c>
      <c r="N275" s="25" t="s">
        <v>24</v>
      </c>
      <c r="O275" s="25">
        <f>AN275*3.58</f>
        <v>551.32000000000005</v>
      </c>
      <c r="P275" s="26">
        <f>AO275*4</f>
        <v>9.1999999999999993</v>
      </c>
      <c r="Q275" s="26">
        <f>AP275*4</f>
        <v>268</v>
      </c>
      <c r="R275" s="26">
        <f>AQ275*3.6</f>
        <v>1633.32</v>
      </c>
      <c r="S275" s="26">
        <f>AR275*3.8</f>
        <v>380</v>
      </c>
      <c r="T275" s="26">
        <f>AS275*9</f>
        <v>1152</v>
      </c>
      <c r="AC275" s="25">
        <f>O275+P275</f>
        <v>560.5200000000001</v>
      </c>
      <c r="AD275" s="25">
        <f>Q275</f>
        <v>268</v>
      </c>
      <c r="AE275" s="25">
        <f>R275+S275</f>
        <v>2013.32</v>
      </c>
      <c r="AF275" s="25">
        <f>T275</f>
        <v>1152</v>
      </c>
      <c r="AH275" s="25">
        <f>AC275*4.1868</f>
        <v>2346.7851360000004</v>
      </c>
      <c r="AI275" s="25">
        <f>Q275*4.1868</f>
        <v>1122.0624</v>
      </c>
      <c r="AJ275" s="25">
        <f>R275*4.1868</f>
        <v>6838.3841759999996</v>
      </c>
      <c r="AK275" s="25">
        <f>S275*4.1868</f>
        <v>1590.9839999999999</v>
      </c>
      <c r="AL275" s="25">
        <f>AF275*4.1868</f>
        <v>4823.1935999999996</v>
      </c>
      <c r="AN275" s="26">
        <v>154</v>
      </c>
      <c r="AO275" s="26">
        <v>2.2999999999999998</v>
      </c>
      <c r="AP275" s="26">
        <v>67</v>
      </c>
      <c r="AQ275" s="26">
        <v>453.7</v>
      </c>
      <c r="AR275" s="26">
        <v>100</v>
      </c>
      <c r="AS275" s="26">
        <v>128</v>
      </c>
      <c r="BB275" s="25">
        <f>SUM(AN275:AO275)</f>
        <v>156.30000000000001</v>
      </c>
      <c r="BC275" s="25">
        <f>AQ275</f>
        <v>453.7</v>
      </c>
      <c r="BD275" s="25">
        <f>AR275</f>
        <v>100</v>
      </c>
      <c r="BE275" s="25">
        <f>AS275</f>
        <v>128</v>
      </c>
      <c r="BG275">
        <f>BB275*$H275/1000</f>
        <v>0.31433666666666671</v>
      </c>
      <c r="BH275">
        <f t="shared" si="20"/>
        <v>0.91244111111111115</v>
      </c>
      <c r="BI275">
        <f t="shared" si="21"/>
        <v>0.2011111111111111</v>
      </c>
      <c r="BJ275">
        <f t="shared" si="22"/>
        <v>0.13474444444444444</v>
      </c>
      <c r="BK275">
        <f t="shared" si="23"/>
        <v>0.25742222222222222</v>
      </c>
    </row>
    <row r="276" spans="1:63" s="25" customFormat="1">
      <c r="A276" s="52">
        <v>272</v>
      </c>
      <c r="B276" s="21" t="s">
        <v>116</v>
      </c>
      <c r="C276" s="21" t="s">
        <v>124</v>
      </c>
      <c r="D276" s="21" t="s">
        <v>49</v>
      </c>
      <c r="E276" s="22" t="s">
        <v>63</v>
      </c>
      <c r="F276" s="22" t="s">
        <v>75</v>
      </c>
      <c r="G276" s="23" t="s">
        <v>24</v>
      </c>
      <c r="H276" s="24">
        <v>2.0499999999999998</v>
      </c>
      <c r="J276" s="25">
        <f>H276*(AI276+AJ276+AK276)*0.001</f>
        <v>19.580432680799998</v>
      </c>
      <c r="K276" s="25">
        <f>H276*0.001*AH276</f>
        <v>4.8109095287999999</v>
      </c>
      <c r="L276" s="25">
        <f>H276*0.001*AL276</f>
        <v>9.8875468799999986</v>
      </c>
      <c r="M276" s="15">
        <f>SUM(J276:L276)</f>
        <v>34.2788890896</v>
      </c>
      <c r="N276" s="25" t="s">
        <v>24</v>
      </c>
      <c r="O276" s="25">
        <f>AN276*3.58</f>
        <v>551.32000000000005</v>
      </c>
      <c r="P276" s="26">
        <f>AO276*4</f>
        <v>9.1999999999999993</v>
      </c>
      <c r="Q276" s="26">
        <f>AP276*4</f>
        <v>268</v>
      </c>
      <c r="R276" s="26">
        <f>AQ276*3.6</f>
        <v>1633.32</v>
      </c>
      <c r="S276" s="26">
        <f>AR276*3.8</f>
        <v>380</v>
      </c>
      <c r="T276" s="26">
        <f>AS276*9</f>
        <v>1152</v>
      </c>
      <c r="AC276" s="25">
        <f>O276+P276</f>
        <v>560.5200000000001</v>
      </c>
      <c r="AD276" s="25">
        <f>Q276</f>
        <v>268</v>
      </c>
      <c r="AE276" s="25">
        <f>R276+S276</f>
        <v>2013.32</v>
      </c>
      <c r="AF276" s="25">
        <f>T276</f>
        <v>1152</v>
      </c>
      <c r="AH276" s="25">
        <f>AC276*4.1868</f>
        <v>2346.7851360000004</v>
      </c>
      <c r="AI276" s="25">
        <f>Q276*4.1868</f>
        <v>1122.0624</v>
      </c>
      <c r="AJ276" s="25">
        <f>R276*4.1868</f>
        <v>6838.3841759999996</v>
      </c>
      <c r="AK276" s="25">
        <f>S276*4.1868</f>
        <v>1590.9839999999999</v>
      </c>
      <c r="AL276" s="25">
        <f>AF276*4.1868</f>
        <v>4823.1935999999996</v>
      </c>
      <c r="AN276" s="26">
        <v>154</v>
      </c>
      <c r="AO276" s="26">
        <v>2.2999999999999998</v>
      </c>
      <c r="AP276" s="26">
        <v>67</v>
      </c>
      <c r="AQ276" s="26">
        <v>453.7</v>
      </c>
      <c r="AR276" s="26">
        <v>100</v>
      </c>
      <c r="AS276" s="26">
        <v>128</v>
      </c>
      <c r="BB276" s="25">
        <f>SUM(AN276:AO276)</f>
        <v>156.30000000000001</v>
      </c>
      <c r="BC276" s="25">
        <f>AQ276</f>
        <v>453.7</v>
      </c>
      <c r="BD276" s="25">
        <f>AR276</f>
        <v>100</v>
      </c>
      <c r="BE276" s="25">
        <f>AS276</f>
        <v>128</v>
      </c>
      <c r="BG276">
        <f>BB276*$H276/1000</f>
        <v>0.32041500000000001</v>
      </c>
      <c r="BH276">
        <f t="shared" si="20"/>
        <v>0.93008499999999994</v>
      </c>
      <c r="BI276">
        <f t="shared" si="21"/>
        <v>0.20499999999999996</v>
      </c>
      <c r="BJ276">
        <f t="shared" si="22"/>
        <v>0.13735</v>
      </c>
      <c r="BK276">
        <f t="shared" si="23"/>
        <v>0.26239999999999997</v>
      </c>
    </row>
    <row r="277" spans="1:63" s="25" customFormat="1">
      <c r="A277" s="27">
        <v>273</v>
      </c>
      <c r="B277" s="22" t="s">
        <v>117</v>
      </c>
      <c r="C277" s="21" t="s">
        <v>124</v>
      </c>
      <c r="D277" s="21" t="s">
        <v>49</v>
      </c>
      <c r="E277" s="22" t="s">
        <v>63</v>
      </c>
      <c r="F277" s="22" t="s">
        <v>75</v>
      </c>
      <c r="G277" s="23" t="s">
        <v>24</v>
      </c>
      <c r="H277" s="24">
        <v>2.0499999999999998</v>
      </c>
      <c r="J277" s="25">
        <f>H277*(AI277+AJ277+AK277)*0.001</f>
        <v>19.580432680799998</v>
      </c>
      <c r="K277" s="25">
        <f>H277*0.001*AH277</f>
        <v>4.8109095287999999</v>
      </c>
      <c r="L277" s="25">
        <f>H277*0.001*AL277</f>
        <v>9.8875468799999986</v>
      </c>
      <c r="M277" s="15">
        <f>SUM(J277:L277)</f>
        <v>34.2788890896</v>
      </c>
      <c r="N277" s="25" t="s">
        <v>24</v>
      </c>
      <c r="O277" s="25">
        <f>AN277*3.58</f>
        <v>551.32000000000005</v>
      </c>
      <c r="P277" s="26">
        <f>AO277*4</f>
        <v>9.1999999999999993</v>
      </c>
      <c r="Q277" s="26">
        <f>AP277*4</f>
        <v>268</v>
      </c>
      <c r="R277" s="26">
        <f>AQ277*3.6</f>
        <v>1633.32</v>
      </c>
      <c r="S277" s="26">
        <f>AR277*3.8</f>
        <v>380</v>
      </c>
      <c r="T277" s="26">
        <f>AS277*9</f>
        <v>1152</v>
      </c>
      <c r="AC277" s="25">
        <f>O277+P277</f>
        <v>560.5200000000001</v>
      </c>
      <c r="AD277" s="25">
        <f>Q277</f>
        <v>268</v>
      </c>
      <c r="AE277" s="25">
        <f>R277+S277</f>
        <v>2013.32</v>
      </c>
      <c r="AF277" s="25">
        <f>T277</f>
        <v>1152</v>
      </c>
      <c r="AH277" s="25">
        <f>AC277*4.1868</f>
        <v>2346.7851360000004</v>
      </c>
      <c r="AI277" s="25">
        <f>Q277*4.1868</f>
        <v>1122.0624</v>
      </c>
      <c r="AJ277" s="25">
        <f>R277*4.1868</f>
        <v>6838.3841759999996</v>
      </c>
      <c r="AK277" s="25">
        <f>S277*4.1868</f>
        <v>1590.9839999999999</v>
      </c>
      <c r="AL277" s="25">
        <f>AF277*4.1868</f>
        <v>4823.1935999999996</v>
      </c>
      <c r="AN277" s="26">
        <v>154</v>
      </c>
      <c r="AO277" s="26">
        <v>2.2999999999999998</v>
      </c>
      <c r="AP277" s="26">
        <v>67</v>
      </c>
      <c r="AQ277" s="26">
        <v>453.7</v>
      </c>
      <c r="AR277" s="26">
        <v>100</v>
      </c>
      <c r="AS277" s="26">
        <v>128</v>
      </c>
      <c r="BB277" s="25">
        <f>SUM(AN277:AO277)</f>
        <v>156.30000000000001</v>
      </c>
      <c r="BC277" s="25">
        <f>AQ277</f>
        <v>453.7</v>
      </c>
      <c r="BD277" s="25">
        <f>AR277</f>
        <v>100</v>
      </c>
      <c r="BE277" s="25">
        <f>AS277</f>
        <v>128</v>
      </c>
      <c r="BG277">
        <f>BB277*$H277/1000</f>
        <v>0.32041500000000001</v>
      </c>
      <c r="BH277">
        <f t="shared" si="20"/>
        <v>0.93008499999999994</v>
      </c>
      <c r="BI277">
        <f t="shared" si="21"/>
        <v>0.20499999999999996</v>
      </c>
      <c r="BJ277">
        <f t="shared" si="22"/>
        <v>0.13735</v>
      </c>
      <c r="BK277">
        <f t="shared" si="23"/>
        <v>0.26239999999999997</v>
      </c>
    </row>
    <row r="278" spans="1:63" s="25" customFormat="1">
      <c r="A278" s="52">
        <v>274</v>
      </c>
      <c r="B278" s="21" t="s">
        <v>118</v>
      </c>
      <c r="C278" s="21" t="s">
        <v>124</v>
      </c>
      <c r="D278" s="21" t="s">
        <v>49</v>
      </c>
      <c r="E278" s="22" t="s">
        <v>63</v>
      </c>
      <c r="F278" s="22" t="s">
        <v>75</v>
      </c>
      <c r="G278" s="23" t="s">
        <v>24</v>
      </c>
      <c r="H278" s="35">
        <v>1.9777777777777783</v>
      </c>
      <c r="J278" s="25">
        <f>H278*(AI278+AJ278+AK278)*0.001</f>
        <v>18.8906071392</v>
      </c>
      <c r="K278" s="25">
        <f>H278*0.001*AH278</f>
        <v>4.6414194912000024</v>
      </c>
      <c r="L278" s="25">
        <f>H278*0.001*AL278</f>
        <v>9.5392051200000019</v>
      </c>
      <c r="M278" s="15">
        <f>SUM(J278:L278)</f>
        <v>33.071231750400003</v>
      </c>
      <c r="N278" s="25" t="s">
        <v>24</v>
      </c>
      <c r="O278" s="25">
        <f>AN278*3.58</f>
        <v>551.32000000000005</v>
      </c>
      <c r="P278" s="26">
        <f>AO278*4</f>
        <v>9.1999999999999993</v>
      </c>
      <c r="Q278" s="26">
        <f>AP278*4</f>
        <v>268</v>
      </c>
      <c r="R278" s="26">
        <f>AQ278*3.6</f>
        <v>1633.32</v>
      </c>
      <c r="S278" s="26">
        <f>AR278*3.8</f>
        <v>380</v>
      </c>
      <c r="T278" s="26">
        <f>AS278*9</f>
        <v>1152</v>
      </c>
      <c r="AC278" s="25">
        <f>O278+P278</f>
        <v>560.5200000000001</v>
      </c>
      <c r="AD278" s="25">
        <f>Q278</f>
        <v>268</v>
      </c>
      <c r="AE278" s="25">
        <f>R278+S278</f>
        <v>2013.32</v>
      </c>
      <c r="AF278" s="25">
        <f>T278</f>
        <v>1152</v>
      </c>
      <c r="AH278" s="25">
        <f>AC278*4.1868</f>
        <v>2346.7851360000004</v>
      </c>
      <c r="AI278" s="25">
        <f>Q278*4.1868</f>
        <v>1122.0624</v>
      </c>
      <c r="AJ278" s="25">
        <f>R278*4.1868</f>
        <v>6838.3841759999996</v>
      </c>
      <c r="AK278" s="25">
        <f>S278*4.1868</f>
        <v>1590.9839999999999</v>
      </c>
      <c r="AL278" s="25">
        <f>AF278*4.1868</f>
        <v>4823.1935999999996</v>
      </c>
      <c r="AN278" s="26">
        <v>154</v>
      </c>
      <c r="AO278" s="26">
        <v>2.2999999999999998</v>
      </c>
      <c r="AP278" s="26">
        <v>67</v>
      </c>
      <c r="AQ278" s="26">
        <v>453.7</v>
      </c>
      <c r="AR278" s="26">
        <v>100</v>
      </c>
      <c r="AS278" s="26">
        <v>128</v>
      </c>
      <c r="BB278" s="25">
        <f>SUM(AN278:AO278)</f>
        <v>156.30000000000001</v>
      </c>
      <c r="BC278" s="25">
        <f>AQ278</f>
        <v>453.7</v>
      </c>
      <c r="BD278" s="25">
        <f>AR278</f>
        <v>100</v>
      </c>
      <c r="BE278" s="25">
        <f>AS278</f>
        <v>128</v>
      </c>
      <c r="BG278">
        <f>BB278*$H278/1000</f>
        <v>0.30912666666666677</v>
      </c>
      <c r="BH278">
        <f t="shared" si="20"/>
        <v>0.89731777777777799</v>
      </c>
      <c r="BI278">
        <f t="shared" si="21"/>
        <v>0.19777777777777783</v>
      </c>
      <c r="BJ278">
        <f t="shared" si="22"/>
        <v>0.13251111111111114</v>
      </c>
      <c r="BK278">
        <f t="shared" si="23"/>
        <v>0.25315555555555563</v>
      </c>
    </row>
    <row r="279" spans="1:63" s="33" customFormat="1">
      <c r="A279" s="51">
        <v>275</v>
      </c>
      <c r="B279" s="30" t="s">
        <v>119</v>
      </c>
      <c r="C279" s="30" t="s">
        <v>125</v>
      </c>
      <c r="D279" s="30" t="s">
        <v>49</v>
      </c>
      <c r="E279" s="29" t="s">
        <v>64</v>
      </c>
      <c r="F279" s="29" t="s">
        <v>75</v>
      </c>
      <c r="G279" s="31" t="s">
        <v>27</v>
      </c>
      <c r="H279" s="36">
        <v>2.3777777777777782</v>
      </c>
      <c r="J279" s="33">
        <f>H279*(AI279+AJ279+AK279)*0.001</f>
        <v>11.561663980800001</v>
      </c>
      <c r="K279" s="33">
        <f>H279*0.001*AH279</f>
        <v>16.7404006368</v>
      </c>
      <c r="L279" s="33">
        <f>H279*0.001*AL279</f>
        <v>11.558080080000002</v>
      </c>
      <c r="M279" s="15">
        <f>SUM(J279:L279)</f>
        <v>39.860144697600006</v>
      </c>
      <c r="N279" s="33" t="s">
        <v>27</v>
      </c>
      <c r="O279" s="33">
        <f>AN279*3.58</f>
        <v>1653.96</v>
      </c>
      <c r="P279" s="34">
        <f>AO279*4</f>
        <v>27.6</v>
      </c>
      <c r="Q279" s="34">
        <f>AP279*4</f>
        <v>268</v>
      </c>
      <c r="R279" s="34">
        <f>AQ279*3.6</f>
        <v>513.36</v>
      </c>
      <c r="S279" s="34">
        <f>AR279*3.8</f>
        <v>380</v>
      </c>
      <c r="T279" s="34">
        <f>AS279*9</f>
        <v>1161</v>
      </c>
      <c r="AC279" s="33">
        <f>O279+P279</f>
        <v>1681.56</v>
      </c>
      <c r="AD279" s="33">
        <f>Q279</f>
        <v>268</v>
      </c>
      <c r="AE279" s="33">
        <f>R279+S279</f>
        <v>893.36</v>
      </c>
      <c r="AF279" s="33">
        <f>T279</f>
        <v>1161</v>
      </c>
      <c r="AH279" s="33">
        <f>AC279*4.1868</f>
        <v>7040.3554079999994</v>
      </c>
      <c r="AI279" s="33">
        <f>Q279*4.1868</f>
        <v>1122.0624</v>
      </c>
      <c r="AJ279" s="33">
        <f>R279*4.1868</f>
        <v>2149.3356479999998</v>
      </c>
      <c r="AK279" s="33">
        <f>S279*4.1868</f>
        <v>1590.9839999999999</v>
      </c>
      <c r="AL279" s="33">
        <f>AF279*4.1868</f>
        <v>4860.8747999999996</v>
      </c>
      <c r="AN279" s="34">
        <v>462</v>
      </c>
      <c r="AO279" s="34">
        <v>6.9</v>
      </c>
      <c r="AP279" s="34">
        <v>67</v>
      </c>
      <c r="AQ279" s="34">
        <v>142.6</v>
      </c>
      <c r="AR279" s="34">
        <v>100</v>
      </c>
      <c r="AS279" s="34">
        <v>129</v>
      </c>
      <c r="BB279" s="33">
        <f>SUM(AN279:AO279)</f>
        <v>468.9</v>
      </c>
      <c r="BC279" s="33">
        <f>AQ279</f>
        <v>142.6</v>
      </c>
      <c r="BD279" s="33">
        <f>AR279</f>
        <v>100</v>
      </c>
      <c r="BE279" s="33">
        <f>AS279</f>
        <v>129</v>
      </c>
      <c r="BG279">
        <f>BB279*$H279/1000</f>
        <v>1.11494</v>
      </c>
      <c r="BH279">
        <f t="shared" si="20"/>
        <v>0.33907111111111116</v>
      </c>
      <c r="BI279">
        <f t="shared" si="21"/>
        <v>0.23777777777777784</v>
      </c>
      <c r="BJ279">
        <f t="shared" si="22"/>
        <v>0.15931111111111113</v>
      </c>
      <c r="BK279">
        <f t="shared" si="23"/>
        <v>0.30673333333333341</v>
      </c>
    </row>
    <row r="280" spans="1:63" s="33" customFormat="1">
      <c r="A280" s="28">
        <v>276</v>
      </c>
      <c r="B280" s="30" t="s">
        <v>120</v>
      </c>
      <c r="C280" s="30" t="s">
        <v>125</v>
      </c>
      <c r="D280" s="30" t="s">
        <v>49</v>
      </c>
      <c r="E280" s="29" t="s">
        <v>64</v>
      </c>
      <c r="F280" s="29" t="s">
        <v>75</v>
      </c>
      <c r="G280" s="31" t="s">
        <v>27</v>
      </c>
      <c r="H280" s="36">
        <v>2.3777777777777782</v>
      </c>
      <c r="J280" s="33">
        <f>H280*(AI280+AJ280+AK280)*0.001</f>
        <v>11.561663980800001</v>
      </c>
      <c r="K280" s="33">
        <f>H280*0.001*AH280</f>
        <v>16.7404006368</v>
      </c>
      <c r="L280" s="33">
        <f>H280*0.001*AL280</f>
        <v>11.558080080000002</v>
      </c>
      <c r="M280" s="15">
        <f>SUM(J280:L280)</f>
        <v>39.860144697600006</v>
      </c>
      <c r="N280" s="33" t="s">
        <v>27</v>
      </c>
      <c r="O280" s="33">
        <f>AN280*3.58</f>
        <v>1653.96</v>
      </c>
      <c r="P280" s="34">
        <f>AO280*4</f>
        <v>27.6</v>
      </c>
      <c r="Q280" s="34">
        <f>AP280*4</f>
        <v>268</v>
      </c>
      <c r="R280" s="34">
        <f>AQ280*3.6</f>
        <v>513.36</v>
      </c>
      <c r="S280" s="34">
        <f>AR280*3.8</f>
        <v>380</v>
      </c>
      <c r="T280" s="34">
        <f>AS280*9</f>
        <v>1161</v>
      </c>
      <c r="AC280" s="33">
        <f>O280+P280</f>
        <v>1681.56</v>
      </c>
      <c r="AD280" s="33">
        <f>Q280</f>
        <v>268</v>
      </c>
      <c r="AE280" s="33">
        <f>R280+S280</f>
        <v>893.36</v>
      </c>
      <c r="AF280" s="33">
        <f>T280</f>
        <v>1161</v>
      </c>
      <c r="AH280" s="33">
        <f>AC280*4.1868</f>
        <v>7040.3554079999994</v>
      </c>
      <c r="AI280" s="33">
        <f>Q280*4.1868</f>
        <v>1122.0624</v>
      </c>
      <c r="AJ280" s="33">
        <f>R280*4.1868</f>
        <v>2149.3356479999998</v>
      </c>
      <c r="AK280" s="33">
        <f>S280*4.1868</f>
        <v>1590.9839999999999</v>
      </c>
      <c r="AL280" s="33">
        <f>AF280*4.1868</f>
        <v>4860.8747999999996</v>
      </c>
      <c r="AN280" s="34">
        <v>462</v>
      </c>
      <c r="AO280" s="34">
        <v>6.9</v>
      </c>
      <c r="AP280" s="34">
        <v>67</v>
      </c>
      <c r="AQ280" s="34">
        <v>142.6</v>
      </c>
      <c r="AR280" s="34">
        <v>100</v>
      </c>
      <c r="AS280" s="34">
        <v>129</v>
      </c>
      <c r="BB280" s="33">
        <f>SUM(AN280:AO280)</f>
        <v>468.9</v>
      </c>
      <c r="BC280" s="33">
        <f>AQ280</f>
        <v>142.6</v>
      </c>
      <c r="BD280" s="33">
        <f>AR280</f>
        <v>100</v>
      </c>
      <c r="BE280" s="33">
        <f>AS280</f>
        <v>129</v>
      </c>
      <c r="BG280">
        <f>BB280*$H280/1000</f>
        <v>1.11494</v>
      </c>
      <c r="BH280">
        <f t="shared" si="20"/>
        <v>0.33907111111111116</v>
      </c>
      <c r="BI280">
        <f t="shared" si="21"/>
        <v>0.23777777777777784</v>
      </c>
      <c r="BJ280">
        <f t="shared" si="22"/>
        <v>0.15931111111111113</v>
      </c>
      <c r="BK280">
        <f t="shared" si="23"/>
        <v>0.30673333333333341</v>
      </c>
    </row>
    <row r="281" spans="1:63" s="33" customFormat="1">
      <c r="A281" s="51">
        <v>277</v>
      </c>
      <c r="B281" s="30" t="s">
        <v>121</v>
      </c>
      <c r="C281" s="30" t="s">
        <v>125</v>
      </c>
      <c r="D281" s="30" t="s">
        <v>49</v>
      </c>
      <c r="E281" s="29" t="s">
        <v>64</v>
      </c>
      <c r="F281" s="29" t="s">
        <v>75</v>
      </c>
      <c r="G281" s="31" t="s">
        <v>27</v>
      </c>
      <c r="H281" s="36">
        <v>2.1222222222222222</v>
      </c>
      <c r="J281" s="33">
        <f>H281*(AI281+AJ281+AK281)*0.001</f>
        <v>10.3190552352</v>
      </c>
      <c r="K281" s="33">
        <f>H281*0.001*AH281</f>
        <v>14.941198699199999</v>
      </c>
      <c r="L281" s="33">
        <f>H281*0.001*AL281</f>
        <v>10.315856520000001</v>
      </c>
      <c r="M281" s="15">
        <f>SUM(J281:L281)</f>
        <v>35.576110454399995</v>
      </c>
      <c r="N281" s="33" t="s">
        <v>27</v>
      </c>
      <c r="O281" s="33">
        <f>AN281*3.58</f>
        <v>1653.96</v>
      </c>
      <c r="P281" s="34">
        <f>AO281*4</f>
        <v>27.6</v>
      </c>
      <c r="Q281" s="34">
        <f>AP281*4</f>
        <v>268</v>
      </c>
      <c r="R281" s="34">
        <f>AQ281*3.6</f>
        <v>513.36</v>
      </c>
      <c r="S281" s="34">
        <f>AR281*3.8</f>
        <v>380</v>
      </c>
      <c r="T281" s="34">
        <f>AS281*9</f>
        <v>1161</v>
      </c>
      <c r="AC281" s="33">
        <f>O281+P281</f>
        <v>1681.56</v>
      </c>
      <c r="AD281" s="33">
        <f>Q281</f>
        <v>268</v>
      </c>
      <c r="AE281" s="33">
        <f>R281+S281</f>
        <v>893.36</v>
      </c>
      <c r="AF281" s="33">
        <f>T281</f>
        <v>1161</v>
      </c>
      <c r="AH281" s="33">
        <f>AC281*4.1868</f>
        <v>7040.3554079999994</v>
      </c>
      <c r="AI281" s="33">
        <f>Q281*4.1868</f>
        <v>1122.0624</v>
      </c>
      <c r="AJ281" s="33">
        <f>R281*4.1868</f>
        <v>2149.3356479999998</v>
      </c>
      <c r="AK281" s="33">
        <f>S281*4.1868</f>
        <v>1590.9839999999999</v>
      </c>
      <c r="AL281" s="33">
        <f>AF281*4.1868</f>
        <v>4860.8747999999996</v>
      </c>
      <c r="AN281" s="34">
        <v>462</v>
      </c>
      <c r="AO281" s="34">
        <v>6.9</v>
      </c>
      <c r="AP281" s="34">
        <v>67</v>
      </c>
      <c r="AQ281" s="34">
        <v>142.6</v>
      </c>
      <c r="AR281" s="34">
        <v>100</v>
      </c>
      <c r="AS281" s="34">
        <v>129</v>
      </c>
      <c r="BB281" s="33">
        <f>SUM(AN281:AO281)</f>
        <v>468.9</v>
      </c>
      <c r="BC281" s="33">
        <f>AQ281</f>
        <v>142.6</v>
      </c>
      <c r="BD281" s="33">
        <f>AR281</f>
        <v>100</v>
      </c>
      <c r="BE281" s="33">
        <f>AS281</f>
        <v>129</v>
      </c>
      <c r="BG281">
        <f>BB281*$H281/1000</f>
        <v>0.99510999999999994</v>
      </c>
      <c r="BH281">
        <f t="shared" si="20"/>
        <v>0.30262888888888889</v>
      </c>
      <c r="BI281">
        <f t="shared" si="21"/>
        <v>0.21222222222222223</v>
      </c>
      <c r="BJ281">
        <f t="shared" si="22"/>
        <v>0.14218888888888889</v>
      </c>
      <c r="BK281">
        <f t="shared" si="23"/>
        <v>0.27376666666666666</v>
      </c>
    </row>
    <row r="282" spans="1:63" s="33" customFormat="1">
      <c r="A282" s="28">
        <v>278</v>
      </c>
      <c r="B282" s="30" t="s">
        <v>122</v>
      </c>
      <c r="C282" s="30" t="s">
        <v>125</v>
      </c>
      <c r="D282" s="30" t="s">
        <v>49</v>
      </c>
      <c r="E282" s="29" t="s">
        <v>64</v>
      </c>
      <c r="F282" s="29" t="s">
        <v>75</v>
      </c>
      <c r="G282" s="31" t="s">
        <v>27</v>
      </c>
      <c r="H282" s="36">
        <v>2.4722222222222219</v>
      </c>
      <c r="J282" s="33">
        <f>H282*(AI282+AJ282+AK282)*0.001</f>
        <v>12.020888951999998</v>
      </c>
      <c r="K282" s="33">
        <f>H282*0.001*AH282</f>
        <v>17.405323091999996</v>
      </c>
      <c r="L282" s="33">
        <f>H282*0.001*AL282</f>
        <v>12.017162699999998</v>
      </c>
      <c r="M282" s="15">
        <f>SUM(J282:L282)</f>
        <v>41.443374743999996</v>
      </c>
      <c r="N282" s="33" t="s">
        <v>27</v>
      </c>
      <c r="O282" s="33">
        <f>AN282*3.58</f>
        <v>1653.96</v>
      </c>
      <c r="P282" s="34">
        <f>AO282*4</f>
        <v>27.6</v>
      </c>
      <c r="Q282" s="34">
        <f>AP282*4</f>
        <v>268</v>
      </c>
      <c r="R282" s="34">
        <f>AQ282*3.6</f>
        <v>513.36</v>
      </c>
      <c r="S282" s="34">
        <f>AR282*3.8</f>
        <v>380</v>
      </c>
      <c r="T282" s="34">
        <f>AS282*9</f>
        <v>1161</v>
      </c>
      <c r="AC282" s="33">
        <f>O282+P282</f>
        <v>1681.56</v>
      </c>
      <c r="AD282" s="33">
        <f>Q282</f>
        <v>268</v>
      </c>
      <c r="AE282" s="33">
        <f>R282+S282</f>
        <v>893.36</v>
      </c>
      <c r="AF282" s="33">
        <f>T282</f>
        <v>1161</v>
      </c>
      <c r="AH282" s="33">
        <f>AC282*4.1868</f>
        <v>7040.3554079999994</v>
      </c>
      <c r="AI282" s="33">
        <f>Q282*4.1868</f>
        <v>1122.0624</v>
      </c>
      <c r="AJ282" s="33">
        <f>R282*4.1868</f>
        <v>2149.3356479999998</v>
      </c>
      <c r="AK282" s="33">
        <f>S282*4.1868</f>
        <v>1590.9839999999999</v>
      </c>
      <c r="AL282" s="33">
        <f>AF282*4.1868</f>
        <v>4860.8747999999996</v>
      </c>
      <c r="AN282" s="34">
        <v>462</v>
      </c>
      <c r="AO282" s="34">
        <v>6.9</v>
      </c>
      <c r="AP282" s="34">
        <v>67</v>
      </c>
      <c r="AQ282" s="34">
        <v>142.6</v>
      </c>
      <c r="AR282" s="34">
        <v>100</v>
      </c>
      <c r="AS282" s="34">
        <v>129</v>
      </c>
      <c r="BB282" s="33">
        <f>SUM(AN282:AO282)</f>
        <v>468.9</v>
      </c>
      <c r="BC282" s="33">
        <f>AQ282</f>
        <v>142.6</v>
      </c>
      <c r="BD282" s="33">
        <f>AR282</f>
        <v>100</v>
      </c>
      <c r="BE282" s="33">
        <f>AS282</f>
        <v>129</v>
      </c>
      <c r="BG282">
        <f>BB282*$H282/1000</f>
        <v>1.1592249999999997</v>
      </c>
      <c r="BH282">
        <f t="shared" si="20"/>
        <v>0.35253888888888885</v>
      </c>
      <c r="BI282">
        <f t="shared" si="21"/>
        <v>0.2472222222222222</v>
      </c>
      <c r="BJ282">
        <f t="shared" si="22"/>
        <v>0.16563888888888886</v>
      </c>
      <c r="BK282">
        <f t="shared" si="23"/>
        <v>0.31891666666666663</v>
      </c>
    </row>
    <row r="283" spans="1:63" s="33" customFormat="1">
      <c r="A283" s="51">
        <v>279</v>
      </c>
      <c r="B283" s="30" t="s">
        <v>221</v>
      </c>
      <c r="C283" s="30" t="s">
        <v>125</v>
      </c>
      <c r="D283" s="30" t="s">
        <v>49</v>
      </c>
      <c r="E283" s="29" t="s">
        <v>64</v>
      </c>
      <c r="F283" s="29" t="s">
        <v>75</v>
      </c>
      <c r="G283" s="31" t="s">
        <v>27</v>
      </c>
      <c r="H283" s="36">
        <v>2.4722222222222219</v>
      </c>
      <c r="J283" s="33">
        <f>H283*(AI283+AJ283+AK283)*0.001</f>
        <v>12.020888951999998</v>
      </c>
      <c r="K283" s="33">
        <f>H283*0.001*AH283</f>
        <v>17.405323091999996</v>
      </c>
      <c r="L283" s="33">
        <f>H283*0.001*AL283</f>
        <v>12.017162699999998</v>
      </c>
      <c r="M283" s="15">
        <f>SUM(J283:L283)</f>
        <v>41.443374743999996</v>
      </c>
      <c r="N283" s="33" t="s">
        <v>27</v>
      </c>
      <c r="O283" s="33">
        <f>AN283*3.58</f>
        <v>1653.96</v>
      </c>
      <c r="P283" s="34">
        <f>AO283*4</f>
        <v>27.6</v>
      </c>
      <c r="Q283" s="34">
        <f>AP283*4</f>
        <v>268</v>
      </c>
      <c r="R283" s="34">
        <f>AQ283*3.6</f>
        <v>513.36</v>
      </c>
      <c r="S283" s="34">
        <f>AR283*3.8</f>
        <v>380</v>
      </c>
      <c r="T283" s="34">
        <f>AS283*9</f>
        <v>1161</v>
      </c>
      <c r="AC283" s="33">
        <f>O283+P283</f>
        <v>1681.56</v>
      </c>
      <c r="AD283" s="33">
        <f>Q283</f>
        <v>268</v>
      </c>
      <c r="AE283" s="33">
        <f>R283+S283</f>
        <v>893.36</v>
      </c>
      <c r="AF283" s="33">
        <f>T283</f>
        <v>1161</v>
      </c>
      <c r="AH283" s="33">
        <f>AC283*4.1868</f>
        <v>7040.3554079999994</v>
      </c>
      <c r="AI283" s="33">
        <f>Q283*4.1868</f>
        <v>1122.0624</v>
      </c>
      <c r="AJ283" s="33">
        <f>R283*4.1868</f>
        <v>2149.3356479999998</v>
      </c>
      <c r="AK283" s="33">
        <f>S283*4.1868</f>
        <v>1590.9839999999999</v>
      </c>
      <c r="AL283" s="33">
        <f>AF283*4.1868</f>
        <v>4860.8747999999996</v>
      </c>
      <c r="AN283" s="34">
        <v>462</v>
      </c>
      <c r="AO283" s="34">
        <v>6.9</v>
      </c>
      <c r="AP283" s="34">
        <v>67</v>
      </c>
      <c r="AQ283" s="34">
        <v>142.6</v>
      </c>
      <c r="AR283" s="34">
        <v>100</v>
      </c>
      <c r="AS283" s="34">
        <v>129</v>
      </c>
      <c r="BB283" s="33">
        <f>SUM(AN283:AO283)</f>
        <v>468.9</v>
      </c>
      <c r="BC283" s="33">
        <f>AQ283</f>
        <v>142.6</v>
      </c>
      <c r="BD283" s="33">
        <f>AR283</f>
        <v>100</v>
      </c>
      <c r="BE283" s="33">
        <f>AS283</f>
        <v>129</v>
      </c>
      <c r="BG283">
        <f>BB283*$H283/1000</f>
        <v>1.1592249999999997</v>
      </c>
      <c r="BH283">
        <f t="shared" ref="BH283" si="24">BC283*$H283/1000</f>
        <v>0.35253888888888885</v>
      </c>
      <c r="BI283">
        <f t="shared" ref="BI283" si="25">BD283*$H283/1000</f>
        <v>0.2472222222222222</v>
      </c>
      <c r="BJ283">
        <f t="shared" ref="BJ283" si="26">AP283*$H283/1000</f>
        <v>0.16563888888888886</v>
      </c>
      <c r="BK283">
        <f t="shared" ref="BK283" si="27">BE283*$H283/1000</f>
        <v>0.31891666666666663</v>
      </c>
    </row>
    <row r="284" spans="1:63" s="25" customFormat="1">
      <c r="A284" s="52">
        <v>280</v>
      </c>
      <c r="B284" s="21" t="s">
        <v>126</v>
      </c>
      <c r="C284" s="21" t="s">
        <v>130</v>
      </c>
      <c r="D284" s="21" t="s">
        <v>49</v>
      </c>
      <c r="E284" s="22" t="s">
        <v>63</v>
      </c>
      <c r="F284" s="22" t="s">
        <v>75</v>
      </c>
      <c r="G284" s="23" t="s">
        <v>24</v>
      </c>
      <c r="H284" s="35">
        <v>2.0318181818181817</v>
      </c>
      <c r="J284" s="25">
        <f>H284*(AI284+AJ284+AK284)*0.001</f>
        <v>19.406770306690905</v>
      </c>
      <c r="K284" s="25">
        <f>H284*0.001*AH284</f>
        <v>4.7682407081454556</v>
      </c>
      <c r="L284" s="25">
        <f>H284*0.001*AL284</f>
        <v>9.799852450909091</v>
      </c>
      <c r="M284" s="15">
        <f>SUM(J284:L284)</f>
        <v>33.97486346574545</v>
      </c>
      <c r="N284" s="25" t="s">
        <v>24</v>
      </c>
      <c r="O284" s="25">
        <f>AN284*3.58</f>
        <v>551.32000000000005</v>
      </c>
      <c r="P284" s="26">
        <f>AO284*4</f>
        <v>9.1999999999999993</v>
      </c>
      <c r="Q284" s="26">
        <f>AP284*4</f>
        <v>268</v>
      </c>
      <c r="R284" s="26">
        <f>AQ284*3.6</f>
        <v>1633.32</v>
      </c>
      <c r="S284" s="26">
        <f>AR284*3.8</f>
        <v>380</v>
      </c>
      <c r="T284" s="26">
        <f>AS284*9</f>
        <v>1152</v>
      </c>
      <c r="AC284" s="25">
        <f>O284+P284</f>
        <v>560.5200000000001</v>
      </c>
      <c r="AD284" s="25">
        <f>Q284</f>
        <v>268</v>
      </c>
      <c r="AE284" s="25">
        <f>R284+S284</f>
        <v>2013.32</v>
      </c>
      <c r="AF284" s="25">
        <f>T284</f>
        <v>1152</v>
      </c>
      <c r="AH284" s="25">
        <f>AC284*4.1868</f>
        <v>2346.7851360000004</v>
      </c>
      <c r="AI284" s="25">
        <f>Q284*4.1868</f>
        <v>1122.0624</v>
      </c>
      <c r="AJ284" s="25">
        <f>R284*4.1868</f>
        <v>6838.3841759999996</v>
      </c>
      <c r="AK284" s="25">
        <f>S284*4.1868</f>
        <v>1590.9839999999999</v>
      </c>
      <c r="AL284" s="25">
        <f>AF284*4.1868</f>
        <v>4823.1935999999996</v>
      </c>
      <c r="AN284" s="26">
        <v>154</v>
      </c>
      <c r="AO284" s="26">
        <v>2.2999999999999998</v>
      </c>
      <c r="AP284" s="26">
        <v>67</v>
      </c>
      <c r="AQ284" s="26">
        <v>453.7</v>
      </c>
      <c r="AR284" s="26">
        <v>100</v>
      </c>
      <c r="AS284" s="26">
        <v>128</v>
      </c>
      <c r="BB284" s="25">
        <f>SUM(AN284:AO284)</f>
        <v>156.30000000000001</v>
      </c>
      <c r="BC284" s="25">
        <f>AQ284</f>
        <v>453.7</v>
      </c>
      <c r="BD284" s="25">
        <f>AR284</f>
        <v>100</v>
      </c>
      <c r="BE284" s="25">
        <f>AS284</f>
        <v>128</v>
      </c>
      <c r="BG284">
        <f>BB284*$H284/1000</f>
        <v>0.31757318181818178</v>
      </c>
      <c r="BH284">
        <f t="shared" si="20"/>
        <v>0.92183590909090907</v>
      </c>
      <c r="BI284">
        <f t="shared" si="21"/>
        <v>0.20318181818181819</v>
      </c>
      <c r="BJ284">
        <f t="shared" si="22"/>
        <v>0.13613181818181819</v>
      </c>
      <c r="BK284">
        <f t="shared" si="23"/>
        <v>0.26007272727272729</v>
      </c>
    </row>
    <row r="285" spans="1:63" s="25" customFormat="1">
      <c r="A285" s="27">
        <v>281</v>
      </c>
      <c r="B285" s="21" t="s">
        <v>127</v>
      </c>
      <c r="C285" s="21" t="s">
        <v>130</v>
      </c>
      <c r="D285" s="21" t="s">
        <v>49</v>
      </c>
      <c r="E285" s="22" t="s">
        <v>63</v>
      </c>
      <c r="F285" s="22" t="s">
        <v>75</v>
      </c>
      <c r="G285" s="23" t="s">
        <v>24</v>
      </c>
      <c r="H285" s="35">
        <v>2.0318181818181817</v>
      </c>
      <c r="J285" s="25">
        <f>H285*(AI285+AJ285+AK285)*0.001</f>
        <v>19.406770306690905</v>
      </c>
      <c r="K285" s="25">
        <f>H285*0.001*AH285</f>
        <v>4.7682407081454556</v>
      </c>
      <c r="L285" s="25">
        <f>H285*0.001*AL285</f>
        <v>9.799852450909091</v>
      </c>
      <c r="M285" s="15">
        <f>SUM(J285:L285)</f>
        <v>33.97486346574545</v>
      </c>
      <c r="N285" s="25" t="s">
        <v>24</v>
      </c>
      <c r="O285" s="25">
        <f>AN285*3.58</f>
        <v>551.32000000000005</v>
      </c>
      <c r="P285" s="26">
        <f>AO285*4</f>
        <v>9.1999999999999993</v>
      </c>
      <c r="Q285" s="26">
        <f>AP285*4</f>
        <v>268</v>
      </c>
      <c r="R285" s="26">
        <f>AQ285*3.6</f>
        <v>1633.32</v>
      </c>
      <c r="S285" s="26">
        <f>AR285*3.8</f>
        <v>380</v>
      </c>
      <c r="T285" s="26">
        <f>AS285*9</f>
        <v>1152</v>
      </c>
      <c r="AC285" s="25">
        <f>O285+P285</f>
        <v>560.5200000000001</v>
      </c>
      <c r="AD285" s="25">
        <f>Q285</f>
        <v>268</v>
      </c>
      <c r="AE285" s="25">
        <f>R285+S285</f>
        <v>2013.32</v>
      </c>
      <c r="AF285" s="25">
        <f>T285</f>
        <v>1152</v>
      </c>
      <c r="AH285" s="25">
        <f>AC285*4.1868</f>
        <v>2346.7851360000004</v>
      </c>
      <c r="AI285" s="25">
        <f>Q285*4.1868</f>
        <v>1122.0624</v>
      </c>
      <c r="AJ285" s="25">
        <f>R285*4.1868</f>
        <v>6838.3841759999996</v>
      </c>
      <c r="AK285" s="25">
        <f>S285*4.1868</f>
        <v>1590.9839999999999</v>
      </c>
      <c r="AL285" s="25">
        <f>AF285*4.1868</f>
        <v>4823.1935999999996</v>
      </c>
      <c r="AN285" s="26">
        <v>154</v>
      </c>
      <c r="AO285" s="26">
        <v>2.2999999999999998</v>
      </c>
      <c r="AP285" s="26">
        <v>67</v>
      </c>
      <c r="AQ285" s="26">
        <v>453.7</v>
      </c>
      <c r="AR285" s="26">
        <v>100</v>
      </c>
      <c r="AS285" s="26">
        <v>128</v>
      </c>
      <c r="BB285" s="25">
        <f>SUM(AN285:AO285)</f>
        <v>156.30000000000001</v>
      </c>
      <c r="BC285" s="25">
        <f>AQ285</f>
        <v>453.7</v>
      </c>
      <c r="BD285" s="25">
        <f>AR285</f>
        <v>100</v>
      </c>
      <c r="BE285" s="25">
        <f>AS285</f>
        <v>128</v>
      </c>
      <c r="BG285">
        <f>BB285*$H285/1000</f>
        <v>0.31757318181818178</v>
      </c>
      <c r="BH285">
        <f t="shared" si="20"/>
        <v>0.92183590909090907</v>
      </c>
      <c r="BI285">
        <f t="shared" si="21"/>
        <v>0.20318181818181819</v>
      </c>
      <c r="BJ285">
        <f t="shared" si="22"/>
        <v>0.13613181818181819</v>
      </c>
      <c r="BK285">
        <f t="shared" si="23"/>
        <v>0.26007272727272729</v>
      </c>
    </row>
    <row r="286" spans="1:63" s="25" customFormat="1">
      <c r="A286" s="52">
        <v>282</v>
      </c>
      <c r="B286" s="21" t="s">
        <v>129</v>
      </c>
      <c r="C286" s="21" t="s">
        <v>130</v>
      </c>
      <c r="D286" s="21" t="s">
        <v>49</v>
      </c>
      <c r="E286" s="22" t="s">
        <v>63</v>
      </c>
      <c r="F286" s="22" t="s">
        <v>75</v>
      </c>
      <c r="G286" s="23" t="s">
        <v>24</v>
      </c>
      <c r="H286" s="35">
        <v>1.6363636363636365</v>
      </c>
      <c r="J286" s="25">
        <f>H286*(AI286+AJ286+AK286)*0.001</f>
        <v>15.629613669818182</v>
      </c>
      <c r="K286" s="25">
        <f>H286*0.001*AH286</f>
        <v>3.840193858909092</v>
      </c>
      <c r="L286" s="25">
        <f>H286*0.001*AL286</f>
        <v>7.8924986181818184</v>
      </c>
      <c r="M286" s="15">
        <f>SUM(J286:L286)</f>
        <v>27.362306146909091</v>
      </c>
      <c r="N286" s="25" t="s">
        <v>24</v>
      </c>
      <c r="O286" s="25">
        <f>AN286*3.58</f>
        <v>551.32000000000005</v>
      </c>
      <c r="P286" s="26">
        <f>AO286*4</f>
        <v>9.1999999999999993</v>
      </c>
      <c r="Q286" s="26">
        <f>AP286*4</f>
        <v>268</v>
      </c>
      <c r="R286" s="26">
        <f>AQ286*3.6</f>
        <v>1633.32</v>
      </c>
      <c r="S286" s="26">
        <f>AR286*3.8</f>
        <v>380</v>
      </c>
      <c r="T286" s="26">
        <f>AS286*9</f>
        <v>1152</v>
      </c>
      <c r="AC286" s="25">
        <f>O286+P286</f>
        <v>560.5200000000001</v>
      </c>
      <c r="AD286" s="25">
        <f>Q286</f>
        <v>268</v>
      </c>
      <c r="AE286" s="25">
        <f>R286+S286</f>
        <v>2013.32</v>
      </c>
      <c r="AF286" s="25">
        <f>T286</f>
        <v>1152</v>
      </c>
      <c r="AH286" s="25">
        <f>AC286*4.1868</f>
        <v>2346.7851360000004</v>
      </c>
      <c r="AI286" s="25">
        <f>Q286*4.1868</f>
        <v>1122.0624</v>
      </c>
      <c r="AJ286" s="25">
        <f>R286*4.1868</f>
        <v>6838.3841759999996</v>
      </c>
      <c r="AK286" s="25">
        <f>S286*4.1868</f>
        <v>1590.9839999999999</v>
      </c>
      <c r="AL286" s="25">
        <f>AF286*4.1868</f>
        <v>4823.1935999999996</v>
      </c>
      <c r="AN286" s="26">
        <v>154</v>
      </c>
      <c r="AO286" s="26">
        <v>2.2999999999999998</v>
      </c>
      <c r="AP286" s="26">
        <v>67</v>
      </c>
      <c r="AQ286" s="26">
        <v>453.7</v>
      </c>
      <c r="AR286" s="26">
        <v>100</v>
      </c>
      <c r="AS286" s="26">
        <v>128</v>
      </c>
      <c r="BB286" s="25">
        <f>SUM(AN286:AO286)</f>
        <v>156.30000000000001</v>
      </c>
      <c r="BC286" s="25">
        <f>AQ286</f>
        <v>453.7</v>
      </c>
      <c r="BD286" s="25">
        <f>AR286</f>
        <v>100</v>
      </c>
      <c r="BE286" s="25">
        <f>AS286</f>
        <v>128</v>
      </c>
      <c r="BG286">
        <f>BB286*$H286/1000</f>
        <v>0.25576363636363642</v>
      </c>
      <c r="BH286">
        <f t="shared" si="20"/>
        <v>0.74241818181818187</v>
      </c>
      <c r="BI286">
        <f t="shared" si="21"/>
        <v>0.16363636363636366</v>
      </c>
      <c r="BJ286">
        <f t="shared" si="22"/>
        <v>0.10963636363636364</v>
      </c>
      <c r="BK286">
        <f t="shared" si="23"/>
        <v>0.20945454545454548</v>
      </c>
    </row>
    <row r="287" spans="1:63" s="25" customFormat="1">
      <c r="A287" s="27">
        <v>283</v>
      </c>
      <c r="B287" s="21" t="s">
        <v>220</v>
      </c>
      <c r="C287" s="21" t="s">
        <v>130</v>
      </c>
      <c r="D287" s="21" t="s">
        <v>49</v>
      </c>
      <c r="E287" s="22" t="s">
        <v>63</v>
      </c>
      <c r="F287" s="22" t="s">
        <v>75</v>
      </c>
      <c r="G287" s="23" t="s">
        <v>24</v>
      </c>
      <c r="H287" s="35">
        <v>1.6363636363636365</v>
      </c>
      <c r="J287" s="25">
        <f>H287*(AI287+AJ287+AK287)*0.001</f>
        <v>15.629613669818182</v>
      </c>
      <c r="K287" s="25">
        <f>H287*0.001*AH287</f>
        <v>3.840193858909092</v>
      </c>
      <c r="L287" s="25">
        <f>H287*0.001*AL287</f>
        <v>7.8924986181818184</v>
      </c>
      <c r="M287" s="15">
        <f>SUM(J287:L287)</f>
        <v>27.362306146909091</v>
      </c>
      <c r="N287" s="25" t="s">
        <v>24</v>
      </c>
      <c r="O287" s="25">
        <f>AN287*3.58</f>
        <v>551.32000000000005</v>
      </c>
      <c r="P287" s="26">
        <f>AO287*4</f>
        <v>9.1999999999999993</v>
      </c>
      <c r="Q287" s="26">
        <f>AP287*4</f>
        <v>268</v>
      </c>
      <c r="R287" s="26">
        <f>AQ287*3.6</f>
        <v>1633.32</v>
      </c>
      <c r="S287" s="26">
        <f>AR287*3.8</f>
        <v>380</v>
      </c>
      <c r="T287" s="26">
        <f>AS287*9</f>
        <v>1152</v>
      </c>
      <c r="AC287" s="25">
        <f>O287+P287</f>
        <v>560.5200000000001</v>
      </c>
      <c r="AD287" s="25">
        <f>Q287</f>
        <v>268</v>
      </c>
      <c r="AE287" s="25">
        <f>R287+S287</f>
        <v>2013.32</v>
      </c>
      <c r="AF287" s="25">
        <f>T287</f>
        <v>1152</v>
      </c>
      <c r="AH287" s="25">
        <f>AC287*4.1868</f>
        <v>2346.7851360000004</v>
      </c>
      <c r="AI287" s="25">
        <f>Q287*4.1868</f>
        <v>1122.0624</v>
      </c>
      <c r="AJ287" s="25">
        <f>R287*4.1868</f>
        <v>6838.3841759999996</v>
      </c>
      <c r="AK287" s="25">
        <f>S287*4.1868</f>
        <v>1590.9839999999999</v>
      </c>
      <c r="AL287" s="25">
        <f>AF287*4.1868</f>
        <v>4823.1935999999996</v>
      </c>
      <c r="AN287" s="26">
        <v>154</v>
      </c>
      <c r="AO287" s="26">
        <v>2.2999999999999998</v>
      </c>
      <c r="AP287" s="26">
        <v>67</v>
      </c>
      <c r="AQ287" s="26">
        <v>453.7</v>
      </c>
      <c r="AR287" s="26">
        <v>100</v>
      </c>
      <c r="AS287" s="26">
        <v>128</v>
      </c>
      <c r="BB287" s="25">
        <f>SUM(AN287:AO287)</f>
        <v>156.30000000000001</v>
      </c>
      <c r="BC287" s="25">
        <f>AQ287</f>
        <v>453.7</v>
      </c>
      <c r="BD287" s="25">
        <f>AR287</f>
        <v>100</v>
      </c>
      <c r="BE287" s="25">
        <f>AS287</f>
        <v>128</v>
      </c>
      <c r="BG287">
        <f>BB287*$H287/1000</f>
        <v>0.25576363636363642</v>
      </c>
      <c r="BH287">
        <f t="shared" ref="BH287" si="28">BC287*$H287/1000</f>
        <v>0.74241818181818187</v>
      </c>
      <c r="BI287">
        <f t="shared" ref="BI287" si="29">BD287*$H287/1000</f>
        <v>0.16363636363636366</v>
      </c>
      <c r="BJ287">
        <f t="shared" ref="BJ287" si="30">AP287*$H287/1000</f>
        <v>0.10963636363636364</v>
      </c>
      <c r="BK287">
        <f t="shared" ref="BK287" si="31">BE287*$H287/1000</f>
        <v>0.20945454545454548</v>
      </c>
    </row>
    <row r="288" spans="1:63" s="25" customFormat="1">
      <c r="A288" s="52">
        <v>284</v>
      </c>
      <c r="B288" s="21" t="s">
        <v>128</v>
      </c>
      <c r="C288" s="21" t="s">
        <v>130</v>
      </c>
      <c r="D288" s="21" t="s">
        <v>49</v>
      </c>
      <c r="E288" s="22" t="s">
        <v>63</v>
      </c>
      <c r="F288" s="22" t="s">
        <v>75</v>
      </c>
      <c r="G288" s="23" t="s">
        <v>24</v>
      </c>
      <c r="H288" s="35">
        <v>2.0318181818181817</v>
      </c>
      <c r="J288" s="25">
        <f>H288*(AI288+AJ288+AK288)*0.001</f>
        <v>19.406770306690905</v>
      </c>
      <c r="K288" s="25">
        <f>H288*0.001*AH288</f>
        <v>4.7682407081454556</v>
      </c>
      <c r="L288" s="25">
        <f>H288*0.001*AL288</f>
        <v>9.799852450909091</v>
      </c>
      <c r="M288" s="15">
        <f>SUM(J288:L288)</f>
        <v>33.97486346574545</v>
      </c>
      <c r="N288" s="25" t="s">
        <v>24</v>
      </c>
      <c r="O288" s="25">
        <f>AN288*3.58</f>
        <v>551.32000000000005</v>
      </c>
      <c r="P288" s="26">
        <f>AO288*4</f>
        <v>9.1999999999999993</v>
      </c>
      <c r="Q288" s="26">
        <f>AP288*4</f>
        <v>268</v>
      </c>
      <c r="R288" s="26">
        <f>AQ288*3.6</f>
        <v>1633.32</v>
      </c>
      <c r="S288" s="26">
        <f>AR288*3.8</f>
        <v>380</v>
      </c>
      <c r="T288" s="26">
        <f>AS288*9</f>
        <v>1152</v>
      </c>
      <c r="AC288" s="25">
        <f>O288+P288</f>
        <v>560.5200000000001</v>
      </c>
      <c r="AD288" s="25">
        <f>Q288</f>
        <v>268</v>
      </c>
      <c r="AE288" s="25">
        <f>R288+S288</f>
        <v>2013.32</v>
      </c>
      <c r="AF288" s="25">
        <f>T288</f>
        <v>1152</v>
      </c>
      <c r="AH288" s="25">
        <f>AC288*4.1868</f>
        <v>2346.7851360000004</v>
      </c>
      <c r="AI288" s="25">
        <f>Q288*4.1868</f>
        <v>1122.0624</v>
      </c>
      <c r="AJ288" s="25">
        <f>R288*4.1868</f>
        <v>6838.3841759999996</v>
      </c>
      <c r="AK288" s="25">
        <f>S288*4.1868</f>
        <v>1590.9839999999999</v>
      </c>
      <c r="AL288" s="25">
        <f>AF288*4.1868</f>
        <v>4823.1935999999996</v>
      </c>
      <c r="AN288" s="26">
        <v>154</v>
      </c>
      <c r="AO288" s="26">
        <v>2.2999999999999998</v>
      </c>
      <c r="AP288" s="26">
        <v>67</v>
      </c>
      <c r="AQ288" s="26">
        <v>453.7</v>
      </c>
      <c r="AR288" s="26">
        <v>100</v>
      </c>
      <c r="AS288" s="26">
        <v>128</v>
      </c>
      <c r="BB288" s="25">
        <f>SUM(AN288:AO288)</f>
        <v>156.30000000000001</v>
      </c>
      <c r="BC288" s="25">
        <f>AQ288</f>
        <v>453.7</v>
      </c>
      <c r="BD288" s="25">
        <f>AR288</f>
        <v>100</v>
      </c>
      <c r="BE288" s="25">
        <f>AS288</f>
        <v>128</v>
      </c>
      <c r="BG288">
        <f>BB288*$H288/1000</f>
        <v>0.31757318181818178</v>
      </c>
      <c r="BH288">
        <f t="shared" si="20"/>
        <v>0.92183590909090907</v>
      </c>
      <c r="BI288">
        <f t="shared" si="21"/>
        <v>0.20318181818181819</v>
      </c>
      <c r="BJ288">
        <f t="shared" si="22"/>
        <v>0.13613181818181819</v>
      </c>
      <c r="BK288">
        <f t="shared" si="23"/>
        <v>0.26007272727272729</v>
      </c>
    </row>
    <row r="289" spans="1:63" s="33" customFormat="1">
      <c r="A289" s="51">
        <v>285</v>
      </c>
      <c r="B289" s="30" t="s">
        <v>131</v>
      </c>
      <c r="C289" s="30" t="s">
        <v>135</v>
      </c>
      <c r="D289" s="30" t="s">
        <v>49</v>
      </c>
      <c r="E289" s="29" t="s">
        <v>64</v>
      </c>
      <c r="F289" s="29" t="s">
        <v>75</v>
      </c>
      <c r="G289" s="31" t="s">
        <v>27</v>
      </c>
      <c r="H289" s="36">
        <v>2.3636363636363638</v>
      </c>
      <c r="J289" s="33">
        <f>H289*(AI289+AJ289+AK289)*0.001</f>
        <v>11.492903022545454</v>
      </c>
      <c r="K289" s="33">
        <f>H289*0.001*AH289</f>
        <v>16.640840055272726</v>
      </c>
      <c r="L289" s="33">
        <f>H289*0.001*AL289</f>
        <v>11.489340436363635</v>
      </c>
      <c r="M289" s="15">
        <f>SUM(J289:L289)</f>
        <v>39.623083514181815</v>
      </c>
      <c r="N289" s="33" t="s">
        <v>27</v>
      </c>
      <c r="O289" s="33">
        <f>AN289*3.58</f>
        <v>1653.96</v>
      </c>
      <c r="P289" s="34">
        <f>AO289*4</f>
        <v>27.6</v>
      </c>
      <c r="Q289" s="34">
        <f>AP289*4</f>
        <v>268</v>
      </c>
      <c r="R289" s="34">
        <f>AQ289*3.6</f>
        <v>513.36</v>
      </c>
      <c r="S289" s="34">
        <f>AR289*3.8</f>
        <v>380</v>
      </c>
      <c r="T289" s="34">
        <f>AS289*9</f>
        <v>1161</v>
      </c>
      <c r="AC289" s="33">
        <f>O289+P289</f>
        <v>1681.56</v>
      </c>
      <c r="AD289" s="33">
        <f>Q289</f>
        <v>268</v>
      </c>
      <c r="AE289" s="33">
        <f>R289+S289</f>
        <v>893.36</v>
      </c>
      <c r="AF289" s="33">
        <f>T289</f>
        <v>1161</v>
      </c>
      <c r="AH289" s="33">
        <f>AC289*4.1868</f>
        <v>7040.3554079999994</v>
      </c>
      <c r="AI289" s="33">
        <f>Q289*4.1868</f>
        <v>1122.0624</v>
      </c>
      <c r="AJ289" s="33">
        <f>R289*4.1868</f>
        <v>2149.3356479999998</v>
      </c>
      <c r="AK289" s="33">
        <f>S289*4.1868</f>
        <v>1590.9839999999999</v>
      </c>
      <c r="AL289" s="33">
        <f>AF289*4.1868</f>
        <v>4860.8747999999996</v>
      </c>
      <c r="AN289" s="34">
        <v>462</v>
      </c>
      <c r="AO289" s="34">
        <v>6.9</v>
      </c>
      <c r="AP289" s="34">
        <v>67</v>
      </c>
      <c r="AQ289" s="34">
        <v>142.6</v>
      </c>
      <c r="AR289" s="34">
        <v>100</v>
      </c>
      <c r="AS289" s="34">
        <v>129</v>
      </c>
      <c r="BB289" s="33">
        <f>SUM(AN289:AO289)</f>
        <v>468.9</v>
      </c>
      <c r="BC289" s="33">
        <f>AQ289</f>
        <v>142.6</v>
      </c>
      <c r="BD289" s="33">
        <f>AR289</f>
        <v>100</v>
      </c>
      <c r="BE289" s="33">
        <f>AS289</f>
        <v>129</v>
      </c>
      <c r="BG289">
        <f>BB289*$H289/1000</f>
        <v>1.1083090909090909</v>
      </c>
      <c r="BH289">
        <f t="shared" si="20"/>
        <v>0.33705454545454544</v>
      </c>
      <c r="BI289">
        <f t="shared" si="21"/>
        <v>0.23636363636363639</v>
      </c>
      <c r="BJ289">
        <f t="shared" si="22"/>
        <v>0.15836363636363637</v>
      </c>
      <c r="BK289">
        <f t="shared" si="23"/>
        <v>0.30490909090909091</v>
      </c>
    </row>
    <row r="290" spans="1:63" s="33" customFormat="1">
      <c r="A290" s="28">
        <v>286</v>
      </c>
      <c r="B290" s="30" t="s">
        <v>132</v>
      </c>
      <c r="C290" s="30" t="s">
        <v>135</v>
      </c>
      <c r="D290" s="30" t="s">
        <v>49</v>
      </c>
      <c r="E290" s="29" t="s">
        <v>64</v>
      </c>
      <c r="F290" s="29" t="s">
        <v>75</v>
      </c>
      <c r="G290" s="31" t="s">
        <v>27</v>
      </c>
      <c r="H290" s="36">
        <v>2.3636363636363638</v>
      </c>
      <c r="J290" s="33">
        <f>H290*(AI290+AJ290+AK290)*0.001</f>
        <v>11.492903022545454</v>
      </c>
      <c r="K290" s="33">
        <f>H290*0.001*AH290</f>
        <v>16.640840055272726</v>
      </c>
      <c r="L290" s="33">
        <f>H290*0.001*AL290</f>
        <v>11.489340436363635</v>
      </c>
      <c r="M290" s="15">
        <f>SUM(J290:L290)</f>
        <v>39.623083514181815</v>
      </c>
      <c r="N290" s="33" t="s">
        <v>27</v>
      </c>
      <c r="O290" s="33">
        <f>AN290*3.58</f>
        <v>1653.96</v>
      </c>
      <c r="P290" s="34">
        <f>AO290*4</f>
        <v>27.6</v>
      </c>
      <c r="Q290" s="34">
        <f>AP290*4</f>
        <v>268</v>
      </c>
      <c r="R290" s="34">
        <f>AQ290*3.6</f>
        <v>513.36</v>
      </c>
      <c r="S290" s="34">
        <f>AR290*3.8</f>
        <v>380</v>
      </c>
      <c r="T290" s="34">
        <f>AS290*9</f>
        <v>1161</v>
      </c>
      <c r="AC290" s="33">
        <f>O290+P290</f>
        <v>1681.56</v>
      </c>
      <c r="AD290" s="33">
        <f>Q290</f>
        <v>268</v>
      </c>
      <c r="AE290" s="33">
        <f>R290+S290</f>
        <v>893.36</v>
      </c>
      <c r="AF290" s="33">
        <f>T290</f>
        <v>1161</v>
      </c>
      <c r="AH290" s="33">
        <f>AC290*4.1868</f>
        <v>7040.3554079999994</v>
      </c>
      <c r="AI290" s="33">
        <f>Q290*4.1868</f>
        <v>1122.0624</v>
      </c>
      <c r="AJ290" s="33">
        <f>R290*4.1868</f>
        <v>2149.3356479999998</v>
      </c>
      <c r="AK290" s="33">
        <f>S290*4.1868</f>
        <v>1590.9839999999999</v>
      </c>
      <c r="AL290" s="33">
        <f>AF290*4.1868</f>
        <v>4860.8747999999996</v>
      </c>
      <c r="AN290" s="34">
        <v>462</v>
      </c>
      <c r="AO290" s="34">
        <v>6.9</v>
      </c>
      <c r="AP290" s="34">
        <v>67</v>
      </c>
      <c r="AQ290" s="34">
        <v>142.6</v>
      </c>
      <c r="AR290" s="34">
        <v>100</v>
      </c>
      <c r="AS290" s="34">
        <v>129</v>
      </c>
      <c r="BB290" s="33">
        <f>SUM(AN290:AO290)</f>
        <v>468.9</v>
      </c>
      <c r="BC290" s="33">
        <f>AQ290</f>
        <v>142.6</v>
      </c>
      <c r="BD290" s="33">
        <f>AR290</f>
        <v>100</v>
      </c>
      <c r="BE290" s="33">
        <f>AS290</f>
        <v>129</v>
      </c>
      <c r="BG290">
        <f>BB290*$H290/1000</f>
        <v>1.1083090909090909</v>
      </c>
      <c r="BH290">
        <f t="shared" si="20"/>
        <v>0.33705454545454544</v>
      </c>
      <c r="BI290">
        <f t="shared" si="21"/>
        <v>0.23636363636363639</v>
      </c>
      <c r="BJ290">
        <f t="shared" si="22"/>
        <v>0.15836363636363637</v>
      </c>
      <c r="BK290">
        <f t="shared" si="23"/>
        <v>0.30490909090909091</v>
      </c>
    </row>
    <row r="291" spans="1:63" s="33" customFormat="1">
      <c r="A291" s="51">
        <v>287</v>
      </c>
      <c r="B291" s="30" t="s">
        <v>133</v>
      </c>
      <c r="C291" s="30" t="s">
        <v>135</v>
      </c>
      <c r="D291" s="30" t="s">
        <v>49</v>
      </c>
      <c r="E291" s="29" t="s">
        <v>64</v>
      </c>
      <c r="F291" s="29" t="s">
        <v>75</v>
      </c>
      <c r="G291" s="31" t="s">
        <v>27</v>
      </c>
      <c r="H291" s="36">
        <v>2.15</v>
      </c>
      <c r="J291" s="33">
        <f>H291*(AI291+AJ291+AK291)*0.001</f>
        <v>10.454121403199998</v>
      </c>
      <c r="K291" s="33">
        <f>H291*0.001*AH291</f>
        <v>15.136764127199999</v>
      </c>
      <c r="L291" s="33">
        <f>H291*0.001*AL291</f>
        <v>10.450880819999998</v>
      </c>
      <c r="M291" s="15">
        <f>SUM(J291:L291)</f>
        <v>36.041766350399996</v>
      </c>
      <c r="N291" s="33" t="s">
        <v>27</v>
      </c>
      <c r="O291" s="33">
        <f>AN291*3.58</f>
        <v>1653.96</v>
      </c>
      <c r="P291" s="34">
        <f>AO291*4</f>
        <v>27.6</v>
      </c>
      <c r="Q291" s="34">
        <f>AP291*4</f>
        <v>268</v>
      </c>
      <c r="R291" s="34">
        <f>AQ291*3.6</f>
        <v>513.36</v>
      </c>
      <c r="S291" s="34">
        <f>AR291*3.8</f>
        <v>380</v>
      </c>
      <c r="T291" s="34">
        <f>AS291*9</f>
        <v>1161</v>
      </c>
      <c r="AC291" s="33">
        <f>O291+P291</f>
        <v>1681.56</v>
      </c>
      <c r="AD291" s="33">
        <f>Q291</f>
        <v>268</v>
      </c>
      <c r="AE291" s="33">
        <f>R291+S291</f>
        <v>893.36</v>
      </c>
      <c r="AF291" s="33">
        <f>T291</f>
        <v>1161</v>
      </c>
      <c r="AH291" s="33">
        <f>AC291*4.1868</f>
        <v>7040.3554079999994</v>
      </c>
      <c r="AI291" s="33">
        <f>Q291*4.1868</f>
        <v>1122.0624</v>
      </c>
      <c r="AJ291" s="33">
        <f>R291*4.1868</f>
        <v>2149.3356479999998</v>
      </c>
      <c r="AK291" s="33">
        <f>S291*4.1868</f>
        <v>1590.9839999999999</v>
      </c>
      <c r="AL291" s="33">
        <f>AF291*4.1868</f>
        <v>4860.8747999999996</v>
      </c>
      <c r="AN291" s="34">
        <v>462</v>
      </c>
      <c r="AO291" s="34">
        <v>6.9</v>
      </c>
      <c r="AP291" s="34">
        <v>67</v>
      </c>
      <c r="AQ291" s="34">
        <v>142.6</v>
      </c>
      <c r="AR291" s="34">
        <v>100</v>
      </c>
      <c r="AS291" s="34">
        <v>129</v>
      </c>
      <c r="BB291" s="33">
        <f>SUM(AN291:AO291)</f>
        <v>468.9</v>
      </c>
      <c r="BC291" s="33">
        <f>AQ291</f>
        <v>142.6</v>
      </c>
      <c r="BD291" s="33">
        <f>AR291</f>
        <v>100</v>
      </c>
      <c r="BE291" s="33">
        <f>AS291</f>
        <v>129</v>
      </c>
      <c r="BG291">
        <f>BB291*$H291/1000</f>
        <v>1.0081349999999998</v>
      </c>
      <c r="BH291">
        <f t="shared" si="20"/>
        <v>0.30658999999999997</v>
      </c>
      <c r="BI291">
        <f t="shared" si="21"/>
        <v>0.215</v>
      </c>
      <c r="BJ291">
        <f t="shared" si="22"/>
        <v>0.14404999999999998</v>
      </c>
      <c r="BK291">
        <f t="shared" si="23"/>
        <v>0.27734999999999999</v>
      </c>
    </row>
    <row r="292" spans="1:63" s="33" customFormat="1">
      <c r="A292" s="28">
        <v>288</v>
      </c>
      <c r="B292" s="30" t="s">
        <v>134</v>
      </c>
      <c r="C292" s="30" t="s">
        <v>135</v>
      </c>
      <c r="D292" s="30" t="s">
        <v>49</v>
      </c>
      <c r="E292" s="29" t="s">
        <v>64</v>
      </c>
      <c r="F292" s="29" t="s">
        <v>75</v>
      </c>
      <c r="G292" s="31" t="s">
        <v>27</v>
      </c>
      <c r="H292" s="36">
        <v>2.3000000000000003</v>
      </c>
      <c r="J292" s="33">
        <f>H292*(AI292+AJ292+AK292)*0.001</f>
        <v>11.183478710400001</v>
      </c>
      <c r="K292" s="33">
        <f>H292*0.001*AH292</f>
        <v>16.192817438400002</v>
      </c>
      <c r="L292" s="33">
        <f>H292*0.001*AL292</f>
        <v>11.180012040000001</v>
      </c>
      <c r="M292" s="15">
        <f>SUM(J292:L292)</f>
        <v>38.556308188800003</v>
      </c>
      <c r="N292" s="33" t="s">
        <v>27</v>
      </c>
      <c r="O292" s="33">
        <f>AN292*3.58</f>
        <v>1653.96</v>
      </c>
      <c r="P292" s="34">
        <f>AO292*4</f>
        <v>27.6</v>
      </c>
      <c r="Q292" s="34">
        <f>AP292*4</f>
        <v>268</v>
      </c>
      <c r="R292" s="34">
        <f>AQ292*3.6</f>
        <v>513.36</v>
      </c>
      <c r="S292" s="34">
        <f>AR292*3.8</f>
        <v>380</v>
      </c>
      <c r="T292" s="34">
        <f>AS292*9</f>
        <v>1161</v>
      </c>
      <c r="AC292" s="33">
        <f>O292+P292</f>
        <v>1681.56</v>
      </c>
      <c r="AD292" s="33">
        <f>Q292</f>
        <v>268</v>
      </c>
      <c r="AE292" s="33">
        <f>R292+S292</f>
        <v>893.36</v>
      </c>
      <c r="AF292" s="33">
        <f>T292</f>
        <v>1161</v>
      </c>
      <c r="AH292" s="33">
        <f>AC292*4.1868</f>
        <v>7040.3554079999994</v>
      </c>
      <c r="AI292" s="33">
        <f>Q292*4.1868</f>
        <v>1122.0624</v>
      </c>
      <c r="AJ292" s="33">
        <f>R292*4.1868</f>
        <v>2149.3356479999998</v>
      </c>
      <c r="AK292" s="33">
        <f>S292*4.1868</f>
        <v>1590.9839999999999</v>
      </c>
      <c r="AL292" s="33">
        <f>AF292*4.1868</f>
        <v>4860.8747999999996</v>
      </c>
      <c r="AN292" s="34">
        <v>462</v>
      </c>
      <c r="AO292" s="34">
        <v>6.9</v>
      </c>
      <c r="AP292" s="34">
        <v>67</v>
      </c>
      <c r="AQ292" s="34">
        <v>142.6</v>
      </c>
      <c r="AR292" s="34">
        <v>100</v>
      </c>
      <c r="AS292" s="34">
        <v>129</v>
      </c>
      <c r="BB292" s="33">
        <f>SUM(AN292:AO292)</f>
        <v>468.9</v>
      </c>
      <c r="BC292" s="33">
        <f>AQ292</f>
        <v>142.6</v>
      </c>
      <c r="BD292" s="33">
        <f>AR292</f>
        <v>100</v>
      </c>
      <c r="BE292" s="33">
        <f>AS292</f>
        <v>129</v>
      </c>
      <c r="BG292">
        <f>BB292*$H292/1000</f>
        <v>1.07847</v>
      </c>
      <c r="BH292">
        <f t="shared" si="20"/>
        <v>0.32797999999999999</v>
      </c>
      <c r="BI292">
        <f t="shared" si="21"/>
        <v>0.23000000000000004</v>
      </c>
      <c r="BJ292">
        <f t="shared" si="22"/>
        <v>0.15410000000000001</v>
      </c>
      <c r="BK292">
        <f t="shared" si="23"/>
        <v>0.29670000000000002</v>
      </c>
    </row>
    <row r="293" spans="1:63" s="54" customFormat="1">
      <c r="A293" s="54">
        <v>300</v>
      </c>
      <c r="B293" s="55" t="s">
        <v>213</v>
      </c>
      <c r="C293" s="55" t="s">
        <v>218</v>
      </c>
      <c r="D293" s="55" t="s">
        <v>214</v>
      </c>
      <c r="E293" s="55" t="s">
        <v>215</v>
      </c>
      <c r="F293" s="55" t="s">
        <v>75</v>
      </c>
      <c r="G293" s="56" t="s">
        <v>216</v>
      </c>
      <c r="H293" s="57">
        <v>3</v>
      </c>
      <c r="J293" s="54">
        <f>H293*(AI293+AJ293+AK293)*0.001</f>
        <v>29.592302400000001</v>
      </c>
      <c r="K293" s="54">
        <f>H293*0.001*AH293</f>
        <v>9.1439711999999993</v>
      </c>
      <c r="L293" s="54">
        <f>H293*0.001*AL293</f>
        <v>7.9130519999999995</v>
      </c>
      <c r="M293" s="54">
        <f>SUM(J293:L293)</f>
        <v>46.649325600000004</v>
      </c>
      <c r="N293" s="56" t="s">
        <v>216</v>
      </c>
      <c r="O293" s="54">
        <f>AN293*3.58</f>
        <v>716</v>
      </c>
      <c r="P293" s="58">
        <f>AO293*4</f>
        <v>12</v>
      </c>
      <c r="Q293" s="58">
        <f>AP293*4</f>
        <v>400</v>
      </c>
      <c r="R293" s="58">
        <f>AQ293*3.6</f>
        <v>1454.4</v>
      </c>
      <c r="S293" s="58">
        <f>AR293*3.8</f>
        <v>501.59999999999997</v>
      </c>
      <c r="T293" s="58">
        <f>AS293*9</f>
        <v>630</v>
      </c>
      <c r="AC293" s="54">
        <f>O293+P293</f>
        <v>728</v>
      </c>
      <c r="AD293" s="54">
        <f>Q293</f>
        <v>400</v>
      </c>
      <c r="AE293" s="54">
        <f>R293+S293</f>
        <v>1956</v>
      </c>
      <c r="AF293" s="54">
        <f>T293</f>
        <v>630</v>
      </c>
      <c r="AH293" s="54">
        <f>AC293*4.1868</f>
        <v>3047.9903999999997</v>
      </c>
      <c r="AI293" s="54">
        <f>Q293*4.1868</f>
        <v>1674.72</v>
      </c>
      <c r="AJ293" s="54">
        <f>R293*4.1868</f>
        <v>6089.2819200000004</v>
      </c>
      <c r="AK293" s="54">
        <f>S293*4.1868</f>
        <v>2100.09888</v>
      </c>
      <c r="AL293" s="54">
        <f>AF293*4.1868</f>
        <v>2637.6839999999997</v>
      </c>
      <c r="AN293" s="58">
        <v>200</v>
      </c>
      <c r="AO293" s="58">
        <v>3</v>
      </c>
      <c r="AP293" s="58">
        <v>100</v>
      </c>
      <c r="AQ293" s="58">
        <v>404</v>
      </c>
      <c r="AR293" s="58">
        <v>132</v>
      </c>
      <c r="AS293" s="58">
        <v>70</v>
      </c>
      <c r="BB293" s="54">
        <f>SUM(AN293:AO293)</f>
        <v>203</v>
      </c>
      <c r="BC293" s="54">
        <f>AQ293</f>
        <v>404</v>
      </c>
      <c r="BD293" s="54">
        <f>AR293</f>
        <v>132</v>
      </c>
      <c r="BE293" s="54">
        <f>AS293</f>
        <v>70</v>
      </c>
      <c r="BG293" s="54">
        <f>BB293*$H293/1000</f>
        <v>0.60899999999999999</v>
      </c>
      <c r="BH293" s="54">
        <f t="shared" si="20"/>
        <v>1.212</v>
      </c>
      <c r="BI293" s="54">
        <f t="shared" si="21"/>
        <v>0.39600000000000002</v>
      </c>
      <c r="BJ293" s="54">
        <f t="shared" si="22"/>
        <v>0.3</v>
      </c>
      <c r="BK293" s="54">
        <f t="shared" si="23"/>
        <v>0.21</v>
      </c>
    </row>
  </sheetData>
  <autoFilter ref="A3:BG3" xr:uid="{00000000-0009-0000-0000-000002000000}">
    <sortState xmlns:xlrd2="http://schemas.microsoft.com/office/spreadsheetml/2017/richdata2" ref="A4:BG293">
      <sortCondition ref="A3:A293"/>
    </sortState>
  </autoFilter>
  <sortState xmlns:xlrd2="http://schemas.microsoft.com/office/spreadsheetml/2017/richdata2" ref="A4:BK253">
    <sortCondition ref="G4:G253"/>
    <sortCondition ref="H4:H253"/>
  </sortState>
  <mergeCells count="5">
    <mergeCell ref="O1:T1"/>
    <mergeCell ref="AC1:AE1"/>
    <mergeCell ref="AH1:AL1"/>
    <mergeCell ref="AN1:AS1"/>
    <mergeCell ref="BB1:BD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diet-compositions</vt:lpstr>
      <vt:lpstr>mice</vt:lpstr>
      <vt:lpstr>compound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Read</dc:creator>
  <cp:lastModifiedBy>Microsoft Office User</cp:lastModifiedBy>
  <dcterms:created xsi:type="dcterms:W3CDTF">2013-12-10T05:39:00Z</dcterms:created>
  <dcterms:modified xsi:type="dcterms:W3CDTF">2019-10-28T05:47:09Z</dcterms:modified>
</cp:coreProperties>
</file>