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UBC\Year 3\ELEC 391\VoltmeterAmmeter_Graphs_Documentation\"/>
    </mc:Choice>
  </mc:AlternateContent>
  <xr:revisionPtr revIDLastSave="0" documentId="13_ncr:1_{263C4A43-0444-4CC2-8273-90D4C5EFCEAA}" xr6:coauthVersionLast="41" xr6:coauthVersionMax="41" xr10:uidLastSave="{00000000-0000-0000-0000-000000000000}"/>
  <bookViews>
    <workbookView xWindow="-108" yWindow="-108" windowWidth="23256" windowHeight="12576" xr2:uid="{A2CB78FA-4C15-4D43-8CA5-55CADAC38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4" i="1"/>
  <c r="Q66" i="1"/>
  <c r="Q65" i="1"/>
  <c r="D72" i="1"/>
  <c r="E72" i="1" s="1"/>
  <c r="D71" i="1" l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56" i="1"/>
  <c r="Q47" i="1"/>
  <c r="Q46" i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48" i="1"/>
  <c r="E48" i="1" s="1"/>
  <c r="I12" i="1" l="1"/>
  <c r="J12" i="1" s="1"/>
  <c r="J5" i="1"/>
  <c r="J6" i="1"/>
  <c r="J7" i="1"/>
  <c r="J8" i="1"/>
  <c r="J9" i="1"/>
  <c r="J10" i="1"/>
  <c r="J11" i="1"/>
  <c r="J4" i="1"/>
  <c r="D5" i="1"/>
  <c r="D6" i="1"/>
  <c r="D4" i="1"/>
  <c r="C5" i="1"/>
  <c r="C6" i="1"/>
  <c r="C7" i="1"/>
  <c r="D7" i="1" s="1"/>
  <c r="C8" i="1"/>
  <c r="D8" i="1" s="1"/>
  <c r="C9" i="1"/>
  <c r="D9" i="1" s="1"/>
  <c r="C10" i="1"/>
  <c r="D10" i="1" s="1"/>
  <c r="C11" i="1"/>
  <c r="D11" i="1" s="1"/>
  <c r="C4" i="1"/>
</calcChain>
</file>

<file path=xl/sharedStrings.xml><?xml version="1.0" encoding="utf-8"?>
<sst xmlns="http://schemas.openxmlformats.org/spreadsheetml/2006/main" count="19" uniqueCount="11">
  <si>
    <t>Voltmeter</t>
  </si>
  <si>
    <t>Vout</t>
  </si>
  <si>
    <t>Vu</t>
  </si>
  <si>
    <t>Ammeter</t>
  </si>
  <si>
    <t>Iout</t>
  </si>
  <si>
    <t>Voltmeter Test</t>
  </si>
  <si>
    <t>Duty Cycle</t>
  </si>
  <si>
    <t>Vin</t>
  </si>
  <si>
    <t>Gain</t>
  </si>
  <si>
    <t>Inverse Gain</t>
  </si>
  <si>
    <t>Vout = (0.0202*x + 5.9342)*x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</si>
</sst>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Sheet1!$A$4:$A$11</c:f>
              <c:numCache>
                <c:formatCode>General</c:formatCode>
                <c:ptCount val="8"/>
                <c:pt idx="0">
                  <c:v>27.93</c:v>
                </c:pt>
                <c:pt idx="1">
                  <c:v>19.640999999999998</c:v>
                </c:pt>
                <c:pt idx="2">
                  <c:v>14.98</c:v>
                </c:pt>
                <c:pt idx="3">
                  <c:v>12.068</c:v>
                </c:pt>
                <c:pt idx="4">
                  <c:v>10.071</c:v>
                </c:pt>
                <c:pt idx="5">
                  <c:v>8.6340000000000003</c:v>
                </c:pt>
                <c:pt idx="6">
                  <c:v>7.55</c:v>
                </c:pt>
                <c:pt idx="7">
                  <c:v>6.702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9-467E-A418-012988F6EB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Sheet1!$B$4:$B$11</c:f>
              <c:numCache>
                <c:formatCode>General</c:formatCode>
                <c:ptCount val="8"/>
                <c:pt idx="0">
                  <c:v>3.3450000000000002</c:v>
                </c:pt>
                <c:pt idx="1">
                  <c:v>2.0619999999999998</c:v>
                </c:pt>
                <c:pt idx="2">
                  <c:v>1.3160000000000001</c:v>
                </c:pt>
                <c:pt idx="3">
                  <c:v>0.91</c:v>
                </c:pt>
                <c:pt idx="4">
                  <c:v>0.64500000000000002</c:v>
                </c:pt>
                <c:pt idx="5">
                  <c:v>0.46</c:v>
                </c:pt>
                <c:pt idx="6">
                  <c:v>0.34</c:v>
                </c:pt>
                <c:pt idx="7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9-467E-A418-012988F6EB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Sheet1!$C$4:$C$11</c:f>
              <c:numCache>
                <c:formatCode>General</c:formatCode>
                <c:ptCount val="8"/>
                <c:pt idx="0">
                  <c:v>8.349775784753362</c:v>
                </c:pt>
                <c:pt idx="1">
                  <c:v>9.5252182347235692</c:v>
                </c:pt>
                <c:pt idx="2">
                  <c:v>11.382978723404255</c:v>
                </c:pt>
                <c:pt idx="3">
                  <c:v>13.261538461538461</c:v>
                </c:pt>
                <c:pt idx="4">
                  <c:v>15.613953488372092</c:v>
                </c:pt>
                <c:pt idx="5">
                  <c:v>18.769565217391303</c:v>
                </c:pt>
                <c:pt idx="6">
                  <c:v>22.205882352941174</c:v>
                </c:pt>
                <c:pt idx="7">
                  <c:v>25.97674418604651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9-467E-A418-012988F6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45240"/>
        <c:axId val="565245568"/>
      </c:lineChart>
      <c:catAx>
        <c:axId val="56524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45568"/>
        <c:crosses val="autoZero"/>
        <c:auto val="1"/>
        <c:lblAlgn val="ctr"/>
        <c:lblOffset val="100"/>
        <c:noMultiLvlLbl val="0"/>
      </c:catAx>
      <c:valAx>
        <c:axId val="5652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4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Sheet1!$G$4:$G$11</c:f>
              <c:numCache>
                <c:formatCode>General</c:formatCode>
                <c:ptCount val="8"/>
                <c:pt idx="0">
                  <c:v>0.27800000000000002</c:v>
                </c:pt>
                <c:pt idx="1">
                  <c:v>0.19600000000000001</c:v>
                </c:pt>
                <c:pt idx="2">
                  <c:v>0.15</c:v>
                </c:pt>
                <c:pt idx="3">
                  <c:v>0.121</c:v>
                </c:pt>
                <c:pt idx="4">
                  <c:v>0.10100000000000001</c:v>
                </c:pt>
                <c:pt idx="5">
                  <c:v>8.6999999999999994E-2</c:v>
                </c:pt>
                <c:pt idx="6">
                  <c:v>7.5999999999999998E-2</c:v>
                </c:pt>
                <c:pt idx="7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3-4C5F-8A37-FA04F2C51C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Sheet1!$H$4:$H$11</c:f>
              <c:numCache>
                <c:formatCode>General</c:formatCode>
                <c:ptCount val="8"/>
                <c:pt idx="0">
                  <c:v>1.512</c:v>
                </c:pt>
                <c:pt idx="1">
                  <c:v>1.0580000000000001</c:v>
                </c:pt>
                <c:pt idx="2">
                  <c:v>0.81299999999999994</c:v>
                </c:pt>
                <c:pt idx="3">
                  <c:v>0.66200000000000003</c:v>
                </c:pt>
                <c:pt idx="4">
                  <c:v>0.56000000000000005</c:v>
                </c:pt>
                <c:pt idx="5">
                  <c:v>0.48699999999999999</c:v>
                </c:pt>
                <c:pt idx="6">
                  <c:v>0.432</c:v>
                </c:pt>
                <c:pt idx="7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3-4C5F-8A37-FA04F2C51C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Sheet1!$I$4:$I$11</c:f>
              <c:numCache>
                <c:formatCode>General</c:formatCode>
                <c:ptCount val="8"/>
                <c:pt idx="0">
                  <c:v>0.18386243386243387</c:v>
                </c:pt>
                <c:pt idx="1">
                  <c:v>0.18525519848771266</c:v>
                </c:pt>
                <c:pt idx="2">
                  <c:v>0.18450184501845018</c:v>
                </c:pt>
                <c:pt idx="3">
                  <c:v>0.18277945619335345</c:v>
                </c:pt>
                <c:pt idx="4">
                  <c:v>0.18035714285714285</c:v>
                </c:pt>
                <c:pt idx="5">
                  <c:v>0.17864476386036959</c:v>
                </c:pt>
                <c:pt idx="6">
                  <c:v>0.17592592592592593</c:v>
                </c:pt>
                <c:pt idx="7">
                  <c:v>0.17571059431524549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3-4C5F-8A37-FA04F2C5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92920"/>
        <c:axId val="555893248"/>
      </c:lineChart>
      <c:catAx>
        <c:axId val="55589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3248"/>
        <c:crosses val="autoZero"/>
        <c:auto val="1"/>
        <c:lblAlgn val="ctr"/>
        <c:lblOffset val="100"/>
        <c:noMultiLvlLbl val="0"/>
      </c:catAx>
      <c:valAx>
        <c:axId val="555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3345800524934381E-2"/>
                  <c:y val="5.3131379410906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3.3450000000000002</c:v>
                </c:pt>
                <c:pt idx="1">
                  <c:v>2.0619999999999998</c:v>
                </c:pt>
                <c:pt idx="2">
                  <c:v>1.3160000000000001</c:v>
                </c:pt>
                <c:pt idx="3">
                  <c:v>0.91</c:v>
                </c:pt>
                <c:pt idx="4">
                  <c:v>0.64500000000000002</c:v>
                </c:pt>
                <c:pt idx="5">
                  <c:v>0.46</c:v>
                </c:pt>
                <c:pt idx="6">
                  <c:v>0.34</c:v>
                </c:pt>
                <c:pt idx="7">
                  <c:v>0.25800000000000001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8.349775784753362</c:v>
                </c:pt>
                <c:pt idx="1">
                  <c:v>9.5252182347235692</c:v>
                </c:pt>
                <c:pt idx="2">
                  <c:v>11.382978723404255</c:v>
                </c:pt>
                <c:pt idx="3">
                  <c:v>13.261538461538461</c:v>
                </c:pt>
                <c:pt idx="4">
                  <c:v>15.613953488372092</c:v>
                </c:pt>
                <c:pt idx="5">
                  <c:v>18.769565217391303</c:v>
                </c:pt>
                <c:pt idx="6">
                  <c:v>22.205882352941174</c:v>
                </c:pt>
                <c:pt idx="7">
                  <c:v>25.97674418604651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3-45A8-A27E-7B0DB7BD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4624"/>
        <c:axId val="496495936"/>
      </c:scatterChart>
      <c:valAx>
        <c:axId val="4964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5936"/>
        <c:crosses val="autoZero"/>
        <c:crossBetween val="midCat"/>
      </c:valAx>
      <c:valAx>
        <c:axId val="4964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9.5041994750656167E-2"/>
                  <c:y val="5.7727836103820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Sheet1!$C$48:$C$56</c:f>
              <c:numCache>
                <c:formatCode>General</c:formatCode>
                <c:ptCount val="9"/>
                <c:pt idx="0">
                  <c:v>3.27</c:v>
                </c:pt>
                <c:pt idx="1">
                  <c:v>2.14</c:v>
                </c:pt>
                <c:pt idx="2">
                  <c:v>1.49</c:v>
                </c:pt>
                <c:pt idx="3">
                  <c:v>1.0900000000000001</c:v>
                </c:pt>
                <c:pt idx="4">
                  <c:v>0.751</c:v>
                </c:pt>
                <c:pt idx="5">
                  <c:v>0.55300000000000005</c:v>
                </c:pt>
                <c:pt idx="6">
                  <c:v>0.40799999999999997</c:v>
                </c:pt>
                <c:pt idx="7">
                  <c:v>0.30099999999999999</c:v>
                </c:pt>
                <c:pt idx="8">
                  <c:v>0.35699999999999998</c:v>
                </c:pt>
              </c:numCache>
            </c:numRef>
          </c:xVal>
          <c:yVal>
            <c:numRef>
              <c:f>Sheet1!$D$48:$D$56</c:f>
              <c:numCache>
                <c:formatCode>General</c:formatCode>
                <c:ptCount val="9"/>
                <c:pt idx="0">
                  <c:v>8.0428134556574928</c:v>
                </c:pt>
                <c:pt idx="1">
                  <c:v>8.6915887850467293</c:v>
                </c:pt>
                <c:pt idx="2">
                  <c:v>9.5503355704697999</c:v>
                </c:pt>
                <c:pt idx="3">
                  <c:v>10.491559633027522</c:v>
                </c:pt>
                <c:pt idx="4">
                  <c:v>12.776298268974701</c:v>
                </c:pt>
                <c:pt idx="5">
                  <c:v>14.875226039783001</c:v>
                </c:pt>
                <c:pt idx="6">
                  <c:v>17.632107843137256</c:v>
                </c:pt>
                <c:pt idx="7">
                  <c:v>21.209302325581397</c:v>
                </c:pt>
                <c:pt idx="8">
                  <c:v>16.024089635854342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1-42F8-BBDD-F5489346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5088"/>
        <c:axId val="492278696"/>
      </c:scatterChart>
      <c:valAx>
        <c:axId val="4922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8696"/>
        <c:crosses val="autoZero"/>
        <c:crossBetween val="midCat"/>
      </c:valAx>
      <c:valAx>
        <c:axId val="4922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Gain vs Vu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71522309711286E-3"/>
                  <c:y val="7.0105715952172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Sheet1!$C$64:$C$72</c:f>
              <c:numCache>
                <c:formatCode>General</c:formatCode>
                <c:ptCount val="9"/>
                <c:pt idx="0">
                  <c:v>4.3448000000000002</c:v>
                </c:pt>
                <c:pt idx="1">
                  <c:v>3.1705000000000001</c:v>
                </c:pt>
                <c:pt idx="2">
                  <c:v>2.4133</c:v>
                </c:pt>
                <c:pt idx="3">
                  <c:v>1.9359999999999999</c:v>
                </c:pt>
                <c:pt idx="4">
                  <c:v>1.6113200000000001</c:v>
                </c:pt>
                <c:pt idx="5">
                  <c:v>1.37707</c:v>
                </c:pt>
                <c:pt idx="6">
                  <c:v>1.1917199999999999</c:v>
                </c:pt>
                <c:pt idx="7">
                  <c:v>1.0784100000000001</c:v>
                </c:pt>
                <c:pt idx="8">
                  <c:v>0.96165</c:v>
                </c:pt>
              </c:numCache>
            </c:numRef>
          </c:xVal>
          <c:yVal>
            <c:numRef>
              <c:f>Sheet1!$D$64:$D$72</c:f>
              <c:numCache>
                <c:formatCode>General</c:formatCode>
                <c:ptCount val="9"/>
                <c:pt idx="0">
                  <c:v>6.1010863561038482</c:v>
                </c:pt>
                <c:pt idx="1">
                  <c:v>5.9138937076170945</c:v>
                </c:pt>
                <c:pt idx="2">
                  <c:v>5.9260763270210912</c:v>
                </c:pt>
                <c:pt idx="3">
                  <c:v>5.9478305785123968</c:v>
                </c:pt>
                <c:pt idx="4">
                  <c:v>5.9664126306382341</c:v>
                </c:pt>
                <c:pt idx="5">
                  <c:v>5.983065494128839</c:v>
                </c:pt>
                <c:pt idx="6">
                  <c:v>6.0445406639143426</c:v>
                </c:pt>
                <c:pt idx="7">
                  <c:v>5.9271520108307589</c:v>
                </c:pt>
                <c:pt idx="8">
                  <c:v>5.9625643425362655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F-42C7-937F-74521E1E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46696"/>
        <c:axId val="514956536"/>
      </c:scatterChart>
      <c:valAx>
        <c:axId val="51494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6536"/>
        <c:crosses val="autoZero"/>
        <c:crossBetween val="midCat"/>
      </c:valAx>
      <c:valAx>
        <c:axId val="514956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4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Gain vs</a:t>
            </a:r>
            <a:r>
              <a:rPr lang="en-CA" baseline="0"/>
              <a:t> Vu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244094488188977E-3"/>
                  <c:y val="5.8085812190142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Sheet1!$H$4:$H$11</c:f>
              <c:numCache>
                <c:formatCode>General</c:formatCode>
                <c:ptCount val="8"/>
                <c:pt idx="0">
                  <c:v>1.512</c:v>
                </c:pt>
                <c:pt idx="1">
                  <c:v>1.0580000000000001</c:v>
                </c:pt>
                <c:pt idx="2">
                  <c:v>0.81299999999999994</c:v>
                </c:pt>
                <c:pt idx="3">
                  <c:v>0.66200000000000003</c:v>
                </c:pt>
                <c:pt idx="4">
                  <c:v>0.56000000000000005</c:v>
                </c:pt>
                <c:pt idx="5">
                  <c:v>0.48699999999999999</c:v>
                </c:pt>
                <c:pt idx="6">
                  <c:v>0.432</c:v>
                </c:pt>
                <c:pt idx="7">
                  <c:v>0.38700000000000001</c:v>
                </c:pt>
              </c:numCache>
            </c:num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0.18386243386243387</c:v>
                </c:pt>
                <c:pt idx="1">
                  <c:v>0.18525519848771266</c:v>
                </c:pt>
                <c:pt idx="2">
                  <c:v>0.18450184501845018</c:v>
                </c:pt>
                <c:pt idx="3">
                  <c:v>0.18277945619335345</c:v>
                </c:pt>
                <c:pt idx="4">
                  <c:v>0.18035714285714285</c:v>
                </c:pt>
                <c:pt idx="5">
                  <c:v>0.17864476386036959</c:v>
                </c:pt>
                <c:pt idx="6">
                  <c:v>0.17592592592592593</c:v>
                </c:pt>
                <c:pt idx="7">
                  <c:v>0.17571059431524549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C-4FC7-85FB-DAE3E9219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5864"/>
        <c:axId val="467048648"/>
      </c:scatterChart>
      <c:valAx>
        <c:axId val="4670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8648"/>
        <c:crosses val="autoZero"/>
        <c:crossBetween val="midCat"/>
      </c:valAx>
      <c:valAx>
        <c:axId val="467048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125730</xdr:rowOff>
    </xdr:from>
    <xdr:to>
      <xdr:col>7</xdr:col>
      <xdr:colOff>419100</xdr:colOff>
      <xdr:row>27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6B48ED-F07D-4F94-A751-6C3D14A1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15</xdr:row>
      <xdr:rowOff>163830</xdr:rowOff>
    </xdr:from>
    <xdr:to>
      <xdr:col>16</xdr:col>
      <xdr:colOff>30480</xdr:colOff>
      <xdr:row>30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DFB5CE-7B89-4974-817C-AFA942F9F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426720</xdr:colOff>
      <xdr:row>28</xdr:row>
      <xdr:rowOff>148590</xdr:rowOff>
    </xdr:from>
    <xdr:to>
      <xdr:col>8</xdr:col>
      <xdr:colOff>121920</xdr:colOff>
      <xdr:row>43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52D9D-4007-4E5B-B5B2-03078B883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312420</xdr:colOff>
      <xdr:row>44</xdr:row>
      <xdr:rowOff>3810</xdr:rowOff>
    </xdr:from>
    <xdr:to>
      <xdr:col>13</xdr:col>
      <xdr:colOff>7620</xdr:colOff>
      <xdr:row>59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F7D60D-E2F5-4D33-97A8-FF0420AA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251460</xdr:colOff>
      <xdr:row>59</xdr:row>
      <xdr:rowOff>156210</xdr:rowOff>
    </xdr:from>
    <xdr:to>
      <xdr:col>13</xdr:col>
      <xdr:colOff>556260</xdr:colOff>
      <xdr:row>74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A41CC7-1B14-4466-8D9C-40BD86A8C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198120</xdr:colOff>
      <xdr:row>0</xdr:row>
      <xdr:rowOff>125730</xdr:rowOff>
    </xdr:from>
    <xdr:to>
      <xdr:col>17</xdr:col>
      <xdr:colOff>502920</xdr:colOff>
      <xdr:row>15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C662E4-88C7-4108-ACAE-CE28BF18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2DA2-D89A-48DD-9CE8-15F16F70F1C2}">
  <dimension ref="A1:Q72"/>
  <sheetViews>
    <sheetView tabSelected="1" workbookViewId="0">
      <selection activeCell="H12" sqref="H12"/>
    </sheetView>
  </sheetViews>
  <sheetFormatPr defaultRowHeight="14.4" x14ac:dyDescent="0.3"/>
  <sheetData>
    <row r="1" spans="1:10" x14ac:dyDescent="0.3">
      <c r="A1" s="1" t="s">
        <v>0</v>
      </c>
      <c r="G1" s="1" t="s">
        <v>3</v>
      </c>
    </row>
    <row r="2" spans="1:10" x14ac:dyDescent="0.3">
      <c r="A2" t="s">
        <v>1</v>
      </c>
      <c r="B2" t="s">
        <v>2</v>
      </c>
      <c r="G2" t="s">
        <v>4</v>
      </c>
      <c r="H2" t="s">
        <v>2</v>
      </c>
    </row>
    <row r="4" spans="1:10" x14ac:dyDescent="0.3">
      <c r="A4">
        <v>27.93</v>
      </c>
      <c r="B4">
        <v>3.3450000000000002</v>
      </c>
      <c r="C4">
        <f>A4/B4</f>
        <v>8.349775784753362</v>
      </c>
      <c r="D4">
        <f>1/C4</f>
        <v>0.11976369495166489</v>
      </c>
      <c r="G4">
        <v>0.27800000000000002</v>
      </c>
      <c r="H4">
        <v>1.512</v>
      </c>
      <c r="I4">
        <f>G4/H4</f>
        <v>0.18386243386243387</v>
      </c>
      <c r="J4">
        <f>1/I4</f>
        <v>5.4388489208633093</v>
      </c>
    </row>
    <row r="5" spans="1:10" x14ac:dyDescent="0.3">
      <c r="A5">
        <v>19.640999999999998</v>
      </c>
      <c r="B5">
        <v>2.0619999999999998</v>
      </c>
      <c r="C5">
        <f t="shared" ref="C5:C11" si="0">A5/B5</f>
        <v>9.5252182347235692</v>
      </c>
      <c r="D5">
        <f t="shared" ref="D5:D10" si="1">1/C5</f>
        <v>0.10498447125910086</v>
      </c>
      <c r="G5">
        <v>0.19600000000000001</v>
      </c>
      <c r="H5">
        <v>1.0580000000000001</v>
      </c>
      <c r="I5">
        <f t="shared" ref="I5:I11" si="2">G5/H5</f>
        <v>0.18525519848771266</v>
      </c>
      <c r="J5">
        <f t="shared" ref="J5:J12" si="3">1/I5</f>
        <v>5.3979591836734695</v>
      </c>
    </row>
    <row r="6" spans="1:10" x14ac:dyDescent="0.3">
      <c r="A6">
        <v>14.98</v>
      </c>
      <c r="B6">
        <v>1.3160000000000001</v>
      </c>
      <c r="C6">
        <f t="shared" si="0"/>
        <v>11.382978723404255</v>
      </c>
      <c r="D6">
        <f t="shared" si="1"/>
        <v>8.7850467289719625E-2</v>
      </c>
      <c r="G6">
        <v>0.15</v>
      </c>
      <c r="H6">
        <v>0.81299999999999994</v>
      </c>
      <c r="I6">
        <f t="shared" si="2"/>
        <v>0.18450184501845018</v>
      </c>
      <c r="J6">
        <f t="shared" si="3"/>
        <v>5.42</v>
      </c>
    </row>
    <row r="7" spans="1:10" x14ac:dyDescent="0.3">
      <c r="A7">
        <v>12.068</v>
      </c>
      <c r="B7">
        <v>0.91</v>
      </c>
      <c r="C7">
        <f t="shared" si="0"/>
        <v>13.261538461538461</v>
      </c>
      <c r="D7">
        <f t="shared" si="1"/>
        <v>7.5406032482598612E-2</v>
      </c>
      <c r="G7">
        <v>0.121</v>
      </c>
      <c r="H7">
        <v>0.66200000000000003</v>
      </c>
      <c r="I7">
        <f t="shared" si="2"/>
        <v>0.18277945619335345</v>
      </c>
      <c r="J7">
        <f t="shared" si="3"/>
        <v>5.4710743801652901</v>
      </c>
    </row>
    <row r="8" spans="1:10" x14ac:dyDescent="0.3">
      <c r="A8">
        <v>10.071</v>
      </c>
      <c r="B8">
        <v>0.64500000000000002</v>
      </c>
      <c r="C8">
        <f t="shared" si="0"/>
        <v>15.613953488372092</v>
      </c>
      <c r="D8">
        <f t="shared" si="1"/>
        <v>6.4045278522490326E-2</v>
      </c>
      <c r="G8">
        <v>0.10100000000000001</v>
      </c>
      <c r="H8">
        <v>0.56000000000000005</v>
      </c>
      <c r="I8">
        <f t="shared" si="2"/>
        <v>0.18035714285714285</v>
      </c>
      <c r="J8">
        <f t="shared" si="3"/>
        <v>5.544554455445545</v>
      </c>
    </row>
    <row r="9" spans="1:10" x14ac:dyDescent="0.3">
      <c r="A9">
        <v>8.6340000000000003</v>
      </c>
      <c r="B9">
        <v>0.46</v>
      </c>
      <c r="C9">
        <f t="shared" si="0"/>
        <v>18.769565217391303</v>
      </c>
      <c r="D9">
        <f t="shared" si="1"/>
        <v>5.3277739170720408E-2</v>
      </c>
      <c r="G9">
        <v>8.6999999999999994E-2</v>
      </c>
      <c r="H9">
        <v>0.48699999999999999</v>
      </c>
      <c r="I9">
        <f t="shared" si="2"/>
        <v>0.17864476386036959</v>
      </c>
      <c r="J9">
        <f t="shared" si="3"/>
        <v>5.597701149425288</v>
      </c>
    </row>
    <row r="10" spans="1:10" x14ac:dyDescent="0.3">
      <c r="A10">
        <v>7.55</v>
      </c>
      <c r="B10">
        <v>0.34</v>
      </c>
      <c r="C10">
        <f t="shared" si="0"/>
        <v>22.205882352941174</v>
      </c>
      <c r="D10">
        <f t="shared" si="1"/>
        <v>4.5033112582781462E-2</v>
      </c>
      <c r="G10">
        <v>7.5999999999999998E-2</v>
      </c>
      <c r="H10">
        <v>0.432</v>
      </c>
      <c r="I10">
        <f t="shared" si="2"/>
        <v>0.17592592592592593</v>
      </c>
      <c r="J10">
        <f t="shared" si="3"/>
        <v>5.6842105263157894</v>
      </c>
    </row>
    <row r="11" spans="1:10" x14ac:dyDescent="0.3">
      <c r="A11">
        <v>6.702</v>
      </c>
      <c r="B11">
        <v>0.25800000000000001</v>
      </c>
      <c r="C11">
        <f t="shared" si="0"/>
        <v>25.97674418604651</v>
      </c>
      <c r="D11">
        <f>1/C11</f>
        <v>3.8495971351835273E-2</v>
      </c>
      <c r="G11">
        <v>6.8000000000000005E-2</v>
      </c>
      <c r="H11">
        <v>0.38700000000000001</v>
      </c>
      <c r="I11">
        <f t="shared" si="2"/>
        <v>0.17571059431524549</v>
      </c>
      <c r="J11">
        <f t="shared" si="3"/>
        <v>5.6911764705882346</v>
      </c>
    </row>
    <row r="12" spans="1:10" x14ac:dyDescent="0.3">
      <c r="I12">
        <f>AVERAGE(I4:I11)</f>
        <v>0.18087967006507927</v>
      </c>
      <c r="J12">
        <f t="shared" si="3"/>
        <v>5.5285372847053891</v>
      </c>
    </row>
    <row r="46" spans="1:17" x14ac:dyDescent="0.3">
      <c r="B46" t="s">
        <v>5</v>
      </c>
      <c r="P46">
        <v>0.69779999999999998</v>
      </c>
      <c r="Q46">
        <f>11.881*P46^(-0.415)</f>
        <v>13.794458131346209</v>
      </c>
    </row>
    <row r="47" spans="1:17" x14ac:dyDescent="0.3">
      <c r="A47" t="s">
        <v>6</v>
      </c>
      <c r="B47" t="s">
        <v>1</v>
      </c>
      <c r="C47" t="s">
        <v>7</v>
      </c>
      <c r="D47" t="s">
        <v>8</v>
      </c>
      <c r="E47" t="s">
        <v>9</v>
      </c>
      <c r="P47">
        <v>8.8533000000000008</v>
      </c>
      <c r="Q47">
        <f>Q46*P46</f>
        <v>9.6257728840533847</v>
      </c>
    </row>
    <row r="48" spans="1:17" x14ac:dyDescent="0.3">
      <c r="A48">
        <v>80</v>
      </c>
      <c r="B48">
        <v>26.3</v>
      </c>
      <c r="C48">
        <v>3.27</v>
      </c>
      <c r="D48">
        <f>B48/C48</f>
        <v>8.0428134556574928</v>
      </c>
      <c r="E48">
        <f>1/D48</f>
        <v>0.12433460076045627</v>
      </c>
    </row>
    <row r="49" spans="1:17" x14ac:dyDescent="0.3">
      <c r="A49">
        <v>70</v>
      </c>
      <c r="B49">
        <v>18.600000000000001</v>
      </c>
      <c r="C49">
        <v>2.14</v>
      </c>
      <c r="D49">
        <f t="shared" ref="D49:D56" si="4">B49/C49</f>
        <v>8.6915887850467293</v>
      </c>
      <c r="E49">
        <f t="shared" ref="E49:E55" si="5">1/D49</f>
        <v>0.11505376344086021</v>
      </c>
    </row>
    <row r="50" spans="1:17" x14ac:dyDescent="0.3">
      <c r="A50">
        <v>60</v>
      </c>
      <c r="B50">
        <v>14.23</v>
      </c>
      <c r="C50">
        <v>1.49</v>
      </c>
      <c r="D50">
        <f t="shared" si="4"/>
        <v>9.5503355704697999</v>
      </c>
      <c r="E50">
        <f t="shared" si="5"/>
        <v>0.10470836261419535</v>
      </c>
    </row>
    <row r="51" spans="1:17" x14ac:dyDescent="0.3">
      <c r="A51">
        <v>50</v>
      </c>
      <c r="B51">
        <v>11.4358</v>
      </c>
      <c r="C51">
        <v>1.0900000000000001</v>
      </c>
      <c r="D51">
        <f t="shared" si="4"/>
        <v>10.491559633027522</v>
      </c>
      <c r="E51">
        <f t="shared" si="5"/>
        <v>9.531471344374684E-2</v>
      </c>
    </row>
    <row r="52" spans="1:17" x14ac:dyDescent="0.3">
      <c r="A52">
        <v>40</v>
      </c>
      <c r="B52">
        <v>9.5950000000000006</v>
      </c>
      <c r="C52">
        <v>0.751</v>
      </c>
      <c r="D52">
        <f t="shared" si="4"/>
        <v>12.776298268974701</v>
      </c>
      <c r="E52">
        <f t="shared" si="5"/>
        <v>7.8269932256383526E-2</v>
      </c>
    </row>
    <row r="53" spans="1:17" x14ac:dyDescent="0.3">
      <c r="A53">
        <v>30</v>
      </c>
      <c r="B53">
        <v>8.2260000000000009</v>
      </c>
      <c r="C53">
        <v>0.55300000000000005</v>
      </c>
      <c r="D53">
        <f t="shared" si="4"/>
        <v>14.875226039783001</v>
      </c>
      <c r="E53">
        <f t="shared" si="5"/>
        <v>6.7225869195234628E-2</v>
      </c>
    </row>
    <row r="54" spans="1:17" x14ac:dyDescent="0.3">
      <c r="A54">
        <v>20</v>
      </c>
      <c r="B54">
        <v>7.1939000000000002</v>
      </c>
      <c r="C54">
        <v>0.40799999999999997</v>
      </c>
      <c r="D54">
        <f t="shared" si="4"/>
        <v>17.632107843137256</v>
      </c>
      <c r="E54">
        <f t="shared" si="5"/>
        <v>5.6714716634926811E-2</v>
      </c>
    </row>
    <row r="55" spans="1:17" x14ac:dyDescent="0.3">
      <c r="A55">
        <v>10</v>
      </c>
      <c r="B55">
        <v>6.3840000000000003</v>
      </c>
      <c r="C55">
        <v>0.30099999999999999</v>
      </c>
      <c r="D55">
        <f t="shared" si="4"/>
        <v>21.209302325581397</v>
      </c>
      <c r="E55">
        <f t="shared" si="5"/>
        <v>4.7149122807017538E-2</v>
      </c>
    </row>
    <row r="56" spans="1:17" x14ac:dyDescent="0.3">
      <c r="A56">
        <v>0.124</v>
      </c>
      <c r="B56">
        <v>5.7206000000000001</v>
      </c>
      <c r="C56">
        <v>0.35699999999999998</v>
      </c>
      <c r="D56">
        <f t="shared" si="4"/>
        <v>16.024089635854342</v>
      </c>
    </row>
    <row r="62" spans="1:17" x14ac:dyDescent="0.3">
      <c r="B62" t="s">
        <v>5</v>
      </c>
    </row>
    <row r="63" spans="1:17" x14ac:dyDescent="0.3">
      <c r="A63" t="s">
        <v>6</v>
      </c>
      <c r="B63" t="s">
        <v>1</v>
      </c>
      <c r="C63" t="s">
        <v>2</v>
      </c>
      <c r="D63" t="s">
        <v>8</v>
      </c>
      <c r="E63" t="s">
        <v>9</v>
      </c>
    </row>
    <row r="64" spans="1:17" x14ac:dyDescent="0.3">
      <c r="A64">
        <v>80</v>
      </c>
      <c r="B64">
        <v>26.507999999999999</v>
      </c>
      <c r="C64">
        <v>4.3448000000000002</v>
      </c>
      <c r="D64">
        <f>B64/C64</f>
        <v>6.1010863561038482</v>
      </c>
      <c r="E64">
        <f>1/D64</f>
        <v>0.16390523615512298</v>
      </c>
      <c r="Q64">
        <v>1.46</v>
      </c>
    </row>
    <row r="65" spans="1:17" x14ac:dyDescent="0.3">
      <c r="A65">
        <v>70</v>
      </c>
      <c r="B65">
        <v>18.75</v>
      </c>
      <c r="C65">
        <v>3.1705000000000001</v>
      </c>
      <c r="D65">
        <f t="shared" ref="D65:D72" si="6">B65/C65</f>
        <v>5.9138937076170945</v>
      </c>
      <c r="E65">
        <f t="shared" ref="E65:E72" si="7">1/D65</f>
        <v>0.16909333333333335</v>
      </c>
      <c r="Q65">
        <f>0.0202*Q64+5.9342</f>
        <v>5.963692</v>
      </c>
    </row>
    <row r="66" spans="1:17" x14ac:dyDescent="0.3">
      <c r="A66">
        <v>60</v>
      </c>
      <c r="B66">
        <v>14.301399999999999</v>
      </c>
      <c r="C66">
        <v>2.4133</v>
      </c>
      <c r="D66">
        <f t="shared" si="6"/>
        <v>5.9260763270210912</v>
      </c>
      <c r="E66">
        <f t="shared" si="7"/>
        <v>0.16874571720251164</v>
      </c>
      <c r="Q66">
        <f>Q64*Q65</f>
        <v>8.7069903199999992</v>
      </c>
    </row>
    <row r="67" spans="1:17" x14ac:dyDescent="0.3">
      <c r="A67">
        <v>50</v>
      </c>
      <c r="B67">
        <v>11.515000000000001</v>
      </c>
      <c r="C67">
        <v>1.9359999999999999</v>
      </c>
      <c r="D67">
        <f t="shared" si="6"/>
        <v>5.9478305785123968</v>
      </c>
      <c r="E67">
        <f t="shared" si="7"/>
        <v>0.16812852800694747</v>
      </c>
    </row>
    <row r="68" spans="1:17" x14ac:dyDescent="0.3">
      <c r="A68">
        <v>40</v>
      </c>
      <c r="B68">
        <v>9.6137999999999995</v>
      </c>
      <c r="C68">
        <v>1.6113200000000001</v>
      </c>
      <c r="D68">
        <f t="shared" si="6"/>
        <v>5.9664126306382341</v>
      </c>
      <c r="E68">
        <f t="shared" si="7"/>
        <v>0.16760490128773223</v>
      </c>
    </row>
    <row r="69" spans="1:17" x14ac:dyDescent="0.3">
      <c r="A69">
        <v>30</v>
      </c>
      <c r="B69">
        <v>8.2391000000000005</v>
      </c>
      <c r="C69">
        <v>1.37707</v>
      </c>
      <c r="D69">
        <f t="shared" si="6"/>
        <v>5.983065494128839</v>
      </c>
      <c r="E69">
        <f t="shared" si="7"/>
        <v>0.16713840103894842</v>
      </c>
    </row>
    <row r="70" spans="1:17" x14ac:dyDescent="0.3">
      <c r="A70">
        <v>20</v>
      </c>
      <c r="B70">
        <v>7.2034000000000002</v>
      </c>
      <c r="C70">
        <v>1.1917199999999999</v>
      </c>
      <c r="D70">
        <f t="shared" si="6"/>
        <v>6.0445406639143426</v>
      </c>
      <c r="E70">
        <f t="shared" si="7"/>
        <v>0.16543854291029236</v>
      </c>
    </row>
    <row r="71" spans="1:17" x14ac:dyDescent="0.3">
      <c r="A71">
        <v>10</v>
      </c>
      <c r="B71">
        <v>6.3918999999999997</v>
      </c>
      <c r="C71">
        <v>1.0784100000000001</v>
      </c>
      <c r="D71">
        <f t="shared" si="6"/>
        <v>5.9271520108307589</v>
      </c>
      <c r="E71">
        <f t="shared" si="7"/>
        <v>0.16871509253899469</v>
      </c>
    </row>
    <row r="72" spans="1:17" x14ac:dyDescent="0.3">
      <c r="A72">
        <v>0</v>
      </c>
      <c r="B72">
        <v>5.7339000000000002</v>
      </c>
      <c r="C72">
        <v>0.96165</v>
      </c>
      <c r="D72">
        <f t="shared" si="6"/>
        <v>5.9625643425362655</v>
      </c>
      <c r="E72">
        <f t="shared" si="7"/>
        <v>0.16771307487050699</v>
      </c>
      <c r="P72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2019-03-31T01:45:48Z</dcterms:created>
  <dcterms:modified xsi:type="dcterms:W3CDTF">2019-04-01T15:04:01Z</dcterms:modified>
</cp:coreProperties>
</file>