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<sst xmlns="http://schemas.openxmlformats.org/spreadsheetml/2006/main" count="96" uniqueCount="48">
  <si>
    <t>document count</t>
  </si>
  <si>
    <t>term</t>
  </si>
  <si>
    <t>tf1</t>
  </si>
  <si>
    <t>tf2</t>
  </si>
  <si>
    <t>tf3</t>
  </si>
  <si>
    <t>tf4</t>
  </si>
  <si>
    <t>tf5</t>
  </si>
  <si>
    <t>df</t>
  </si>
  <si>
    <t>idf</t>
  </si>
  <si>
    <t>tropical</t>
  </si>
  <si>
    <t>fish</t>
  </si>
  <si>
    <t>include</t>
  </si>
  <si>
    <t>found</t>
  </si>
  <si>
    <t>in</t>
  </si>
  <si>
    <t>environments</t>
  </si>
  <si>
    <t>live</t>
  </si>
  <si>
    <t>a</t>
  </si>
  <si>
    <t>sea</t>
  </si>
  <si>
    <t>are</t>
  </si>
  <si>
    <t>popular</t>
  </si>
  <si>
    <t>aquarium</t>
  </si>
  <si>
    <t>also</t>
  </si>
  <si>
    <t>Czechia</t>
  </si>
  <si>
    <t>is</t>
  </si>
  <si>
    <t>country</t>
  </si>
  <si>
    <t>TF-IDF WEIGHTS</t>
  </si>
  <si>
    <t>Norms</t>
  </si>
  <si>
    <t>w1</t>
  </si>
  <si>
    <t>w2</t>
  </si>
  <si>
    <t>w3</t>
  </si>
  <si>
    <t>w4</t>
  </si>
  <si>
    <t>w5</t>
  </si>
  <si>
    <t>q1</t>
  </si>
  <si>
    <t>q2</t>
  </si>
  <si>
    <t>vector</t>
  </si>
  <si>
    <t>norm</t>
  </si>
  <si>
    <t>NORMALIZED TF-IDF WEIGHTS</t>
  </si>
  <si>
    <t>Cosine similiarity</t>
  </si>
  <si>
    <t>cos(d1,q1)</t>
  </si>
  <si>
    <t>cos(d2,q1)</t>
  </si>
  <si>
    <t>cos(d3,q1)</t>
  </si>
  <si>
    <t>cos(d4,q1)</t>
  </si>
  <si>
    <t>cos(d5,q1)</t>
  </si>
  <si>
    <t>cos(d1,q2)</t>
  </si>
  <si>
    <t>cos(d2,q2)</t>
  </si>
  <si>
    <t>cos(d3,q2)</t>
  </si>
  <si>
    <t>cos(d4,q2)</t>
  </si>
  <si>
    <t>cos(d5,q2)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</si>
</sst>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0.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1" numFmtId="164" xfId="0" applyBorder="1" applyFont="1" applyNumberForma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164" xfId="0" applyBorder="1" applyFont="1" applyNumberFormat="1"/>
    <xf borderId="10" fillId="0" fontId="2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14" fillId="0" fontId="1" numFmtId="0" xfId="0" applyAlignment="1" applyBorder="1" applyFont="1">
      <alignment readingOrder="0"/>
    </xf>
    <xf borderId="5" fillId="0" fontId="1" numFmtId="165" xfId="0" applyBorder="1" applyFont="1" applyNumberFormat="1"/>
    <xf borderId="5" fillId="0" fontId="1" numFmtId="164" xfId="0" applyAlignment="1" applyBorder="1" applyFont="1" applyNumberFormat="1">
      <alignment readingOrder="0"/>
    </xf>
    <xf borderId="15" fillId="0" fontId="1" numFmtId="0" xfId="0" applyAlignment="1" applyBorder="1" applyFont="1">
      <alignment readingOrder="0"/>
    </xf>
    <xf borderId="9" fillId="0" fontId="1" numFmtId="165" xfId="0" applyBorder="1" applyFont="1" applyNumberFormat="1"/>
    <xf borderId="8" fillId="0" fontId="1" numFmtId="164" xfId="0" applyAlignment="1" applyBorder="1" applyFont="1" applyNumberFormat="1">
      <alignment readingOrder="0"/>
    </xf>
    <xf borderId="8" fillId="0" fontId="1" numFmtId="164" xfId="0" applyBorder="1" applyFont="1" applyNumberFormat="1"/>
    <xf borderId="9" fillId="0" fontId="1" numFmtId="164" xfId="0" applyAlignment="1" applyBorder="1" applyFont="1" applyNumberFormat="1">
      <alignment readingOrder="0"/>
    </xf>
    <xf borderId="0" fillId="0" fontId="1" numFmtId="165" xfId="0" applyFont="1" applyNumberFormat="1"/>
    <xf borderId="14" fillId="0" fontId="1" numFmtId="165" xfId="0" applyBorder="1" applyFont="1" applyNumberFormat="1"/>
    <xf borderId="0" fillId="2" fontId="1" numFmtId="165" xfId="0" applyFill="1" applyFont="1" applyNumberFormat="1"/>
    <xf borderId="15" fillId="2" fontId="1" numFmtId="165" xfId="0" applyBorder="1" applyFont="1" applyNumberFormat="1"/>
    <xf borderId="8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2">
      <c r="B2" s="1" t="s">
        <v>0</v>
      </c>
      <c r="C2" s="1">
        <v>5.0</v>
      </c>
    </row>
    <row r="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</row>
    <row r="5">
      <c r="B5" s="5" t="s">
        <v>9</v>
      </c>
      <c r="C5" s="1">
        <v>2.0</v>
      </c>
      <c r="D5" s="1">
        <v>0.0</v>
      </c>
      <c r="E5" s="1">
        <v>1.0</v>
      </c>
      <c r="F5" s="1">
        <v>0.0</v>
      </c>
      <c r="G5" s="1">
        <v>0.0</v>
      </c>
      <c r="H5" s="1">
        <f t="shared" ref="H5:H20" si="1">COUNTIF(C5:G5,"&gt;0")</f>
        <v>2</v>
      </c>
      <c r="I5" s="6">
        <f t="shared" ref="I5:I20" si="2">LOG10($C$2/H5)</f>
        <v>0.3979400087</v>
      </c>
    </row>
    <row r="6">
      <c r="B6" s="7" t="s">
        <v>10</v>
      </c>
      <c r="C6" s="1">
        <v>2.0</v>
      </c>
      <c r="D6" s="1">
        <v>1.0</v>
      </c>
      <c r="E6" s="1">
        <v>1.0</v>
      </c>
      <c r="F6" s="1">
        <v>1.0</v>
      </c>
      <c r="G6" s="1">
        <v>0.0</v>
      </c>
      <c r="H6" s="1">
        <f t="shared" si="1"/>
        <v>4</v>
      </c>
      <c r="I6" s="6">
        <f t="shared" si="2"/>
        <v>0.09691001301</v>
      </c>
    </row>
    <row r="7">
      <c r="B7" s="7" t="s">
        <v>11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f t="shared" si="1"/>
        <v>1</v>
      </c>
      <c r="I7" s="6">
        <f t="shared" si="2"/>
        <v>0.6989700043</v>
      </c>
    </row>
    <row r="8">
      <c r="B8" s="7" t="s">
        <v>12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f t="shared" si="1"/>
        <v>1</v>
      </c>
      <c r="I8" s="6">
        <f t="shared" si="2"/>
        <v>0.6989700043</v>
      </c>
    </row>
    <row r="9">
      <c r="B9" s="7" t="s">
        <v>13</v>
      </c>
      <c r="C9" s="1">
        <v>1.0</v>
      </c>
      <c r="D9" s="1">
        <v>1.0</v>
      </c>
      <c r="E9" s="1">
        <v>0.0</v>
      </c>
      <c r="F9" s="1">
        <v>1.0</v>
      </c>
      <c r="G9" s="1">
        <v>0.0</v>
      </c>
      <c r="H9" s="1">
        <f t="shared" si="1"/>
        <v>3</v>
      </c>
      <c r="I9" s="6">
        <f t="shared" si="2"/>
        <v>0.2218487496</v>
      </c>
    </row>
    <row r="10">
      <c r="B10" s="7" t="s">
        <v>14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f t="shared" si="1"/>
        <v>1</v>
      </c>
      <c r="I10" s="6">
        <f t="shared" si="2"/>
        <v>0.6989700043</v>
      </c>
    </row>
    <row r="11">
      <c r="B11" s="7" t="s">
        <v>15</v>
      </c>
      <c r="C11" s="1">
        <v>0.0</v>
      </c>
      <c r="D11" s="1">
        <v>1.0</v>
      </c>
      <c r="E11" s="1">
        <v>0.0</v>
      </c>
      <c r="F11" s="1">
        <v>1.0</v>
      </c>
      <c r="G11" s="1">
        <v>0.0</v>
      </c>
      <c r="H11" s="1">
        <f t="shared" si="1"/>
        <v>2</v>
      </c>
      <c r="I11" s="6">
        <f t="shared" si="2"/>
        <v>0.3979400087</v>
      </c>
    </row>
    <row r="12">
      <c r="B12" s="7" t="s">
        <v>16</v>
      </c>
      <c r="C12" s="1">
        <v>0.0</v>
      </c>
      <c r="D12" s="1">
        <v>1.0</v>
      </c>
      <c r="E12" s="1">
        <v>0.0</v>
      </c>
      <c r="F12" s="1">
        <v>0.0</v>
      </c>
      <c r="G12" s="1">
        <v>1.0</v>
      </c>
      <c r="H12" s="1">
        <f t="shared" si="1"/>
        <v>2</v>
      </c>
      <c r="I12" s="6">
        <f t="shared" si="2"/>
        <v>0.3979400087</v>
      </c>
    </row>
    <row r="13">
      <c r="B13" s="7" t="s">
        <v>17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f t="shared" si="1"/>
        <v>1</v>
      </c>
      <c r="I13" s="6">
        <f t="shared" si="2"/>
        <v>0.6989700043</v>
      </c>
    </row>
    <row r="14">
      <c r="B14" s="7" t="s">
        <v>18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f t="shared" si="1"/>
        <v>1</v>
      </c>
      <c r="I14" s="6">
        <f t="shared" si="2"/>
        <v>0.6989700043</v>
      </c>
    </row>
    <row r="15">
      <c r="B15" s="7" t="s">
        <v>19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  <c r="H15" s="1">
        <f t="shared" si="1"/>
        <v>1</v>
      </c>
      <c r="I15" s="6">
        <f t="shared" si="2"/>
        <v>0.6989700043</v>
      </c>
    </row>
    <row r="16">
      <c r="B16" s="7" t="s">
        <v>20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f t="shared" si="1"/>
        <v>1</v>
      </c>
      <c r="I16" s="6">
        <f t="shared" si="2"/>
        <v>0.6989700043</v>
      </c>
    </row>
    <row r="17">
      <c r="B17" s="7" t="s">
        <v>21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f t="shared" si="1"/>
        <v>1</v>
      </c>
      <c r="I17" s="6">
        <f t="shared" si="2"/>
        <v>0.6989700043</v>
      </c>
    </row>
    <row r="18">
      <c r="B18" s="7" t="s">
        <v>22</v>
      </c>
      <c r="C18" s="1">
        <v>0.0</v>
      </c>
      <c r="D18" s="1">
        <v>0.0</v>
      </c>
      <c r="E18" s="1">
        <v>0.0</v>
      </c>
      <c r="F18" s="1">
        <v>1.0</v>
      </c>
      <c r="G18" s="1">
        <v>1.0</v>
      </c>
      <c r="H18" s="1">
        <f t="shared" si="1"/>
        <v>2</v>
      </c>
      <c r="I18" s="6">
        <f t="shared" si="2"/>
        <v>0.3979400087</v>
      </c>
    </row>
    <row r="19">
      <c r="B19" s="7" t="s">
        <v>23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f t="shared" si="1"/>
        <v>1</v>
      </c>
      <c r="I19" s="6">
        <f t="shared" si="2"/>
        <v>0.6989700043</v>
      </c>
    </row>
    <row r="20">
      <c r="B20" s="8" t="s">
        <v>24</v>
      </c>
      <c r="C20" s="9">
        <v>0.0</v>
      </c>
      <c r="D20" s="9">
        <v>0.0</v>
      </c>
      <c r="E20" s="9">
        <v>0.0</v>
      </c>
      <c r="F20" s="9">
        <v>0.0</v>
      </c>
      <c r="G20" s="9">
        <v>1.0</v>
      </c>
      <c r="H20" s="9">
        <f t="shared" si="1"/>
        <v>1</v>
      </c>
      <c r="I20" s="10">
        <f t="shared" si="2"/>
        <v>0.6989700043</v>
      </c>
    </row>
    <row r="24">
      <c r="B24" s="11" t="s">
        <v>25</v>
      </c>
      <c r="C24" s="12"/>
      <c r="D24" s="12"/>
      <c r="E24" s="12"/>
      <c r="F24" s="12"/>
      <c r="G24" s="12"/>
      <c r="H24" s="12"/>
      <c r="I24" s="13"/>
      <c r="K24" s="11" t="s">
        <v>26</v>
      </c>
      <c r="L24" s="13"/>
    </row>
    <row r="25">
      <c r="B25" s="14" t="s">
        <v>1</v>
      </c>
      <c r="C25" s="15" t="s">
        <v>27</v>
      </c>
      <c r="D25" s="15" t="s">
        <v>28</v>
      </c>
      <c r="E25" s="15" t="s">
        <v>29</v>
      </c>
      <c r="F25" s="15" t="s">
        <v>30</v>
      </c>
      <c r="G25" s="15" t="s">
        <v>31</v>
      </c>
      <c r="H25" s="15" t="s">
        <v>32</v>
      </c>
      <c r="I25" s="16" t="s">
        <v>33</v>
      </c>
      <c r="K25" s="17" t="s">
        <v>34</v>
      </c>
      <c r="L25" s="17" t="s">
        <v>35</v>
      </c>
    </row>
    <row r="26">
      <c r="B26" s="5" t="s">
        <v>9</v>
      </c>
      <c r="C26" s="18">
        <f t="shared" ref="C26:C31" si="4">(1 + LOG10(C5)) * $I5</f>
        <v>0.5177318878</v>
      </c>
      <c r="D26" s="19">
        <v>0.0</v>
      </c>
      <c r="E26" s="18">
        <f>(1 + LOG10(E5)) * $I5</f>
        <v>0.3979400087</v>
      </c>
      <c r="F26" s="19">
        <v>0.0</v>
      </c>
      <c r="G26" s="19">
        <v>0.0</v>
      </c>
      <c r="H26" s="18">
        <f t="shared" ref="H26:I26" si="3">(1 + LOG10(1)) * $I5</f>
        <v>0.3979400087</v>
      </c>
      <c r="I26" s="6">
        <f t="shared" si="3"/>
        <v>0.3979400087</v>
      </c>
      <c r="K26" s="20" t="s">
        <v>27</v>
      </c>
      <c r="L26" s="21">
        <f>SQRT(SUM(C26*C26,C27*C27,C28*C28,C29*C29,C30*C30,C31*C31,C32*C32,C33*C33,C34*C34,C35*C35,C36*C36,C37*C37,C38*C38,C39*C39,C40*C40,C41*C41,))</f>
        <v>1.341207388</v>
      </c>
    </row>
    <row r="27">
      <c r="B27" s="7" t="s">
        <v>10</v>
      </c>
      <c r="C27" s="18">
        <f t="shared" si="4"/>
        <v>0.1260828338</v>
      </c>
      <c r="D27" s="18">
        <f t="shared" ref="D27:F27" si="5">(1 + LOG10(D6)) * $I6</f>
        <v>0.09691001301</v>
      </c>
      <c r="E27" s="18">
        <f t="shared" si="5"/>
        <v>0.09691001301</v>
      </c>
      <c r="F27" s="18">
        <f t="shared" si="5"/>
        <v>0.09691001301</v>
      </c>
      <c r="G27" s="19">
        <v>0.0</v>
      </c>
      <c r="H27" s="18">
        <f t="shared" ref="H27:I27" si="6">(1 + LOG10(1)) * $I6</f>
        <v>0.09691001301</v>
      </c>
      <c r="I27" s="6">
        <f t="shared" si="6"/>
        <v>0.09691001301</v>
      </c>
      <c r="K27" s="20" t="s">
        <v>28</v>
      </c>
      <c r="L27" s="21">
        <f>SQRT(SUM(D26*D26,D27*D27,D28*D28,D29*D29,D30*D30,D31*D31,D32*D32,D33*D33,D34*D34,D35*D35,D36*D36,D37*D37,D38*D38,D39*D39,D40*D40,D41*D41,))</f>
        <v>0.9294514438</v>
      </c>
    </row>
    <row r="28">
      <c r="B28" s="7" t="s">
        <v>11</v>
      </c>
      <c r="C28" s="18">
        <f t="shared" si="4"/>
        <v>0.6989700043</v>
      </c>
      <c r="D28" s="19">
        <v>0.0</v>
      </c>
      <c r="E28" s="19">
        <v>0.0</v>
      </c>
      <c r="F28" s="19">
        <v>0.0</v>
      </c>
      <c r="G28" s="19">
        <v>0.0</v>
      </c>
      <c r="H28" s="19">
        <v>0.0</v>
      </c>
      <c r="I28" s="22">
        <v>0.0</v>
      </c>
      <c r="K28" s="20" t="s">
        <v>29</v>
      </c>
      <c r="L28" s="21">
        <f>SQRT(SUM(E26*E26,E27*E27,E28*E28,E29*E29,E30*E30,E31*E31,E32*E32,E33*E33,E34*E34,E35*E35,E36*E36,E37*E37,E38*E38,E39*E39,E40*E40,E41*E41,))</f>
        <v>1.278055164</v>
      </c>
    </row>
    <row r="29">
      <c r="B29" s="7" t="s">
        <v>12</v>
      </c>
      <c r="C29" s="18">
        <f t="shared" si="4"/>
        <v>0.6989700043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22">
        <v>0.0</v>
      </c>
      <c r="K29" s="20" t="s">
        <v>30</v>
      </c>
      <c r="L29" s="21">
        <f>SQRT(SUM(F26*F26,F27*F27,F28*F28,F29*F29,F30*F30,F31*F31,F32*F32,F33*F33,F34*F34,F35*F35,F36*F36,F37*F37,F38*F38,F39*F39,F40*F40,F41*F41,))</f>
        <v>0.9294514438</v>
      </c>
    </row>
    <row r="30">
      <c r="B30" s="7" t="s">
        <v>13</v>
      </c>
      <c r="C30" s="18">
        <f t="shared" si="4"/>
        <v>0.2218487496</v>
      </c>
      <c r="D30" s="18">
        <f>(1 + LOG10(D9)) * $I9</f>
        <v>0.2218487496</v>
      </c>
      <c r="E30" s="19">
        <v>0.0</v>
      </c>
      <c r="F30" s="18">
        <f>(1 + LOG10(F9)) * $I9</f>
        <v>0.2218487496</v>
      </c>
      <c r="G30" s="19">
        <v>0.0</v>
      </c>
      <c r="H30" s="19">
        <v>0.0</v>
      </c>
      <c r="I30" s="22">
        <v>0.0</v>
      </c>
      <c r="K30" s="20" t="s">
        <v>31</v>
      </c>
      <c r="L30" s="21">
        <f>SQRT(SUM(G26*G26,G27*G27,G28*G28,G29*G29,G30*G30,G31*G31,G32*G32,G33*G33,G34*G34,G35*G35,G36*G36,G37*G37,G38*G38,G39*G39,G40*G40,G41*G41,))</f>
        <v>1.137466762</v>
      </c>
    </row>
    <row r="31">
      <c r="B31" s="7" t="s">
        <v>14</v>
      </c>
      <c r="C31" s="18">
        <f t="shared" si="4"/>
        <v>0.6989700043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22">
        <v>0.0</v>
      </c>
      <c r="K31" s="20" t="s">
        <v>32</v>
      </c>
      <c r="L31" s="21">
        <f>SQRT(SUM(H26*H26,H27*H27,H28*H28,H29*H29,H30*H30,H31*H31,H32*H32,H33*H33,H34*H34,H35*H35,H36*H36,H37*H37,H38*H38,H39*H39,H40*H40,H41*H41,))</f>
        <v>0.8101276863</v>
      </c>
    </row>
    <row r="32">
      <c r="B32" s="7" t="s">
        <v>15</v>
      </c>
      <c r="C32" s="19">
        <v>0.0</v>
      </c>
      <c r="D32" s="18">
        <f t="shared" ref="D32:D34" si="7">(1 + LOG10(D11)) * $I11</f>
        <v>0.3979400087</v>
      </c>
      <c r="E32" s="19">
        <v>0.0</v>
      </c>
      <c r="F32" s="18">
        <f>(1 + LOG10(F11)) * $I11</f>
        <v>0.3979400087</v>
      </c>
      <c r="G32" s="19">
        <v>0.0</v>
      </c>
      <c r="H32" s="19">
        <v>0.0</v>
      </c>
      <c r="I32" s="22">
        <v>0.0</v>
      </c>
      <c r="K32" s="23" t="s">
        <v>33</v>
      </c>
      <c r="L32" s="24">
        <f>SQRT(SUM(I26*I26,I27*I27,I28*I28,I29*I29,I30*I30,I31*I31,I32*I32,I33*I33,I34*I34,I35*I35,I36*I36,I37*I37,I38*I38,I39*I39,I40*I40,I41*I41,))</f>
        <v>0.409570264</v>
      </c>
    </row>
    <row r="33">
      <c r="B33" s="7" t="s">
        <v>16</v>
      </c>
      <c r="C33" s="19">
        <v>0.0</v>
      </c>
      <c r="D33" s="18">
        <f t="shared" si="7"/>
        <v>0.3979400087</v>
      </c>
      <c r="E33" s="19">
        <v>0.0</v>
      </c>
      <c r="F33" s="19">
        <v>0.0</v>
      </c>
      <c r="G33" s="18">
        <f>(1 + LOG10(G12)) * $I12</f>
        <v>0.3979400087</v>
      </c>
      <c r="H33" s="19">
        <v>0.0</v>
      </c>
      <c r="I33" s="22">
        <v>0.0</v>
      </c>
    </row>
    <row r="34">
      <c r="B34" s="7" t="s">
        <v>17</v>
      </c>
      <c r="C34" s="19">
        <v>0.0</v>
      </c>
      <c r="D34" s="18">
        <f t="shared" si="7"/>
        <v>0.6989700043</v>
      </c>
      <c r="E34" s="19">
        <v>0.0</v>
      </c>
      <c r="F34" s="19">
        <v>0.0</v>
      </c>
      <c r="G34" s="19">
        <v>0.0</v>
      </c>
      <c r="H34" s="18">
        <f>(1 + LOG10(1)) * $I13</f>
        <v>0.6989700043</v>
      </c>
      <c r="I34" s="22">
        <v>0.0</v>
      </c>
    </row>
    <row r="35">
      <c r="B35" s="7" t="s">
        <v>18</v>
      </c>
      <c r="C35" s="19">
        <v>0.0</v>
      </c>
      <c r="D35" s="19">
        <v>0.0</v>
      </c>
      <c r="E35" s="18">
        <f t="shared" ref="E35:E37" si="8">(1 + LOG10(E14)) * $I14</f>
        <v>0.6989700043</v>
      </c>
      <c r="F35" s="19">
        <v>0.0</v>
      </c>
      <c r="G35" s="19">
        <v>0.0</v>
      </c>
      <c r="H35" s="19">
        <v>0.0</v>
      </c>
      <c r="I35" s="22">
        <v>0.0</v>
      </c>
    </row>
    <row r="36">
      <c r="B36" s="7" t="s">
        <v>19</v>
      </c>
      <c r="C36" s="19">
        <v>0.0</v>
      </c>
      <c r="D36" s="19">
        <v>0.0</v>
      </c>
      <c r="E36" s="18">
        <f t="shared" si="8"/>
        <v>0.6989700043</v>
      </c>
      <c r="F36" s="19">
        <v>0.0</v>
      </c>
      <c r="G36" s="19">
        <v>0.0</v>
      </c>
      <c r="H36" s="19">
        <v>0.0</v>
      </c>
      <c r="I36" s="22">
        <v>0.0</v>
      </c>
    </row>
    <row r="37">
      <c r="B37" s="7" t="s">
        <v>20</v>
      </c>
      <c r="C37" s="19">
        <v>0.0</v>
      </c>
      <c r="D37" s="19">
        <v>0.0</v>
      </c>
      <c r="E37" s="18">
        <f t="shared" si="8"/>
        <v>0.6989700043</v>
      </c>
      <c r="F37" s="19">
        <v>0.0</v>
      </c>
      <c r="G37" s="19">
        <v>0.0</v>
      </c>
      <c r="H37" s="19">
        <v>0.0</v>
      </c>
      <c r="I37" s="22">
        <v>0.0</v>
      </c>
    </row>
    <row r="38">
      <c r="B38" s="7" t="s">
        <v>21</v>
      </c>
      <c r="C38" s="19">
        <v>0.0</v>
      </c>
      <c r="D38" s="19">
        <v>0.0</v>
      </c>
      <c r="E38" s="19">
        <v>0.0</v>
      </c>
      <c r="F38" s="18">
        <f t="shared" ref="F38:F39" si="9">(1 + LOG10(F17)) * $I17</f>
        <v>0.6989700043</v>
      </c>
      <c r="G38" s="19">
        <v>0.0</v>
      </c>
      <c r="H38" s="19">
        <v>0.0</v>
      </c>
      <c r="I38" s="22">
        <v>0.0</v>
      </c>
    </row>
    <row r="39">
      <c r="B39" s="7" t="s">
        <v>22</v>
      </c>
      <c r="C39" s="19">
        <v>0.0</v>
      </c>
      <c r="D39" s="19">
        <v>0.0</v>
      </c>
      <c r="E39" s="19">
        <v>0.0</v>
      </c>
      <c r="F39" s="18">
        <f t="shared" si="9"/>
        <v>0.3979400087</v>
      </c>
      <c r="G39" s="18">
        <f t="shared" ref="G39:G41" si="10">(1 + LOG10(G18)) * $I18</f>
        <v>0.3979400087</v>
      </c>
      <c r="H39" s="19">
        <v>0.0</v>
      </c>
      <c r="I39" s="22">
        <v>0.0</v>
      </c>
    </row>
    <row r="40">
      <c r="B40" s="7" t="s">
        <v>23</v>
      </c>
      <c r="C40" s="19">
        <v>0.0</v>
      </c>
      <c r="D40" s="19">
        <v>0.0</v>
      </c>
      <c r="E40" s="19">
        <v>0.0</v>
      </c>
      <c r="F40" s="19">
        <v>0.0</v>
      </c>
      <c r="G40" s="18">
        <f t="shared" si="10"/>
        <v>0.6989700043</v>
      </c>
      <c r="H40" s="19">
        <v>0.0</v>
      </c>
      <c r="I40" s="22">
        <v>0.0</v>
      </c>
    </row>
    <row r="41">
      <c r="B41" s="8" t="s">
        <v>24</v>
      </c>
      <c r="C41" s="25">
        <v>0.0</v>
      </c>
      <c r="D41" s="25">
        <v>0.0</v>
      </c>
      <c r="E41" s="25">
        <v>0.0</v>
      </c>
      <c r="F41" s="25">
        <v>0.0</v>
      </c>
      <c r="G41" s="26">
        <f t="shared" si="10"/>
        <v>0.6989700043</v>
      </c>
      <c r="H41" s="25">
        <v>0.0</v>
      </c>
      <c r="I41" s="27">
        <v>0.0</v>
      </c>
    </row>
    <row r="44">
      <c r="B44" s="11" t="s">
        <v>36</v>
      </c>
      <c r="C44" s="12"/>
      <c r="D44" s="12"/>
      <c r="E44" s="12"/>
      <c r="F44" s="12"/>
      <c r="G44" s="12"/>
      <c r="H44" s="12"/>
      <c r="I44" s="13"/>
      <c r="K44" s="11" t="s">
        <v>37</v>
      </c>
      <c r="L44" s="12"/>
      <c r="M44" s="12"/>
      <c r="N44" s="12"/>
      <c r="O44" s="13"/>
    </row>
    <row r="45">
      <c r="B45" s="14" t="s">
        <v>1</v>
      </c>
      <c r="C45" s="15" t="s">
        <v>27</v>
      </c>
      <c r="D45" s="15" t="s">
        <v>28</v>
      </c>
      <c r="E45" s="15" t="s">
        <v>29</v>
      </c>
      <c r="F45" s="15" t="s">
        <v>30</v>
      </c>
      <c r="G45" s="15" t="s">
        <v>31</v>
      </c>
      <c r="H45" s="15" t="s">
        <v>32</v>
      </c>
      <c r="I45" s="16" t="s">
        <v>33</v>
      </c>
      <c r="K45" s="14" t="s">
        <v>38</v>
      </c>
      <c r="L45" s="15" t="s">
        <v>39</v>
      </c>
      <c r="M45" s="15" t="s">
        <v>40</v>
      </c>
      <c r="N45" s="15" t="s">
        <v>41</v>
      </c>
      <c r="O45" s="16" t="s">
        <v>42</v>
      </c>
    </row>
    <row r="46">
      <c r="B46" s="5" t="s">
        <v>9</v>
      </c>
      <c r="C46" s="28">
        <f t="shared" ref="C46:C61" si="12">C26/$L$26</f>
        <v>0.3860192633</v>
      </c>
      <c r="D46" s="28">
        <f t="shared" ref="D46:D61" si="13">D26/$L$27</f>
        <v>0</v>
      </c>
      <c r="E46" s="28">
        <f t="shared" ref="E46:E61" si="14">E26/$L$28</f>
        <v>0.3113637188</v>
      </c>
      <c r="F46" s="28">
        <f t="shared" ref="F46:F61" si="15">F26/$L$29</f>
        <v>0</v>
      </c>
      <c r="G46" s="28">
        <f t="shared" ref="G46:G61" si="16">G26/$L$30</f>
        <v>0</v>
      </c>
      <c r="H46" s="28">
        <f t="shared" ref="H46:H61" si="17">H26/$L$31</f>
        <v>0.4912065288</v>
      </c>
      <c r="I46" s="21">
        <f t="shared" ref="I46:I61" si="18">I26/$L$32</f>
        <v>0.9716037605</v>
      </c>
      <c r="K46" s="29">
        <f t="shared" ref="K46:O46" si="11">SUMPRODUCT(C46:C61,$H$46:$H$61)</f>
        <v>0.20086059</v>
      </c>
      <c r="L46" s="30">
        <f t="shared" si="11"/>
        <v>0.6613115296</v>
      </c>
      <c r="M46" s="28">
        <f t="shared" si="11"/>
        <v>0.1620144542</v>
      </c>
      <c r="N46" s="28">
        <f t="shared" si="11"/>
        <v>0.01247260368</v>
      </c>
      <c r="O46" s="21">
        <f t="shared" si="11"/>
        <v>0</v>
      </c>
    </row>
    <row r="47">
      <c r="B47" s="7" t="s">
        <v>10</v>
      </c>
      <c r="C47" s="28">
        <f t="shared" si="12"/>
        <v>0.09400696339</v>
      </c>
      <c r="D47" s="28">
        <f t="shared" si="13"/>
        <v>0.1042658158</v>
      </c>
      <c r="E47" s="28">
        <f t="shared" si="14"/>
        <v>0.07582615817</v>
      </c>
      <c r="F47" s="28">
        <f t="shared" si="15"/>
        <v>0.1042658158</v>
      </c>
      <c r="G47" s="28">
        <f t="shared" si="16"/>
        <v>0</v>
      </c>
      <c r="H47" s="28">
        <f t="shared" si="17"/>
        <v>0.1196231343</v>
      </c>
      <c r="I47" s="21">
        <f t="shared" si="18"/>
        <v>0.2366138891</v>
      </c>
      <c r="K47" s="14" t="s">
        <v>43</v>
      </c>
      <c r="L47" s="15" t="s">
        <v>44</v>
      </c>
      <c r="M47" s="15" t="s">
        <v>45</v>
      </c>
      <c r="N47" s="15" t="s">
        <v>46</v>
      </c>
      <c r="O47" s="16" t="s">
        <v>47</v>
      </c>
    </row>
    <row r="48">
      <c r="B48" s="7" t="s">
        <v>11</v>
      </c>
      <c r="C48" s="28">
        <f t="shared" si="12"/>
        <v>0.5211498316</v>
      </c>
      <c r="D48" s="28">
        <f t="shared" si="13"/>
        <v>0</v>
      </c>
      <c r="E48" s="28">
        <f t="shared" si="14"/>
        <v>0</v>
      </c>
      <c r="F48" s="28">
        <f t="shared" si="15"/>
        <v>0</v>
      </c>
      <c r="G48" s="28">
        <f t="shared" si="16"/>
        <v>0</v>
      </c>
      <c r="H48" s="28">
        <f t="shared" si="17"/>
        <v>0</v>
      </c>
      <c r="I48" s="21">
        <f t="shared" si="18"/>
        <v>0</v>
      </c>
      <c r="K48" s="31">
        <f t="shared" ref="K48:O48" si="19">SUMPRODUCT(C46:C61,$I$46:$I$61)</f>
        <v>0.3973011211</v>
      </c>
      <c r="L48" s="32">
        <f t="shared" si="19"/>
        <v>0.02467074017</v>
      </c>
      <c r="M48" s="32">
        <f t="shared" si="19"/>
        <v>0.3204636823</v>
      </c>
      <c r="N48" s="32">
        <f t="shared" si="19"/>
        <v>0.02467074017</v>
      </c>
      <c r="O48" s="24">
        <f t="shared" si="19"/>
        <v>0</v>
      </c>
    </row>
    <row r="49">
      <c r="B49" s="7" t="s">
        <v>12</v>
      </c>
      <c r="C49" s="28">
        <f t="shared" si="12"/>
        <v>0.5211498316</v>
      </c>
      <c r="D49" s="28">
        <f t="shared" si="13"/>
        <v>0</v>
      </c>
      <c r="E49" s="28">
        <f t="shared" si="14"/>
        <v>0</v>
      </c>
      <c r="F49" s="28">
        <f t="shared" si="15"/>
        <v>0</v>
      </c>
      <c r="G49" s="28">
        <f t="shared" si="16"/>
        <v>0</v>
      </c>
      <c r="H49" s="28">
        <f t="shared" si="17"/>
        <v>0</v>
      </c>
      <c r="I49" s="21">
        <f t="shared" si="18"/>
        <v>0</v>
      </c>
    </row>
    <row r="50">
      <c r="B50" s="7" t="s">
        <v>13</v>
      </c>
      <c r="C50" s="28">
        <f t="shared" si="12"/>
        <v>0.1654097283</v>
      </c>
      <c r="D50" s="28">
        <f t="shared" si="13"/>
        <v>0.2386878315</v>
      </c>
      <c r="E50" s="28">
        <f t="shared" si="14"/>
        <v>0</v>
      </c>
      <c r="F50" s="28">
        <f t="shared" si="15"/>
        <v>0.2386878315</v>
      </c>
      <c r="G50" s="28">
        <f t="shared" si="16"/>
        <v>0</v>
      </c>
      <c r="H50" s="28">
        <f t="shared" si="17"/>
        <v>0</v>
      </c>
      <c r="I50" s="21">
        <f t="shared" si="18"/>
        <v>0</v>
      </c>
    </row>
    <row r="51">
      <c r="B51" s="7" t="s">
        <v>14</v>
      </c>
      <c r="C51" s="28">
        <f t="shared" si="12"/>
        <v>0.5211498316</v>
      </c>
      <c r="D51" s="28">
        <f t="shared" si="13"/>
        <v>0</v>
      </c>
      <c r="E51" s="28">
        <f t="shared" si="14"/>
        <v>0</v>
      </c>
      <c r="F51" s="28">
        <f t="shared" si="15"/>
        <v>0</v>
      </c>
      <c r="G51" s="28">
        <f t="shared" si="16"/>
        <v>0</v>
      </c>
      <c r="H51" s="28">
        <f t="shared" si="17"/>
        <v>0</v>
      </c>
      <c r="I51" s="21">
        <f t="shared" si="18"/>
        <v>0</v>
      </c>
    </row>
    <row r="52">
      <c r="B52" s="7" t="s">
        <v>15</v>
      </c>
      <c r="C52" s="28">
        <f t="shared" si="12"/>
        <v>0</v>
      </c>
      <c r="D52" s="28">
        <f t="shared" si="13"/>
        <v>0.4281450218</v>
      </c>
      <c r="E52" s="28">
        <f t="shared" si="14"/>
        <v>0</v>
      </c>
      <c r="F52" s="28">
        <f t="shared" si="15"/>
        <v>0.4281450218</v>
      </c>
      <c r="G52" s="28">
        <f t="shared" si="16"/>
        <v>0</v>
      </c>
      <c r="H52" s="28">
        <f t="shared" si="17"/>
        <v>0</v>
      </c>
      <c r="I52" s="21">
        <f t="shared" si="18"/>
        <v>0</v>
      </c>
    </row>
    <row r="53">
      <c r="B53" s="7" t="s">
        <v>16</v>
      </c>
      <c r="C53" s="28">
        <f t="shared" si="12"/>
        <v>0</v>
      </c>
      <c r="D53" s="28">
        <f t="shared" si="13"/>
        <v>0.4281450218</v>
      </c>
      <c r="E53" s="28">
        <f t="shared" si="14"/>
        <v>0</v>
      </c>
      <c r="F53" s="28">
        <f t="shared" si="15"/>
        <v>0</v>
      </c>
      <c r="G53" s="28">
        <f t="shared" si="16"/>
        <v>0.3498475928</v>
      </c>
      <c r="H53" s="28">
        <f t="shared" si="17"/>
        <v>0</v>
      </c>
      <c r="I53" s="21">
        <f t="shared" si="18"/>
        <v>0</v>
      </c>
    </row>
    <row r="54">
      <c r="B54" s="7" t="s">
        <v>17</v>
      </c>
      <c r="C54" s="28">
        <f t="shared" si="12"/>
        <v>0</v>
      </c>
      <c r="D54" s="28">
        <f t="shared" si="13"/>
        <v>0.7520242279</v>
      </c>
      <c r="E54" s="28">
        <f t="shared" si="14"/>
        <v>0</v>
      </c>
      <c r="F54" s="28">
        <f t="shared" si="15"/>
        <v>0</v>
      </c>
      <c r="G54" s="28">
        <f t="shared" si="16"/>
        <v>0</v>
      </c>
      <c r="H54" s="28">
        <f t="shared" si="17"/>
        <v>0.8627899233</v>
      </c>
      <c r="I54" s="21">
        <f t="shared" si="18"/>
        <v>0</v>
      </c>
    </row>
    <row r="55">
      <c r="B55" s="7" t="s">
        <v>18</v>
      </c>
      <c r="C55" s="28">
        <f t="shared" si="12"/>
        <v>0</v>
      </c>
      <c r="D55" s="28">
        <f t="shared" si="13"/>
        <v>0</v>
      </c>
      <c r="E55" s="28">
        <f t="shared" si="14"/>
        <v>0.5469012794</v>
      </c>
      <c r="F55" s="28">
        <f t="shared" si="15"/>
        <v>0</v>
      </c>
      <c r="G55" s="28">
        <f t="shared" si="16"/>
        <v>0</v>
      </c>
      <c r="H55" s="28">
        <f t="shared" si="17"/>
        <v>0</v>
      </c>
      <c r="I55" s="21">
        <f t="shared" si="18"/>
        <v>0</v>
      </c>
    </row>
    <row r="56">
      <c r="B56" s="7" t="s">
        <v>19</v>
      </c>
      <c r="C56" s="28">
        <f t="shared" si="12"/>
        <v>0</v>
      </c>
      <c r="D56" s="28">
        <f t="shared" si="13"/>
        <v>0</v>
      </c>
      <c r="E56" s="28">
        <f t="shared" si="14"/>
        <v>0.5469012794</v>
      </c>
      <c r="F56" s="28">
        <f t="shared" si="15"/>
        <v>0</v>
      </c>
      <c r="G56" s="28">
        <f t="shared" si="16"/>
        <v>0</v>
      </c>
      <c r="H56" s="28">
        <f t="shared" si="17"/>
        <v>0</v>
      </c>
      <c r="I56" s="21">
        <f t="shared" si="18"/>
        <v>0</v>
      </c>
    </row>
    <row r="57">
      <c r="B57" s="7" t="s">
        <v>20</v>
      </c>
      <c r="C57" s="28">
        <f t="shared" si="12"/>
        <v>0</v>
      </c>
      <c r="D57" s="28">
        <f t="shared" si="13"/>
        <v>0</v>
      </c>
      <c r="E57" s="28">
        <f t="shared" si="14"/>
        <v>0.5469012794</v>
      </c>
      <c r="F57" s="28">
        <f t="shared" si="15"/>
        <v>0</v>
      </c>
      <c r="G57" s="28">
        <f t="shared" si="16"/>
        <v>0</v>
      </c>
      <c r="H57" s="28">
        <f t="shared" si="17"/>
        <v>0</v>
      </c>
      <c r="I57" s="21">
        <f t="shared" si="18"/>
        <v>0</v>
      </c>
    </row>
    <row r="58">
      <c r="B58" s="7" t="s">
        <v>21</v>
      </c>
      <c r="C58" s="28">
        <f t="shared" si="12"/>
        <v>0</v>
      </c>
      <c r="D58" s="28">
        <f t="shared" si="13"/>
        <v>0</v>
      </c>
      <c r="E58" s="28">
        <f t="shared" si="14"/>
        <v>0</v>
      </c>
      <c r="F58" s="28">
        <f t="shared" si="15"/>
        <v>0.7520242279</v>
      </c>
      <c r="G58" s="28">
        <f t="shared" si="16"/>
        <v>0</v>
      </c>
      <c r="H58" s="28">
        <f t="shared" si="17"/>
        <v>0</v>
      </c>
      <c r="I58" s="21">
        <f t="shared" si="18"/>
        <v>0</v>
      </c>
    </row>
    <row r="59">
      <c r="B59" s="7" t="s">
        <v>22</v>
      </c>
      <c r="C59" s="28">
        <f t="shared" si="12"/>
        <v>0</v>
      </c>
      <c r="D59" s="28">
        <f t="shared" si="13"/>
        <v>0</v>
      </c>
      <c r="E59" s="28">
        <f t="shared" si="14"/>
        <v>0</v>
      </c>
      <c r="F59" s="28">
        <f t="shared" si="15"/>
        <v>0.4281450218</v>
      </c>
      <c r="G59" s="28">
        <f t="shared" si="16"/>
        <v>0.3498475928</v>
      </c>
      <c r="H59" s="28">
        <f t="shared" si="17"/>
        <v>0</v>
      </c>
      <c r="I59" s="21">
        <f t="shared" si="18"/>
        <v>0</v>
      </c>
    </row>
    <row r="60">
      <c r="B60" s="7" t="s">
        <v>23</v>
      </c>
      <c r="C60" s="28">
        <f t="shared" si="12"/>
        <v>0</v>
      </c>
      <c r="D60" s="28">
        <f t="shared" si="13"/>
        <v>0</v>
      </c>
      <c r="E60" s="28">
        <f t="shared" si="14"/>
        <v>0</v>
      </c>
      <c r="F60" s="28">
        <f t="shared" si="15"/>
        <v>0</v>
      </c>
      <c r="G60" s="28">
        <f t="shared" si="16"/>
        <v>0.6144970804</v>
      </c>
      <c r="H60" s="28">
        <f t="shared" si="17"/>
        <v>0</v>
      </c>
      <c r="I60" s="21">
        <f t="shared" si="18"/>
        <v>0</v>
      </c>
    </row>
    <row r="61">
      <c r="B61" s="8" t="s">
        <v>24</v>
      </c>
      <c r="C61" s="32">
        <f t="shared" si="12"/>
        <v>0</v>
      </c>
      <c r="D61" s="32">
        <f t="shared" si="13"/>
        <v>0</v>
      </c>
      <c r="E61" s="32">
        <f t="shared" si="14"/>
        <v>0</v>
      </c>
      <c r="F61" s="32">
        <f t="shared" si="15"/>
        <v>0</v>
      </c>
      <c r="G61" s="32">
        <f t="shared" si="16"/>
        <v>0.6144970804</v>
      </c>
      <c r="H61" s="32">
        <f t="shared" si="17"/>
        <v>0</v>
      </c>
      <c r="I61" s="24">
        <f t="shared" si="18"/>
        <v>0</v>
      </c>
    </row>
  </sheetData>
  <mergeCells count="4">
    <mergeCell ref="B24:I24"/>
    <mergeCell ref="K24:L24"/>
    <mergeCell ref="B44:I44"/>
    <mergeCell ref="K44:O44"/>
  </mergeCells>
  <drawing r:id="rId1"/>
</worksheet>
</file>