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ja\Fakultet\6. semestar\USP\Projekat\Projekat\Projekat_Faza1_ver1\"/>
    </mc:Choice>
  </mc:AlternateContent>
  <bookViews>
    <workbookView xWindow="0" yWindow="0" windowWidth="23040" windowHeight="9192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2" i="2" l="1"/>
  <c r="P43" i="2"/>
  <c r="P44" i="2"/>
  <c r="P45" i="2"/>
  <c r="P46" i="2"/>
  <c r="P47" i="2"/>
  <c r="P48" i="2"/>
  <c r="P36" i="2"/>
  <c r="P37" i="2"/>
  <c r="P38" i="2"/>
  <c r="P39" i="2"/>
  <c r="P40" i="2"/>
  <c r="P41" i="2"/>
  <c r="P28" i="2"/>
  <c r="P27" i="2"/>
  <c r="P26" i="2"/>
  <c r="P25" i="2"/>
  <c r="I34" i="4" l="1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9" i="2"/>
  <c r="P30" i="2"/>
  <c r="P31" i="2"/>
  <c r="P32" i="2"/>
  <c r="P33" i="2"/>
  <c r="P34" i="2"/>
  <c r="P35" i="2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3" l="1"/>
  <c r="D2" i="2"/>
  <c r="D2" i="4"/>
  <c r="A35" i="1"/>
  <c r="A29" i="1"/>
  <c r="R22" i="1"/>
  <c r="P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D22" i="1" l="1"/>
  <c r="E22" i="1"/>
  <c r="F22" i="1"/>
  <c r="H22" i="1"/>
  <c r="J22" i="1"/>
  <c r="K22" i="1"/>
  <c r="L22" i="1"/>
  <c r="N22" i="1"/>
  <c r="G22" i="1"/>
  <c r="M22" i="1"/>
  <c r="I22" i="1"/>
  <c r="J24" i="1" s="1"/>
  <c r="Q14" i="1"/>
  <c r="S14" i="1" s="1"/>
  <c r="S22" i="1" s="1"/>
  <c r="O22" i="1" l="1"/>
  <c r="Q22" i="1"/>
</calcChain>
</file>

<file path=xl/sharedStrings.xml><?xml version="1.0" encoding="utf-8"?>
<sst xmlns="http://schemas.openxmlformats.org/spreadsheetml/2006/main" count="383" uniqueCount="115">
  <si>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</si>
  <si>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</si>
  <si>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</si>
  <si>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</si>
  <si>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</si>
  <si>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</si>
  <si>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</si>
  <si>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</si>
  <si>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</si>
  <si>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</si>
  <si>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</si>
  <si>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</si>
  <si>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</si>
  <si>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</si>
  <si>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</si>
  <si>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</si>
  <si>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</si>
  <si>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</si>
  <si>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</si>
  <si>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</si>
  <si>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</si>
  <si>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</si>
  <si>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</si>
  <si>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</si>
  <si>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</si>
  <si>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</si>
  <si>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</si>
  <si>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</si>
  <si>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</si>
  <si>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</si>
  <si>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</si>
  <si>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</si>
  <si>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</si>
  <si>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</si>
  <si>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</si>
  <si>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</si>
  <si>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</si>
  <si>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</si>
  <si>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</si>
  <si>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</si>
  <si>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</si>
  <si>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</si>
  <si>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</si>
  <si>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</si>
  <si>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</si>
  <si>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</si>
  <si>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</si>
  <si>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</si>
  <si>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</si>
  <si>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</si>
  <si>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</si>
  <si>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</si>
  <si>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</si>
  <si>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</si>
  <si>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</si>
  <si>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</si>
  <si>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</si>
  <si>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</si>
  <si>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</si>
  <si>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</si>
  <si>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</si>
  <si>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</si>
  <si>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</si>
  <si>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WP2</t>
  </si>
  <si>
    <t>WP3</t>
  </si>
  <si>
    <t>WP4</t>
  </si>
  <si>
    <t>WP5</t>
  </si>
  <si>
    <t>WP7</t>
  </si>
  <si>
    <t>WP8</t>
  </si>
  <si>
    <t>WP1-  Analiza korisničkih zahteva</t>
  </si>
  <si>
    <t>WP2- Realizacija neophodnog harvdera</t>
  </si>
  <si>
    <t>WP3- Modelovanje sistema</t>
  </si>
  <si>
    <t>WP4-  Implementacija veb i mobilne aplikacije</t>
  </si>
  <si>
    <t>WP5- Integracija sistema</t>
  </si>
  <si>
    <t>WP6- Testiranje</t>
  </si>
  <si>
    <t>WP7- Evaluacija i disiminacija</t>
  </si>
  <si>
    <t>WP8- Upravljanje projektom</t>
  </si>
  <si>
    <t>Smart Companion</t>
  </si>
  <si>
    <t>Elektrotehnički fakultet Univerziteta u Beogradu</t>
  </si>
  <si>
    <t>ETF</t>
  </si>
  <si>
    <t>АUEB</t>
  </si>
  <si>
    <t>VIZLORE</t>
  </si>
  <si>
    <t>BOSCH</t>
  </si>
  <si>
    <t>LDA</t>
  </si>
  <si>
    <t>VITO</t>
  </si>
  <si>
    <t>FBOX</t>
  </si>
  <si>
    <t>Univerzitet u Beogradu, Elektrotehnički fakultet</t>
  </si>
  <si>
    <t>Athens University Of Economics And Business - Research Center</t>
  </si>
  <si>
    <t>Fondacija Vizlore Labs</t>
  </si>
  <si>
    <t>FundingBox Accelerator Sp. z o.o.</t>
  </si>
  <si>
    <t>Bosch Thermotechnik GmbH</t>
  </si>
  <si>
    <t>Schneider Electric Portugal Lda</t>
  </si>
  <si>
    <t>Vlaamse Instelling voor Technologisch Onderzoek N.V.</t>
  </si>
  <si>
    <t>SRB</t>
  </si>
  <si>
    <t>POL</t>
  </si>
  <si>
    <t>GER</t>
  </si>
  <si>
    <t>POR</t>
  </si>
  <si>
    <t>NED</t>
  </si>
  <si>
    <t>Belgrade</t>
  </si>
  <si>
    <t>Warsaw</t>
  </si>
  <si>
    <t>Stuttgart</t>
  </si>
  <si>
    <t>Lisbon</t>
  </si>
  <si>
    <t>Amsterdam</t>
  </si>
  <si>
    <t>Athens</t>
  </si>
  <si>
    <t>GRE</t>
  </si>
  <si>
    <t>Srbija</t>
  </si>
  <si>
    <t>Laptop i5, 16GB DDR3, SSD 250GB</t>
  </si>
  <si>
    <t>Stamparske usluge</t>
  </si>
  <si>
    <t>Obezbeđivanje opšteg kancelarijskog materijala</t>
  </si>
  <si>
    <t>Izrada makete Smaco uređaja</t>
  </si>
  <si>
    <t>Reklamiranje uređaja</t>
  </si>
  <si>
    <t>WP9</t>
  </si>
  <si>
    <t>Profesionalno fotografisanje proizvoda</t>
  </si>
  <si>
    <t>Poljska</t>
  </si>
  <si>
    <t>Usluge prevođenja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</si>
</sst>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13" fillId="0" borderId="0" xfId="0" applyFont="1"/>
    <xf numFmtId="0" fontId="13" fillId="10" borderId="15" xfId="0" applyFont="1" applyFill="1" applyBorder="1" applyAlignment="1">
      <alignment horizontal="center" wrapText="1"/>
    </xf>
    <xf numFmtId="0" fontId="13" fillId="0" borderId="0" xfId="0" applyFont="1" applyFill="1" applyBorder="1"/>
    <xf numFmtId="0" fontId="0" fillId="0" borderId="7" xfId="0" applyBorder="1"/>
    <xf numFmtId="0" fontId="0" fillId="0" borderId="12" xfId="0" applyBorder="1"/>
    <xf numFmtId="0" fontId="0" fillId="0" borderId="16" xfId="0" applyBorder="1"/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abSelected="1" zoomScale="70" zoomScaleNormal="70" workbookViewId="0">
      <selection activeCell="J8" sqref="J8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66"/>
      <c r="F3" s="66"/>
      <c r="G3" s="66"/>
      <c r="H3" s="66"/>
      <c r="I3" s="66"/>
    </row>
    <row r="4" spans="1:19" x14ac:dyDescent="0.3">
      <c r="D4" s="2"/>
      <c r="E4" s="62" t="s">
        <v>1</v>
      </c>
      <c r="F4" s="63"/>
      <c r="G4" s="63"/>
      <c r="H4" s="63"/>
      <c r="I4" s="63"/>
      <c r="J4" s="3" t="s">
        <v>77</v>
      </c>
      <c r="L4" s="63" t="s">
        <v>2</v>
      </c>
      <c r="M4" s="63"/>
      <c r="N4" s="63"/>
      <c r="O4" s="4">
        <v>0.25</v>
      </c>
    </row>
    <row r="5" spans="1:19" x14ac:dyDescent="0.3">
      <c r="D5" s="2"/>
      <c r="E5" s="62" t="s">
        <v>3</v>
      </c>
      <c r="F5" s="63"/>
      <c r="G5" s="63"/>
      <c r="H5" s="63"/>
      <c r="I5" s="63"/>
      <c r="J5" s="3" t="s">
        <v>78</v>
      </c>
      <c r="L5" s="63" t="s">
        <v>4</v>
      </c>
      <c r="M5" s="63"/>
      <c r="N5" s="63"/>
      <c r="O5" s="4">
        <v>1</v>
      </c>
    </row>
    <row r="6" spans="1:19" x14ac:dyDescent="0.3">
      <c r="D6" s="2"/>
      <c r="E6" s="62" t="s">
        <v>5</v>
      </c>
      <c r="F6" s="63"/>
      <c r="G6" s="63"/>
      <c r="H6" s="63"/>
      <c r="I6" s="63"/>
      <c r="J6" s="3" t="s">
        <v>79</v>
      </c>
      <c r="L6" s="63" t="s">
        <v>6</v>
      </c>
      <c r="M6" s="63"/>
      <c r="N6" s="63"/>
      <c r="O6" s="5">
        <v>0.7</v>
      </c>
      <c r="P6" s="6" t="s">
        <v>7</v>
      </c>
      <c r="Q6" s="6"/>
    </row>
    <row r="7" spans="1:19" x14ac:dyDescent="0.3">
      <c r="E7" s="63" t="s">
        <v>8</v>
      </c>
      <c r="F7" s="63"/>
      <c r="G7" s="63"/>
      <c r="H7" s="63"/>
      <c r="I7" s="63"/>
      <c r="J7" s="3"/>
      <c r="L7" s="63" t="s">
        <v>9</v>
      </c>
      <c r="M7" s="63"/>
      <c r="N7" s="63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64" t="s">
        <v>10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8"/>
    </row>
    <row r="12" spans="1:19" ht="15.6" x14ac:dyDescent="0.3">
      <c r="D12" s="57" t="s">
        <v>11</v>
      </c>
      <c r="E12" s="57"/>
      <c r="F12" s="57"/>
      <c r="G12" s="57"/>
      <c r="H12" s="57"/>
      <c r="I12" s="57"/>
      <c r="J12" s="58" t="s">
        <v>12</v>
      </c>
      <c r="K12" s="58"/>
      <c r="L12" s="58"/>
      <c r="M12" s="58"/>
      <c r="N12" s="58"/>
      <c r="O12" s="58"/>
      <c r="P12" s="58"/>
      <c r="Q12" s="58"/>
      <c r="R12" s="58"/>
      <c r="S12" s="9"/>
    </row>
    <row r="13" spans="1:19" s="14" customFormat="1" ht="90" customHeight="1" x14ac:dyDescent="0.25">
      <c r="A13" s="73" t="s">
        <v>51</v>
      </c>
      <c r="B13" s="73"/>
      <c r="C13" s="73"/>
      <c r="D13" s="47" t="s">
        <v>60</v>
      </c>
      <c r="E13" s="10" t="s">
        <v>61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59" t="s">
        <v>69</v>
      </c>
      <c r="B14" s="60"/>
      <c r="C14" s="61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1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 x14ac:dyDescent="0.3">
      <c r="A15" s="59" t="s">
        <v>70</v>
      </c>
      <c r="B15" s="60"/>
      <c r="C15" s="61"/>
      <c r="D15" s="15"/>
      <c r="E15" s="15"/>
      <c r="F15" s="15"/>
      <c r="G15" s="15"/>
      <c r="H15" s="15"/>
      <c r="I15" s="16">
        <f t="shared" ref="I15:I21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1" si="2">+J15+K15+L15+M15+O15+P15</f>
        <v>0</v>
      </c>
      <c r="R15" s="18"/>
      <c r="S15" s="18">
        <f t="shared" ref="S15:S21" si="3">+Q15-R15</f>
        <v>0</v>
      </c>
    </row>
    <row r="16" spans="1:19" x14ac:dyDescent="0.3">
      <c r="A16" s="59" t="s">
        <v>71</v>
      </c>
      <c r="B16" s="60"/>
      <c r="C16" s="61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3">
      <c r="A17" s="59" t="s">
        <v>72</v>
      </c>
      <c r="B17" s="60"/>
      <c r="C17" s="61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x14ac:dyDescent="0.3">
      <c r="A18" s="59" t="s">
        <v>73</v>
      </c>
      <c r="B18" s="60"/>
      <c r="C18" s="61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3">
      <c r="A19" s="59" t="s">
        <v>74</v>
      </c>
      <c r="B19" s="60"/>
      <c r="C19" s="61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3">
      <c r="A20" s="59" t="s">
        <v>75</v>
      </c>
      <c r="B20" s="60"/>
      <c r="C20" s="61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3">
      <c r="A21" s="59" t="s">
        <v>76</v>
      </c>
      <c r="B21" s="60"/>
      <c r="C21" s="61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3">
      <c r="A22" s="68" t="s">
        <v>18</v>
      </c>
      <c r="B22" s="68"/>
      <c r="C22" s="68"/>
      <c r="D22" s="15">
        <f t="shared" ref="D22:S22" si="4">SUM(D14:D21)</f>
        <v>0</v>
      </c>
      <c r="E22" s="15">
        <f t="shared" si="4"/>
        <v>0</v>
      </c>
      <c r="F22" s="15">
        <f t="shared" si="4"/>
        <v>0</v>
      </c>
      <c r="G22" s="15">
        <f t="shared" si="4"/>
        <v>0</v>
      </c>
      <c r="H22" s="15">
        <f t="shared" si="4"/>
        <v>0</v>
      </c>
      <c r="I22" s="19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1">
        <f t="shared" si="4"/>
        <v>0</v>
      </c>
      <c r="S22" s="22">
        <f t="shared" si="4"/>
        <v>0</v>
      </c>
      <c r="T22" s="23"/>
    </row>
    <row r="23" spans="1:20" x14ac:dyDescent="0.3">
      <c r="A23" s="24"/>
      <c r="B23" s="24"/>
      <c r="C23" s="24"/>
      <c r="D23" s="25"/>
      <c r="E23" s="25"/>
      <c r="F23" s="25"/>
      <c r="G23" s="25"/>
      <c r="H23" s="25"/>
      <c r="I23" s="25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x14ac:dyDescent="0.3">
      <c r="A24" s="24"/>
      <c r="B24" s="24"/>
      <c r="C24" s="24"/>
      <c r="D24" s="26" t="s">
        <v>29</v>
      </c>
      <c r="E24" s="27"/>
      <c r="F24" s="28"/>
      <c r="G24" s="28"/>
      <c r="H24" s="28"/>
      <c r="I24" s="29"/>
      <c r="J24" s="20">
        <f>IF(I22=0,0,(J22/I22))</f>
        <v>0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 x14ac:dyDescent="0.3">
      <c r="A25" s="30"/>
      <c r="S25" s="31"/>
    </row>
    <row r="26" spans="1:20" x14ac:dyDescent="0.3">
      <c r="A26" s="67" t="s">
        <v>30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</row>
    <row r="27" spans="1:20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0" ht="41.25" customHeight="1" x14ac:dyDescent="0.3">
      <c r="A28" s="32" t="s">
        <v>31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5" customHeight="1" x14ac:dyDescent="0.3">
      <c r="A29" s="69" t="str">
        <f>CONCATENATE("participant"," ",J6)</f>
        <v>participant ETF</v>
      </c>
      <c r="B29" s="70"/>
      <c r="C29" s="33" t="s">
        <v>32</v>
      </c>
      <c r="D29" s="71" t="s">
        <v>33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20" ht="36" customHeight="1" x14ac:dyDescent="0.3">
      <c r="A30" s="74" t="s">
        <v>34</v>
      </c>
      <c r="B30" s="74"/>
      <c r="C30" s="34"/>
      <c r="D30" s="75" t="s">
        <v>57</v>
      </c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S30" s="31"/>
    </row>
    <row r="31" spans="1:20" ht="29.25" customHeight="1" x14ac:dyDescent="0.3">
      <c r="A31" s="74" t="s">
        <v>35</v>
      </c>
      <c r="B31" s="74"/>
      <c r="C31" s="35"/>
      <c r="D31" s="76" t="s">
        <v>58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S31" s="31"/>
    </row>
    <row r="32" spans="1:20" ht="31.65" customHeight="1" x14ac:dyDescent="0.3">
      <c r="A32" s="74" t="s">
        <v>36</v>
      </c>
      <c r="B32" s="74"/>
      <c r="C32" s="3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S32" s="31"/>
    </row>
    <row r="33" spans="1:19" s="36" customFormat="1" x14ac:dyDescent="0.3"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9" x14ac:dyDescent="0.3"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9" x14ac:dyDescent="0.3">
      <c r="A35" s="69" t="str">
        <f>CONCATENATE("participant"," ",C9)</f>
        <v xml:space="preserve">participant </v>
      </c>
      <c r="B35" s="70"/>
      <c r="C35" s="33" t="s">
        <v>32</v>
      </c>
      <c r="D35" s="81" t="s">
        <v>33</v>
      </c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9" ht="27.75" customHeight="1" x14ac:dyDescent="0.3">
      <c r="A36" s="74" t="s">
        <v>37</v>
      </c>
      <c r="B36" s="74"/>
      <c r="C36" s="35"/>
      <c r="D36" s="80" t="s">
        <v>59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S36" s="31"/>
    </row>
    <row r="37" spans="1:19" ht="25.5" customHeight="1" x14ac:dyDescent="0.3">
      <c r="A37" s="74" t="s">
        <v>38</v>
      </c>
      <c r="B37" s="74"/>
      <c r="C37" s="35"/>
      <c r="D37" s="77" t="s">
        <v>39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9"/>
      <c r="S37" s="31"/>
    </row>
    <row r="38" spans="1:19" ht="26.25" customHeight="1" x14ac:dyDescent="0.3">
      <c r="A38" s="74" t="s">
        <v>40</v>
      </c>
      <c r="B38" s="74"/>
      <c r="C38" s="35"/>
      <c r="D38" s="80" t="s">
        <v>41</v>
      </c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S38" s="31"/>
    </row>
  </sheetData>
  <protectedRanges>
    <protectedRange sqref="D14:H21 C30:P38 P14:P21 R14:S21 O6 J14:N21" name="Range1"/>
  </protectedRanges>
  <mergeCells count="39">
    <mergeCell ref="A38:B38"/>
    <mergeCell ref="D38:P38"/>
    <mergeCell ref="A32:B32"/>
    <mergeCell ref="D32:P32"/>
    <mergeCell ref="A35:B35"/>
    <mergeCell ref="D35:P35"/>
    <mergeCell ref="A36:B36"/>
    <mergeCell ref="D36:P36"/>
    <mergeCell ref="A30:B30"/>
    <mergeCell ref="D30:P30"/>
    <mergeCell ref="A31:B31"/>
    <mergeCell ref="D31:P31"/>
    <mergeCell ref="A37:B37"/>
    <mergeCell ref="D37:P37"/>
    <mergeCell ref="A26:P26"/>
    <mergeCell ref="A22:C22"/>
    <mergeCell ref="A29:B29"/>
    <mergeCell ref="D29:P29"/>
    <mergeCell ref="A13:C13"/>
    <mergeCell ref="A21:C21"/>
    <mergeCell ref="A20:C20"/>
    <mergeCell ref="A19:C19"/>
    <mergeCell ref="A18:C18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17:C17"/>
    <mergeCell ref="A16:C16"/>
    <mergeCell ref="A15:C15"/>
    <mergeCell ref="A14:C14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10" zoomScale="70" zoomScaleNormal="70" workbookViewId="0">
      <selection activeCell="D31" sqref="D31"/>
    </sheetView>
  </sheetViews>
  <sheetFormatPr defaultRowHeight="14.4" x14ac:dyDescent="0.3"/>
  <cols>
    <col min="1" max="1" width="9.77734375" customWidth="1"/>
    <col min="3" max="3" width="11.5546875" customWidth="1"/>
    <col min="4" max="4" width="55" customWidth="1"/>
    <col min="6" max="6" width="16.21875" bestFit="1" customWidth="1"/>
    <col min="7" max="7" width="17.77734375" bestFit="1" customWidth="1"/>
  </cols>
  <sheetData>
    <row r="1" spans="1:16" ht="15" thickBot="1" x14ac:dyDescent="0.35"/>
    <row r="2" spans="1:16" ht="18.600000000000001" thickBot="1" x14ac:dyDescent="0.4">
      <c r="B2" s="83" t="s">
        <v>42</v>
      </c>
      <c r="C2" s="84"/>
      <c r="D2" s="43">
        <f>SUM(P5:P35)</f>
        <v>118200</v>
      </c>
    </row>
    <row r="4" spans="1:16" ht="16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4" t="s">
        <v>52</v>
      </c>
      <c r="G4" s="44" t="s">
        <v>53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54</v>
      </c>
      <c r="N4" s="10" t="s">
        <v>55</v>
      </c>
      <c r="O4" s="10" t="s">
        <v>56</v>
      </c>
      <c r="P4" s="46" t="s">
        <v>49</v>
      </c>
    </row>
    <row r="5" spans="1:16" ht="15.6" x14ac:dyDescent="0.3">
      <c r="A5" s="51"/>
      <c r="B5" s="39" t="s">
        <v>62</v>
      </c>
      <c r="C5" s="51" t="s">
        <v>79</v>
      </c>
      <c r="D5" s="49" t="s">
        <v>86</v>
      </c>
      <c r="E5" s="49" t="s">
        <v>93</v>
      </c>
      <c r="F5" s="49" t="s">
        <v>98</v>
      </c>
      <c r="G5" s="49" t="s">
        <v>103</v>
      </c>
      <c r="H5" s="39">
        <v>2</v>
      </c>
      <c r="I5" s="39"/>
      <c r="J5" s="39"/>
      <c r="K5" s="39"/>
      <c r="L5" s="39"/>
      <c r="M5" s="39">
        <v>4</v>
      </c>
      <c r="N5" s="39">
        <v>1200</v>
      </c>
      <c r="O5" s="39">
        <v>1100</v>
      </c>
      <c r="P5" s="39">
        <f>N5+O5</f>
        <v>2300</v>
      </c>
    </row>
    <row r="6" spans="1:16" ht="16.2" thickBot="1" x14ac:dyDescent="0.35">
      <c r="A6" s="51"/>
      <c r="B6" s="49" t="s">
        <v>62</v>
      </c>
      <c r="C6" s="53" t="s">
        <v>85</v>
      </c>
      <c r="D6" s="49" t="s">
        <v>89</v>
      </c>
      <c r="E6" s="49" t="s">
        <v>94</v>
      </c>
      <c r="F6" s="49" t="s">
        <v>99</v>
      </c>
      <c r="G6" s="49" t="s">
        <v>103</v>
      </c>
      <c r="H6" s="39">
        <v>2</v>
      </c>
      <c r="I6" s="39"/>
      <c r="J6" s="39"/>
      <c r="K6" s="39"/>
      <c r="L6" s="39"/>
      <c r="M6" s="39">
        <v>4</v>
      </c>
      <c r="N6" s="39">
        <v>1200</v>
      </c>
      <c r="O6" s="39">
        <v>1100</v>
      </c>
      <c r="P6" s="39">
        <f t="shared" ref="P6:P48" si="0">N6+O6</f>
        <v>2300</v>
      </c>
    </row>
    <row r="7" spans="1:16" ht="16.2" thickBot="1" x14ac:dyDescent="0.35">
      <c r="A7" s="52"/>
      <c r="B7" s="49" t="s">
        <v>62</v>
      </c>
      <c r="C7" s="51" t="s">
        <v>82</v>
      </c>
      <c r="D7" s="49" t="s">
        <v>90</v>
      </c>
      <c r="E7" s="49" t="s">
        <v>95</v>
      </c>
      <c r="F7" s="49" t="s">
        <v>100</v>
      </c>
      <c r="G7" s="49" t="s">
        <v>103</v>
      </c>
      <c r="H7" s="39">
        <v>2</v>
      </c>
      <c r="I7" s="39"/>
      <c r="J7" s="39"/>
      <c r="K7" s="39"/>
      <c r="L7" s="39"/>
      <c r="M7" s="39">
        <v>4</v>
      </c>
      <c r="N7" s="39">
        <v>1600</v>
      </c>
      <c r="O7" s="39">
        <v>1100</v>
      </c>
      <c r="P7" s="39">
        <f t="shared" si="0"/>
        <v>2700</v>
      </c>
    </row>
    <row r="8" spans="1:16" ht="15.6" x14ac:dyDescent="0.3">
      <c r="A8" s="51"/>
      <c r="B8" s="49" t="s">
        <v>62</v>
      </c>
      <c r="C8" s="51" t="s">
        <v>83</v>
      </c>
      <c r="D8" s="49" t="s">
        <v>91</v>
      </c>
      <c r="E8" s="49" t="s">
        <v>96</v>
      </c>
      <c r="F8" s="49" t="s">
        <v>101</v>
      </c>
      <c r="G8" s="49" t="s">
        <v>103</v>
      </c>
      <c r="H8" s="39">
        <v>2</v>
      </c>
      <c r="I8" s="39"/>
      <c r="J8" s="39"/>
      <c r="K8" s="39"/>
      <c r="L8" s="39"/>
      <c r="M8" s="39">
        <v>4</v>
      </c>
      <c r="N8" s="39">
        <v>2000</v>
      </c>
      <c r="O8" s="39">
        <v>1100</v>
      </c>
      <c r="P8" s="39">
        <f t="shared" si="0"/>
        <v>3100</v>
      </c>
    </row>
    <row r="9" spans="1:16" ht="15.6" x14ac:dyDescent="0.3">
      <c r="A9" s="51"/>
      <c r="B9" s="49" t="s">
        <v>62</v>
      </c>
      <c r="C9" s="51" t="s">
        <v>84</v>
      </c>
      <c r="D9" s="49" t="s">
        <v>92</v>
      </c>
      <c r="E9" s="49" t="s">
        <v>97</v>
      </c>
      <c r="F9" s="49" t="s">
        <v>102</v>
      </c>
      <c r="G9" s="49" t="s">
        <v>103</v>
      </c>
      <c r="H9" s="39">
        <v>2</v>
      </c>
      <c r="I9" s="39"/>
      <c r="J9" s="39"/>
      <c r="K9" s="39"/>
      <c r="L9" s="39"/>
      <c r="M9" s="39">
        <v>4</v>
      </c>
      <c r="N9" s="39">
        <v>2000</v>
      </c>
      <c r="O9" s="39">
        <v>1100</v>
      </c>
      <c r="P9" s="39">
        <f t="shared" si="0"/>
        <v>3100</v>
      </c>
    </row>
    <row r="10" spans="1:16" ht="15.6" x14ac:dyDescent="0.3">
      <c r="A10" s="51"/>
      <c r="B10" s="49" t="s">
        <v>62</v>
      </c>
      <c r="C10" s="53" t="s">
        <v>81</v>
      </c>
      <c r="D10" s="55" t="s">
        <v>88</v>
      </c>
      <c r="E10" s="49" t="s">
        <v>93</v>
      </c>
      <c r="F10" s="49" t="s">
        <v>98</v>
      </c>
      <c r="G10" s="49" t="s">
        <v>103</v>
      </c>
      <c r="H10" s="39">
        <v>2</v>
      </c>
      <c r="I10" s="39"/>
      <c r="J10" s="39"/>
      <c r="K10" s="39"/>
      <c r="L10" s="39"/>
      <c r="M10" s="39">
        <v>4</v>
      </c>
      <c r="N10" s="39">
        <v>1200</v>
      </c>
      <c r="O10" s="39">
        <v>1100</v>
      </c>
      <c r="P10" s="39">
        <f t="shared" si="0"/>
        <v>2300</v>
      </c>
    </row>
    <row r="11" spans="1:16" ht="18.899999999999999" customHeight="1" x14ac:dyDescent="0.3">
      <c r="A11" s="53"/>
      <c r="B11" s="49" t="s">
        <v>64</v>
      </c>
      <c r="C11" s="51" t="s">
        <v>80</v>
      </c>
      <c r="D11" s="85" t="s">
        <v>87</v>
      </c>
      <c r="E11" s="54" t="s">
        <v>104</v>
      </c>
      <c r="F11" s="49" t="s">
        <v>103</v>
      </c>
      <c r="G11" s="49" t="s">
        <v>98</v>
      </c>
      <c r="H11" s="39">
        <v>2</v>
      </c>
      <c r="I11" s="39"/>
      <c r="J11" s="39"/>
      <c r="K11" s="39"/>
      <c r="L11" s="39"/>
      <c r="M11" s="39">
        <v>5</v>
      </c>
      <c r="N11" s="39">
        <v>1200</v>
      </c>
      <c r="O11" s="39">
        <v>1000</v>
      </c>
      <c r="P11" s="39">
        <f t="shared" si="0"/>
        <v>2200</v>
      </c>
    </row>
    <row r="12" spans="1:16" ht="15.6" x14ac:dyDescent="0.3">
      <c r="B12" s="49" t="s">
        <v>64</v>
      </c>
      <c r="C12" s="53" t="s">
        <v>85</v>
      </c>
      <c r="D12" s="56" t="s">
        <v>89</v>
      </c>
      <c r="E12" s="49" t="s">
        <v>94</v>
      </c>
      <c r="F12" s="49" t="s">
        <v>99</v>
      </c>
      <c r="G12" s="49" t="s">
        <v>98</v>
      </c>
      <c r="H12" s="39"/>
      <c r="I12" s="39"/>
      <c r="J12" s="39"/>
      <c r="K12" s="39"/>
      <c r="L12" s="39">
        <v>2</v>
      </c>
      <c r="M12" s="39">
        <v>5</v>
      </c>
      <c r="N12" s="39">
        <v>1200</v>
      </c>
      <c r="O12" s="39">
        <v>1000</v>
      </c>
      <c r="P12" s="39">
        <f t="shared" si="0"/>
        <v>2200</v>
      </c>
    </row>
    <row r="13" spans="1:16" ht="15.6" x14ac:dyDescent="0.3">
      <c r="B13" s="49" t="s">
        <v>64</v>
      </c>
      <c r="C13" s="51" t="s">
        <v>82</v>
      </c>
      <c r="D13" s="49" t="s">
        <v>90</v>
      </c>
      <c r="E13" s="49" t="s">
        <v>95</v>
      </c>
      <c r="F13" s="49" t="s">
        <v>100</v>
      </c>
      <c r="G13" s="49" t="s">
        <v>98</v>
      </c>
      <c r="H13" s="39"/>
      <c r="I13" s="39"/>
      <c r="J13" s="39">
        <v>3</v>
      </c>
      <c r="K13" s="39"/>
      <c r="L13" s="39"/>
      <c r="M13" s="39">
        <v>5</v>
      </c>
      <c r="N13" s="39">
        <v>2400</v>
      </c>
      <c r="O13" s="39">
        <v>1500</v>
      </c>
      <c r="P13" s="39">
        <f t="shared" si="0"/>
        <v>3900</v>
      </c>
    </row>
    <row r="14" spans="1:16" ht="15.6" x14ac:dyDescent="0.3">
      <c r="B14" s="49" t="s">
        <v>64</v>
      </c>
      <c r="C14" s="51" t="s">
        <v>83</v>
      </c>
      <c r="D14" s="49" t="s">
        <v>91</v>
      </c>
      <c r="E14" s="49" t="s">
        <v>96</v>
      </c>
      <c r="F14" s="49" t="s">
        <v>101</v>
      </c>
      <c r="G14" s="49" t="s">
        <v>98</v>
      </c>
      <c r="H14" s="39"/>
      <c r="I14" s="39"/>
      <c r="J14" s="39">
        <v>3</v>
      </c>
      <c r="K14" s="39"/>
      <c r="L14" s="39"/>
      <c r="M14" s="39">
        <v>5</v>
      </c>
      <c r="N14" s="39">
        <v>3000</v>
      </c>
      <c r="O14" s="39">
        <v>1500</v>
      </c>
      <c r="P14" s="39">
        <f t="shared" si="0"/>
        <v>4500</v>
      </c>
    </row>
    <row r="15" spans="1:16" ht="15.6" x14ac:dyDescent="0.3">
      <c r="B15" s="49" t="s">
        <v>64</v>
      </c>
      <c r="C15" s="51" t="s">
        <v>84</v>
      </c>
      <c r="D15" s="49" t="s">
        <v>92</v>
      </c>
      <c r="E15" s="49" t="s">
        <v>97</v>
      </c>
      <c r="F15" s="49" t="s">
        <v>102</v>
      </c>
      <c r="G15" s="49" t="s">
        <v>98</v>
      </c>
      <c r="H15" s="39">
        <v>1</v>
      </c>
      <c r="I15" s="39"/>
      <c r="J15" s="39">
        <v>1</v>
      </c>
      <c r="K15" s="39"/>
      <c r="L15" s="39"/>
      <c r="M15" s="39">
        <v>5</v>
      </c>
      <c r="N15" s="39">
        <v>2000</v>
      </c>
      <c r="O15" s="39">
        <v>1000</v>
      </c>
      <c r="P15" s="39">
        <f t="shared" si="0"/>
        <v>3000</v>
      </c>
    </row>
    <row r="16" spans="1:16" ht="15.6" x14ac:dyDescent="0.3">
      <c r="B16" s="49" t="s">
        <v>65</v>
      </c>
      <c r="C16" s="51" t="s">
        <v>79</v>
      </c>
      <c r="D16" s="49" t="s">
        <v>86</v>
      </c>
      <c r="E16" s="49" t="s">
        <v>93</v>
      </c>
      <c r="F16" s="49" t="s">
        <v>98</v>
      </c>
      <c r="G16" s="49" t="s">
        <v>100</v>
      </c>
      <c r="H16" s="39"/>
      <c r="I16" s="39"/>
      <c r="J16" s="39">
        <v>2</v>
      </c>
      <c r="K16" s="39"/>
      <c r="L16" s="39"/>
      <c r="M16" s="39">
        <v>4</v>
      </c>
      <c r="N16" s="39">
        <v>1600</v>
      </c>
      <c r="O16" s="39">
        <v>1500</v>
      </c>
      <c r="P16" s="39">
        <f t="shared" si="0"/>
        <v>3100</v>
      </c>
    </row>
    <row r="17" spans="2:16" ht="15.6" x14ac:dyDescent="0.3">
      <c r="B17" s="49" t="s">
        <v>65</v>
      </c>
      <c r="C17" s="53" t="s">
        <v>85</v>
      </c>
      <c r="D17" s="49" t="s">
        <v>89</v>
      </c>
      <c r="E17" s="49" t="s">
        <v>94</v>
      </c>
      <c r="F17" s="49" t="s">
        <v>99</v>
      </c>
      <c r="G17" s="49" t="s">
        <v>100</v>
      </c>
      <c r="H17" s="39"/>
      <c r="I17" s="39"/>
      <c r="J17" s="39"/>
      <c r="K17" s="39"/>
      <c r="L17" s="39">
        <v>2</v>
      </c>
      <c r="M17" s="39">
        <v>4</v>
      </c>
      <c r="N17" s="39">
        <v>1200</v>
      </c>
      <c r="O17" s="49">
        <v>1500</v>
      </c>
      <c r="P17" s="39">
        <f t="shared" si="0"/>
        <v>2700</v>
      </c>
    </row>
    <row r="18" spans="2:16" ht="15.6" x14ac:dyDescent="0.3">
      <c r="B18" s="49" t="s">
        <v>65</v>
      </c>
      <c r="C18" s="51" t="s">
        <v>83</v>
      </c>
      <c r="D18" s="49" t="s">
        <v>91</v>
      </c>
      <c r="E18" s="49" t="s">
        <v>96</v>
      </c>
      <c r="F18" s="49" t="s">
        <v>101</v>
      </c>
      <c r="G18" s="49" t="s">
        <v>100</v>
      </c>
      <c r="H18" s="39"/>
      <c r="I18" s="39"/>
      <c r="J18" s="39">
        <v>2</v>
      </c>
      <c r="K18" s="39"/>
      <c r="L18" s="39"/>
      <c r="M18" s="39">
        <v>4</v>
      </c>
      <c r="N18" s="39">
        <v>1600</v>
      </c>
      <c r="O18" s="49">
        <v>1500</v>
      </c>
      <c r="P18" s="39">
        <f t="shared" si="0"/>
        <v>3100</v>
      </c>
    </row>
    <row r="19" spans="2:16" ht="15.6" x14ac:dyDescent="0.3">
      <c r="B19" s="49" t="s">
        <v>65</v>
      </c>
      <c r="C19" s="51" t="s">
        <v>84</v>
      </c>
      <c r="D19" s="49" t="s">
        <v>92</v>
      </c>
      <c r="E19" s="49" t="s">
        <v>97</v>
      </c>
      <c r="F19" s="49" t="s">
        <v>102</v>
      </c>
      <c r="G19" s="49" t="s">
        <v>100</v>
      </c>
      <c r="H19" s="39"/>
      <c r="I19" s="39"/>
      <c r="J19" s="39">
        <v>2</v>
      </c>
      <c r="K19" s="39"/>
      <c r="L19" s="39"/>
      <c r="M19" s="39">
        <v>4</v>
      </c>
      <c r="N19" s="39">
        <v>1200</v>
      </c>
      <c r="O19" s="49">
        <v>1500</v>
      </c>
      <c r="P19" s="39">
        <f t="shared" si="0"/>
        <v>2700</v>
      </c>
    </row>
    <row r="20" spans="2:16" ht="15.6" x14ac:dyDescent="0.3">
      <c r="B20" s="49" t="s">
        <v>65</v>
      </c>
      <c r="C20" s="53" t="s">
        <v>81</v>
      </c>
      <c r="D20" s="49" t="s">
        <v>88</v>
      </c>
      <c r="E20" s="49" t="s">
        <v>93</v>
      </c>
      <c r="F20" s="49" t="s">
        <v>98</v>
      </c>
      <c r="G20" s="49" t="s">
        <v>100</v>
      </c>
      <c r="H20" s="39"/>
      <c r="I20" s="39"/>
      <c r="J20" s="39">
        <v>2</v>
      </c>
      <c r="K20" s="39"/>
      <c r="L20" s="39"/>
      <c r="M20" s="39">
        <v>4</v>
      </c>
      <c r="N20" s="39">
        <v>1600</v>
      </c>
      <c r="O20" s="49">
        <v>1500</v>
      </c>
      <c r="P20" s="39">
        <f t="shared" si="0"/>
        <v>3100</v>
      </c>
    </row>
    <row r="21" spans="2:16" ht="15.6" x14ac:dyDescent="0.3">
      <c r="B21" s="49" t="s">
        <v>66</v>
      </c>
      <c r="C21" s="51" t="s">
        <v>82</v>
      </c>
      <c r="D21" s="49" t="s">
        <v>90</v>
      </c>
      <c r="E21" s="49" t="s">
        <v>95</v>
      </c>
      <c r="F21" s="49" t="s">
        <v>100</v>
      </c>
      <c r="G21" s="49" t="s">
        <v>98</v>
      </c>
      <c r="H21" s="39"/>
      <c r="I21" s="39"/>
      <c r="J21" s="39">
        <v>3</v>
      </c>
      <c r="K21" s="39"/>
      <c r="L21" s="39"/>
      <c r="M21" s="39">
        <v>4</v>
      </c>
      <c r="N21" s="39">
        <v>2400</v>
      </c>
      <c r="O21" s="39">
        <v>1700</v>
      </c>
      <c r="P21" s="39">
        <f t="shared" si="0"/>
        <v>4100</v>
      </c>
    </row>
    <row r="22" spans="2:16" ht="15.6" x14ac:dyDescent="0.3">
      <c r="B22" s="49" t="s">
        <v>66</v>
      </c>
      <c r="C22" s="51" t="s">
        <v>83</v>
      </c>
      <c r="D22" s="49" t="s">
        <v>91</v>
      </c>
      <c r="E22" s="49" t="s">
        <v>96</v>
      </c>
      <c r="F22" s="49" t="s">
        <v>101</v>
      </c>
      <c r="G22" s="49" t="s">
        <v>98</v>
      </c>
      <c r="H22" s="39"/>
      <c r="I22" s="39"/>
      <c r="J22" s="39">
        <v>3</v>
      </c>
      <c r="K22" s="39"/>
      <c r="L22" s="39"/>
      <c r="M22" s="39">
        <v>4</v>
      </c>
      <c r="N22" s="39">
        <v>3000</v>
      </c>
      <c r="O22" s="49">
        <v>1700</v>
      </c>
      <c r="P22" s="39">
        <f t="shared" si="0"/>
        <v>4700</v>
      </c>
    </row>
    <row r="23" spans="2:16" ht="15.6" x14ac:dyDescent="0.3">
      <c r="B23" s="49" t="s">
        <v>66</v>
      </c>
      <c r="C23" s="51" t="s">
        <v>84</v>
      </c>
      <c r="D23" s="49" t="s">
        <v>92</v>
      </c>
      <c r="E23" s="49" t="s">
        <v>94</v>
      </c>
      <c r="F23" s="49" t="s">
        <v>99</v>
      </c>
      <c r="G23" s="49" t="s">
        <v>98</v>
      </c>
      <c r="H23" s="39"/>
      <c r="I23" s="39"/>
      <c r="J23" s="39">
        <v>3</v>
      </c>
      <c r="K23" s="39"/>
      <c r="L23" s="39"/>
      <c r="M23" s="39">
        <v>4</v>
      </c>
      <c r="N23" s="39">
        <v>3000</v>
      </c>
      <c r="O23" s="49">
        <v>1700</v>
      </c>
      <c r="P23" s="39">
        <f t="shared" si="0"/>
        <v>4700</v>
      </c>
    </row>
    <row r="24" spans="2:16" ht="15.6" x14ac:dyDescent="0.3">
      <c r="B24" s="49" t="s">
        <v>66</v>
      </c>
      <c r="C24" s="53" t="s">
        <v>85</v>
      </c>
      <c r="D24" s="49" t="s">
        <v>89</v>
      </c>
      <c r="E24" s="49" t="s">
        <v>97</v>
      </c>
      <c r="F24" s="49" t="s">
        <v>102</v>
      </c>
      <c r="G24" s="49" t="s">
        <v>98</v>
      </c>
      <c r="H24" s="39"/>
      <c r="I24" s="39"/>
      <c r="J24" s="39"/>
      <c r="K24" s="39"/>
      <c r="L24" s="39">
        <v>3</v>
      </c>
      <c r="M24" s="39">
        <v>4</v>
      </c>
      <c r="N24" s="39">
        <v>1800</v>
      </c>
      <c r="O24" s="49">
        <v>1700</v>
      </c>
      <c r="P24" s="39">
        <f t="shared" si="0"/>
        <v>3500</v>
      </c>
    </row>
    <row r="25" spans="2:16" ht="15.6" x14ac:dyDescent="0.3">
      <c r="B25" s="49" t="s">
        <v>66</v>
      </c>
      <c r="C25" s="51" t="s">
        <v>82</v>
      </c>
      <c r="D25" s="49" t="s">
        <v>90</v>
      </c>
      <c r="E25" s="49" t="s">
        <v>95</v>
      </c>
      <c r="F25" s="49" t="s">
        <v>100</v>
      </c>
      <c r="G25" s="49" t="s">
        <v>98</v>
      </c>
      <c r="H25" s="49"/>
      <c r="I25" s="49"/>
      <c r="J25" s="49">
        <v>3</v>
      </c>
      <c r="K25" s="49"/>
      <c r="L25" s="49"/>
      <c r="M25" s="49">
        <v>4</v>
      </c>
      <c r="N25" s="49">
        <v>2400</v>
      </c>
      <c r="O25" s="49">
        <v>1700</v>
      </c>
      <c r="P25" s="49">
        <f t="shared" ref="P25:P28" si="1">N25+O25</f>
        <v>4100</v>
      </c>
    </row>
    <row r="26" spans="2:16" ht="15.6" x14ac:dyDescent="0.3">
      <c r="B26" s="49" t="s">
        <v>66</v>
      </c>
      <c r="C26" s="51" t="s">
        <v>83</v>
      </c>
      <c r="D26" s="49" t="s">
        <v>91</v>
      </c>
      <c r="E26" s="49" t="s">
        <v>96</v>
      </c>
      <c r="F26" s="49" t="s">
        <v>101</v>
      </c>
      <c r="G26" s="49" t="s">
        <v>98</v>
      </c>
      <c r="H26" s="49"/>
      <c r="I26" s="49"/>
      <c r="J26" s="49">
        <v>3</v>
      </c>
      <c r="K26" s="49"/>
      <c r="L26" s="49"/>
      <c r="M26" s="49">
        <v>4</v>
      </c>
      <c r="N26" s="49">
        <v>3000</v>
      </c>
      <c r="O26" s="49">
        <v>1700</v>
      </c>
      <c r="P26" s="49">
        <f t="shared" si="1"/>
        <v>4700</v>
      </c>
    </row>
    <row r="27" spans="2:16" ht="15.6" x14ac:dyDescent="0.3">
      <c r="B27" s="49" t="s">
        <v>66</v>
      </c>
      <c r="C27" s="51" t="s">
        <v>84</v>
      </c>
      <c r="D27" s="49" t="s">
        <v>92</v>
      </c>
      <c r="E27" s="49" t="s">
        <v>94</v>
      </c>
      <c r="F27" s="49" t="s">
        <v>99</v>
      </c>
      <c r="G27" s="49" t="s">
        <v>98</v>
      </c>
      <c r="H27" s="49"/>
      <c r="I27" s="49"/>
      <c r="J27" s="49">
        <v>3</v>
      </c>
      <c r="K27" s="49"/>
      <c r="L27" s="49"/>
      <c r="M27" s="49">
        <v>4</v>
      </c>
      <c r="N27" s="49">
        <v>3000</v>
      </c>
      <c r="O27" s="49">
        <v>1700</v>
      </c>
      <c r="P27" s="49">
        <f t="shared" si="1"/>
        <v>4700</v>
      </c>
    </row>
    <row r="28" spans="2:16" ht="15.6" x14ac:dyDescent="0.3">
      <c r="B28" s="49" t="s">
        <v>66</v>
      </c>
      <c r="C28" s="53" t="s">
        <v>85</v>
      </c>
      <c r="D28" s="49" t="s">
        <v>89</v>
      </c>
      <c r="E28" s="49" t="s">
        <v>97</v>
      </c>
      <c r="F28" s="49" t="s">
        <v>102</v>
      </c>
      <c r="G28" s="49" t="s">
        <v>98</v>
      </c>
      <c r="H28" s="49"/>
      <c r="I28" s="49"/>
      <c r="J28" s="49"/>
      <c r="K28" s="49"/>
      <c r="L28" s="49">
        <v>3</v>
      </c>
      <c r="M28" s="49">
        <v>4</v>
      </c>
      <c r="N28" s="49">
        <v>1800</v>
      </c>
      <c r="O28" s="49">
        <v>1700</v>
      </c>
      <c r="P28" s="49">
        <f t="shared" si="1"/>
        <v>3500</v>
      </c>
    </row>
    <row r="29" spans="2:16" ht="15.6" x14ac:dyDescent="0.3">
      <c r="B29" s="49" t="s">
        <v>66</v>
      </c>
      <c r="C29" s="51" t="s">
        <v>82</v>
      </c>
      <c r="D29" s="49" t="s">
        <v>90</v>
      </c>
      <c r="E29" s="49" t="s">
        <v>95</v>
      </c>
      <c r="F29" s="49" t="s">
        <v>100</v>
      </c>
      <c r="G29" s="49" t="s">
        <v>98</v>
      </c>
      <c r="H29" s="49"/>
      <c r="I29" s="49"/>
      <c r="J29" s="49">
        <v>3</v>
      </c>
      <c r="K29" s="49"/>
      <c r="L29" s="49"/>
      <c r="M29" s="49">
        <v>4</v>
      </c>
      <c r="N29" s="49">
        <v>2400</v>
      </c>
      <c r="O29" s="49">
        <v>1700</v>
      </c>
      <c r="P29" s="39">
        <f t="shared" si="0"/>
        <v>4100</v>
      </c>
    </row>
    <row r="30" spans="2:16" ht="15.6" x14ac:dyDescent="0.3">
      <c r="B30" s="49" t="s">
        <v>66</v>
      </c>
      <c r="C30" s="51" t="s">
        <v>83</v>
      </c>
      <c r="D30" s="49" t="s">
        <v>91</v>
      </c>
      <c r="E30" s="49" t="s">
        <v>96</v>
      </c>
      <c r="F30" s="49" t="s">
        <v>101</v>
      </c>
      <c r="G30" s="49" t="s">
        <v>98</v>
      </c>
      <c r="H30" s="49"/>
      <c r="I30" s="49"/>
      <c r="J30" s="49">
        <v>3</v>
      </c>
      <c r="K30" s="49"/>
      <c r="L30" s="49"/>
      <c r="M30" s="49">
        <v>4</v>
      </c>
      <c r="N30" s="49">
        <v>3000</v>
      </c>
      <c r="O30" s="49">
        <v>1700</v>
      </c>
      <c r="P30" s="39">
        <f t="shared" si="0"/>
        <v>4700</v>
      </c>
    </row>
    <row r="31" spans="2:16" ht="15.6" x14ac:dyDescent="0.3">
      <c r="B31" s="49" t="s">
        <v>66</v>
      </c>
      <c r="C31" s="51" t="s">
        <v>84</v>
      </c>
      <c r="D31" s="49" t="s">
        <v>92</v>
      </c>
      <c r="E31" s="49" t="s">
        <v>97</v>
      </c>
      <c r="F31" s="49" t="s">
        <v>99</v>
      </c>
      <c r="G31" s="49" t="s">
        <v>98</v>
      </c>
      <c r="H31" s="49"/>
      <c r="I31" s="49"/>
      <c r="J31" s="49">
        <v>3</v>
      </c>
      <c r="K31" s="49"/>
      <c r="L31" s="49"/>
      <c r="M31" s="49">
        <v>4</v>
      </c>
      <c r="N31" s="49">
        <v>3000</v>
      </c>
      <c r="O31" s="49">
        <v>1700</v>
      </c>
      <c r="P31" s="39">
        <f t="shared" si="0"/>
        <v>4700</v>
      </c>
    </row>
    <row r="32" spans="2:16" ht="15.6" x14ac:dyDescent="0.3">
      <c r="B32" s="49" t="s">
        <v>66</v>
      </c>
      <c r="C32" s="53" t="s">
        <v>85</v>
      </c>
      <c r="D32" s="49" t="s">
        <v>89</v>
      </c>
      <c r="E32" s="49" t="s">
        <v>94</v>
      </c>
      <c r="F32" s="49" t="s">
        <v>102</v>
      </c>
      <c r="G32" s="49" t="s">
        <v>98</v>
      </c>
      <c r="H32" s="49"/>
      <c r="I32" s="49"/>
      <c r="J32" s="49"/>
      <c r="K32" s="49"/>
      <c r="L32" s="49">
        <v>3</v>
      </c>
      <c r="M32" s="49">
        <v>4</v>
      </c>
      <c r="N32" s="49">
        <v>1800</v>
      </c>
      <c r="O32" s="49">
        <v>1700</v>
      </c>
      <c r="P32" s="39">
        <f t="shared" si="0"/>
        <v>3500</v>
      </c>
    </row>
    <row r="33" spans="2:16" ht="15.6" x14ac:dyDescent="0.3">
      <c r="B33" s="49" t="s">
        <v>67</v>
      </c>
      <c r="C33" s="53" t="s">
        <v>81</v>
      </c>
      <c r="D33" s="49" t="s">
        <v>88</v>
      </c>
      <c r="E33" s="49" t="s">
        <v>93</v>
      </c>
      <c r="F33" s="49" t="s">
        <v>98</v>
      </c>
      <c r="G33" s="49" t="s">
        <v>101</v>
      </c>
      <c r="H33" s="39"/>
      <c r="I33" s="39"/>
      <c r="J33" s="39">
        <v>4</v>
      </c>
      <c r="K33" s="39"/>
      <c r="L33" s="39"/>
      <c r="M33" s="39">
        <v>5</v>
      </c>
      <c r="N33" s="39">
        <v>4000</v>
      </c>
      <c r="O33" s="39">
        <v>3500</v>
      </c>
      <c r="P33" s="39">
        <f t="shared" si="0"/>
        <v>7500</v>
      </c>
    </row>
    <row r="34" spans="2:16" ht="15.6" x14ac:dyDescent="0.3">
      <c r="B34" s="49" t="s">
        <v>67</v>
      </c>
      <c r="C34" s="51" t="s">
        <v>79</v>
      </c>
      <c r="D34" s="49" t="s">
        <v>86</v>
      </c>
      <c r="E34" s="49" t="s">
        <v>93</v>
      </c>
      <c r="F34" s="49" t="s">
        <v>98</v>
      </c>
      <c r="G34" s="49" t="s">
        <v>101</v>
      </c>
      <c r="H34" s="39"/>
      <c r="I34" s="39"/>
      <c r="J34" s="39">
        <v>4</v>
      </c>
      <c r="K34" s="39"/>
      <c r="L34" s="39"/>
      <c r="M34" s="39">
        <v>5</v>
      </c>
      <c r="N34" s="39">
        <v>4000</v>
      </c>
      <c r="O34" s="39">
        <v>3500</v>
      </c>
      <c r="P34" s="39">
        <f t="shared" si="0"/>
        <v>7500</v>
      </c>
    </row>
    <row r="35" spans="2:16" ht="15.6" x14ac:dyDescent="0.3">
      <c r="B35" s="49" t="s">
        <v>67</v>
      </c>
      <c r="C35" s="51" t="s">
        <v>84</v>
      </c>
      <c r="D35" s="49" t="s">
        <v>92</v>
      </c>
      <c r="E35" s="49" t="s">
        <v>97</v>
      </c>
      <c r="F35" s="49" t="s">
        <v>102</v>
      </c>
      <c r="G35" s="49" t="s">
        <v>101</v>
      </c>
      <c r="H35" s="39"/>
      <c r="I35" s="39"/>
      <c r="J35" s="39">
        <v>4</v>
      </c>
      <c r="K35" s="39"/>
      <c r="L35" s="39"/>
      <c r="M35" s="39">
        <v>5</v>
      </c>
      <c r="N35" s="39">
        <v>2400</v>
      </c>
      <c r="O35" s="39">
        <v>3500</v>
      </c>
      <c r="P35" s="39">
        <f t="shared" si="0"/>
        <v>5900</v>
      </c>
    </row>
    <row r="36" spans="2:16" ht="15.6" x14ac:dyDescent="0.3">
      <c r="B36" s="49" t="s">
        <v>67</v>
      </c>
      <c r="C36" s="51" t="s">
        <v>82</v>
      </c>
      <c r="D36" s="49" t="s">
        <v>90</v>
      </c>
      <c r="E36" s="49" t="s">
        <v>95</v>
      </c>
      <c r="F36" s="49" t="s">
        <v>100</v>
      </c>
      <c r="G36" s="49" t="s">
        <v>101</v>
      </c>
      <c r="H36" s="49"/>
      <c r="I36" s="49"/>
      <c r="J36" s="49">
        <v>4</v>
      </c>
      <c r="K36" s="49"/>
      <c r="L36" s="49"/>
      <c r="M36" s="49">
        <v>5</v>
      </c>
      <c r="N36" s="49">
        <v>3200</v>
      </c>
      <c r="O36" s="49">
        <v>3500</v>
      </c>
      <c r="P36" s="49">
        <f t="shared" si="0"/>
        <v>6700</v>
      </c>
    </row>
    <row r="37" spans="2:16" ht="15.6" x14ac:dyDescent="0.3">
      <c r="B37" s="49" t="s">
        <v>67</v>
      </c>
      <c r="C37" s="53" t="s">
        <v>85</v>
      </c>
      <c r="D37" s="55" t="s">
        <v>89</v>
      </c>
      <c r="E37" s="49" t="s">
        <v>94</v>
      </c>
      <c r="F37" s="49" t="s">
        <v>99</v>
      </c>
      <c r="G37" s="49" t="s">
        <v>101</v>
      </c>
      <c r="H37" s="49"/>
      <c r="I37" s="49"/>
      <c r="J37" s="49"/>
      <c r="K37" s="49"/>
      <c r="L37" s="49">
        <v>4</v>
      </c>
      <c r="M37" s="49">
        <v>5</v>
      </c>
      <c r="N37" s="49">
        <v>4000</v>
      </c>
      <c r="O37" s="49">
        <v>3500</v>
      </c>
      <c r="P37" s="49">
        <f t="shared" si="0"/>
        <v>7500</v>
      </c>
    </row>
    <row r="38" spans="2:16" ht="17.7" customHeight="1" x14ac:dyDescent="0.3">
      <c r="B38" s="49" t="s">
        <v>67</v>
      </c>
      <c r="C38" s="51" t="s">
        <v>80</v>
      </c>
      <c r="D38" s="85" t="s">
        <v>87</v>
      </c>
      <c r="E38" s="54" t="s">
        <v>104</v>
      </c>
      <c r="F38" s="49" t="s">
        <v>103</v>
      </c>
      <c r="G38" s="49" t="s">
        <v>101</v>
      </c>
      <c r="H38" s="49">
        <v>4</v>
      </c>
      <c r="I38" s="49"/>
      <c r="J38" s="49"/>
      <c r="K38" s="49"/>
      <c r="L38" s="49"/>
      <c r="M38" s="49">
        <v>5</v>
      </c>
      <c r="N38" s="49">
        <v>4000</v>
      </c>
      <c r="O38" s="49">
        <v>3500</v>
      </c>
      <c r="P38" s="49">
        <f t="shared" si="0"/>
        <v>7500</v>
      </c>
    </row>
    <row r="39" spans="2:16" ht="15.6" x14ac:dyDescent="0.3">
      <c r="B39" s="49" t="s">
        <v>68</v>
      </c>
      <c r="C39" s="53" t="s">
        <v>81</v>
      </c>
      <c r="D39" s="56" t="s">
        <v>88</v>
      </c>
      <c r="E39" s="49" t="s">
        <v>93</v>
      </c>
      <c r="F39" s="49" t="s">
        <v>98</v>
      </c>
      <c r="G39" s="49" t="s">
        <v>102</v>
      </c>
      <c r="H39" s="49"/>
      <c r="I39" s="49"/>
      <c r="J39" s="49">
        <v>1</v>
      </c>
      <c r="K39" s="49"/>
      <c r="L39" s="49">
        <v>1</v>
      </c>
      <c r="M39" s="49">
        <v>4</v>
      </c>
      <c r="N39" s="49">
        <v>2000</v>
      </c>
      <c r="O39" s="49">
        <v>2100</v>
      </c>
      <c r="P39" s="49">
        <f t="shared" si="0"/>
        <v>4100</v>
      </c>
    </row>
    <row r="40" spans="2:16" ht="15.6" x14ac:dyDescent="0.3">
      <c r="B40" s="49" t="s">
        <v>68</v>
      </c>
      <c r="C40" s="51" t="s">
        <v>79</v>
      </c>
      <c r="D40" s="49" t="s">
        <v>86</v>
      </c>
      <c r="E40" s="49" t="s">
        <v>93</v>
      </c>
      <c r="F40" s="49" t="s">
        <v>98</v>
      </c>
      <c r="G40" s="49" t="s">
        <v>102</v>
      </c>
      <c r="H40" s="49"/>
      <c r="I40" s="49"/>
      <c r="J40" s="49">
        <v>1</v>
      </c>
      <c r="K40" s="49"/>
      <c r="L40" s="49">
        <v>1</v>
      </c>
      <c r="M40" s="49">
        <v>4</v>
      </c>
      <c r="N40" s="49">
        <v>2000</v>
      </c>
      <c r="O40" s="49">
        <v>2100</v>
      </c>
      <c r="P40" s="49">
        <f t="shared" si="0"/>
        <v>4100</v>
      </c>
    </row>
    <row r="41" spans="2:16" ht="15.6" x14ac:dyDescent="0.3">
      <c r="B41" s="49" t="s">
        <v>68</v>
      </c>
      <c r="C41" s="51" t="s">
        <v>82</v>
      </c>
      <c r="D41" s="49" t="s">
        <v>90</v>
      </c>
      <c r="E41" s="49" t="s">
        <v>95</v>
      </c>
      <c r="F41" s="49" t="s">
        <v>100</v>
      </c>
      <c r="G41" s="49" t="s">
        <v>102</v>
      </c>
      <c r="H41" s="49"/>
      <c r="I41" s="49"/>
      <c r="J41" s="49">
        <v>1</v>
      </c>
      <c r="K41" s="49"/>
      <c r="L41" s="49">
        <v>1</v>
      </c>
      <c r="M41" s="49">
        <v>4</v>
      </c>
      <c r="N41" s="49">
        <v>1200</v>
      </c>
      <c r="O41" s="49">
        <v>2100</v>
      </c>
      <c r="P41" s="49">
        <f t="shared" si="0"/>
        <v>3300</v>
      </c>
    </row>
    <row r="42" spans="2:16" ht="15.6" x14ac:dyDescent="0.3">
      <c r="B42" s="49" t="s">
        <v>68</v>
      </c>
      <c r="C42" s="53" t="s">
        <v>85</v>
      </c>
      <c r="D42" s="55" t="s">
        <v>89</v>
      </c>
      <c r="E42" s="49" t="s">
        <v>94</v>
      </c>
      <c r="F42" s="49" t="s">
        <v>99</v>
      </c>
      <c r="G42" s="49" t="s">
        <v>102</v>
      </c>
      <c r="H42" s="49"/>
      <c r="I42" s="49"/>
      <c r="J42" s="49">
        <v>1</v>
      </c>
      <c r="K42" s="49"/>
      <c r="L42" s="49">
        <v>1</v>
      </c>
      <c r="M42" s="49">
        <v>4</v>
      </c>
      <c r="N42" s="49">
        <v>1600</v>
      </c>
      <c r="O42" s="49">
        <v>2100</v>
      </c>
      <c r="P42" s="49">
        <f t="shared" si="0"/>
        <v>3700</v>
      </c>
    </row>
    <row r="43" spans="2:16" ht="17.7" customHeight="1" x14ac:dyDescent="0.3">
      <c r="B43" s="49" t="s">
        <v>68</v>
      </c>
      <c r="C43" s="51" t="s">
        <v>80</v>
      </c>
      <c r="D43" s="85" t="s">
        <v>87</v>
      </c>
      <c r="E43" s="54" t="s">
        <v>104</v>
      </c>
      <c r="F43" s="49" t="s">
        <v>103</v>
      </c>
      <c r="G43" s="49" t="s">
        <v>102</v>
      </c>
      <c r="H43" s="49"/>
      <c r="I43" s="49"/>
      <c r="J43" s="49">
        <v>1</v>
      </c>
      <c r="K43" s="49"/>
      <c r="L43" s="49">
        <v>1</v>
      </c>
      <c r="M43" s="49">
        <v>4</v>
      </c>
      <c r="N43" s="49">
        <v>2000</v>
      </c>
      <c r="O43" s="49">
        <v>2100</v>
      </c>
      <c r="P43" s="49">
        <f t="shared" si="0"/>
        <v>4100</v>
      </c>
    </row>
    <row r="44" spans="2:16" ht="15.6" x14ac:dyDescent="0.3">
      <c r="B44" s="49" t="s">
        <v>68</v>
      </c>
      <c r="C44" s="51" t="s">
        <v>83</v>
      </c>
      <c r="D44" s="56" t="s">
        <v>91</v>
      </c>
      <c r="E44" s="49" t="s">
        <v>96</v>
      </c>
      <c r="F44" s="49" t="s">
        <v>101</v>
      </c>
      <c r="G44" s="49" t="s">
        <v>102</v>
      </c>
      <c r="H44" s="49"/>
      <c r="I44" s="49"/>
      <c r="J44" s="49">
        <v>1</v>
      </c>
      <c r="K44" s="49"/>
      <c r="L44" s="49">
        <v>1</v>
      </c>
      <c r="M44" s="49">
        <v>4</v>
      </c>
      <c r="N44" s="49">
        <v>1200</v>
      </c>
      <c r="O44" s="49">
        <v>2100</v>
      </c>
      <c r="P44" s="49">
        <f t="shared" si="0"/>
        <v>3300</v>
      </c>
    </row>
    <row r="45" spans="2:16" x14ac:dyDescent="0.3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f t="shared" si="0"/>
        <v>0</v>
      </c>
    </row>
    <row r="46" spans="2:16" x14ac:dyDescent="0.3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>
        <f t="shared" si="0"/>
        <v>0</v>
      </c>
    </row>
    <row r="47" spans="2:16" x14ac:dyDescent="0.3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>
        <f t="shared" si="0"/>
        <v>0</v>
      </c>
    </row>
    <row r="48" spans="2:16" x14ac:dyDescent="0.3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>
        <f t="shared" si="0"/>
        <v>0</v>
      </c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5" sqref="H5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3" t="s">
        <v>42</v>
      </c>
      <c r="C2" s="84"/>
      <c r="D2" s="43">
        <f>SUM(I5:I35)</f>
        <v>1700</v>
      </c>
    </row>
    <row r="4" spans="2:9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3">
      <c r="B5" s="39" t="s">
        <v>62</v>
      </c>
      <c r="C5" s="39" t="s">
        <v>79</v>
      </c>
      <c r="D5" s="39"/>
      <c r="E5" s="39" t="s">
        <v>105</v>
      </c>
      <c r="F5" s="39" t="s">
        <v>106</v>
      </c>
      <c r="G5" s="39">
        <v>850</v>
      </c>
      <c r="H5" s="39">
        <v>2</v>
      </c>
      <c r="I5" s="39">
        <f>G5*H5</f>
        <v>1700</v>
      </c>
    </row>
    <row r="6" spans="2:9" x14ac:dyDescent="0.3">
      <c r="B6" s="39"/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3">
      <c r="B7" s="39"/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3">
      <c r="B8" s="39"/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3">
      <c r="B9" s="39"/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3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3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G6" sqref="G6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83" t="s">
        <v>42</v>
      </c>
      <c r="C2" s="84"/>
      <c r="D2" s="43">
        <f>SUM(I5:I34)</f>
        <v>27000</v>
      </c>
    </row>
    <row r="4" spans="2:9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3">
      <c r="B5" s="48" t="s">
        <v>68</v>
      </c>
      <c r="C5" s="39" t="s">
        <v>79</v>
      </c>
      <c r="D5" s="39" t="s">
        <v>86</v>
      </c>
      <c r="E5" s="39" t="s">
        <v>105</v>
      </c>
      <c r="F5" s="39" t="s">
        <v>107</v>
      </c>
      <c r="G5" s="39">
        <v>5000</v>
      </c>
      <c r="H5" s="39">
        <v>1</v>
      </c>
      <c r="I5" s="39">
        <f>G5*H5</f>
        <v>5000</v>
      </c>
    </row>
    <row r="6" spans="2:9" x14ac:dyDescent="0.3">
      <c r="B6" s="48" t="s">
        <v>111</v>
      </c>
      <c r="C6" s="39" t="s">
        <v>79</v>
      </c>
      <c r="D6" s="39" t="s">
        <v>86</v>
      </c>
      <c r="E6" s="39" t="s">
        <v>105</v>
      </c>
      <c r="F6" s="39" t="s">
        <v>108</v>
      </c>
      <c r="G6" s="39">
        <v>4500</v>
      </c>
      <c r="H6" s="39">
        <v>1</v>
      </c>
      <c r="I6" s="39">
        <f t="shared" ref="I6:I34" si="0">G6*H6</f>
        <v>4500</v>
      </c>
    </row>
    <row r="7" spans="2:9" x14ac:dyDescent="0.3">
      <c r="B7" s="48" t="s">
        <v>64</v>
      </c>
      <c r="C7" s="39" t="s">
        <v>81</v>
      </c>
      <c r="D7" s="39" t="s">
        <v>88</v>
      </c>
      <c r="E7" s="39" t="s">
        <v>105</v>
      </c>
      <c r="F7" s="39" t="s">
        <v>109</v>
      </c>
      <c r="G7" s="39">
        <v>7000</v>
      </c>
      <c r="H7" s="39">
        <v>1</v>
      </c>
      <c r="I7" s="39">
        <f t="shared" si="0"/>
        <v>7000</v>
      </c>
    </row>
    <row r="8" spans="2:9" x14ac:dyDescent="0.3">
      <c r="B8" s="48" t="s">
        <v>68</v>
      </c>
      <c r="C8" s="39" t="s">
        <v>79</v>
      </c>
      <c r="D8" s="50" t="s">
        <v>86</v>
      </c>
      <c r="E8" s="39" t="s">
        <v>105</v>
      </c>
      <c r="F8" s="39" t="s">
        <v>110</v>
      </c>
      <c r="G8" s="39">
        <v>1500</v>
      </c>
      <c r="H8" s="39">
        <v>1</v>
      </c>
      <c r="I8" s="39">
        <f t="shared" si="0"/>
        <v>1500</v>
      </c>
    </row>
    <row r="9" spans="2:9" x14ac:dyDescent="0.3">
      <c r="B9" s="48" t="s">
        <v>68</v>
      </c>
      <c r="C9" s="39" t="s">
        <v>85</v>
      </c>
      <c r="D9" s="39" t="s">
        <v>89</v>
      </c>
      <c r="E9" s="39" t="s">
        <v>113</v>
      </c>
      <c r="F9" s="39" t="s">
        <v>112</v>
      </c>
      <c r="G9" s="39">
        <v>1000</v>
      </c>
      <c r="H9" s="39">
        <v>1</v>
      </c>
      <c r="I9" s="39">
        <f t="shared" si="0"/>
        <v>1000</v>
      </c>
    </row>
    <row r="10" spans="2:9" x14ac:dyDescent="0.3">
      <c r="B10" s="48" t="s">
        <v>62</v>
      </c>
      <c r="C10" s="50" t="s">
        <v>79</v>
      </c>
      <c r="D10" s="50" t="s">
        <v>86</v>
      </c>
      <c r="E10" s="50" t="s">
        <v>105</v>
      </c>
      <c r="F10" s="39" t="s">
        <v>114</v>
      </c>
      <c r="G10" s="39">
        <v>2000</v>
      </c>
      <c r="H10" s="50">
        <v>1</v>
      </c>
      <c r="I10" s="39">
        <f t="shared" si="0"/>
        <v>2000</v>
      </c>
    </row>
    <row r="11" spans="2:9" x14ac:dyDescent="0.3">
      <c r="B11" s="48" t="s">
        <v>63</v>
      </c>
      <c r="C11" s="50" t="s">
        <v>79</v>
      </c>
      <c r="D11" s="50" t="s">
        <v>86</v>
      </c>
      <c r="E11" s="50" t="s">
        <v>105</v>
      </c>
      <c r="F11" s="50" t="s">
        <v>114</v>
      </c>
      <c r="G11" s="50">
        <v>2000</v>
      </c>
      <c r="H11" s="50">
        <v>1</v>
      </c>
      <c r="I11" s="39">
        <f t="shared" si="0"/>
        <v>2000</v>
      </c>
    </row>
    <row r="12" spans="2:9" x14ac:dyDescent="0.3">
      <c r="B12" s="39" t="s">
        <v>68</v>
      </c>
      <c r="C12" s="50" t="s">
        <v>79</v>
      </c>
      <c r="D12" s="50" t="s">
        <v>86</v>
      </c>
      <c r="E12" s="50" t="s">
        <v>105</v>
      </c>
      <c r="F12" s="50" t="s">
        <v>114</v>
      </c>
      <c r="G12" s="50">
        <v>2000</v>
      </c>
      <c r="H12" s="50">
        <v>1</v>
      </c>
      <c r="I12" s="39">
        <f t="shared" si="0"/>
        <v>2000</v>
      </c>
    </row>
    <row r="13" spans="2:9" x14ac:dyDescent="0.3">
      <c r="B13" s="39" t="s">
        <v>111</v>
      </c>
      <c r="C13" s="50" t="s">
        <v>79</v>
      </c>
      <c r="D13" s="50" t="s">
        <v>86</v>
      </c>
      <c r="E13" s="50" t="s">
        <v>105</v>
      </c>
      <c r="F13" s="50" t="s">
        <v>114</v>
      </c>
      <c r="G13" s="50">
        <v>2000</v>
      </c>
      <c r="H13" s="50">
        <v>1</v>
      </c>
      <c r="I13" s="39">
        <f t="shared" si="0"/>
        <v>2000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Anja</cp:lastModifiedBy>
  <cp:lastPrinted>2014-02-27T12:39:20Z</cp:lastPrinted>
  <dcterms:created xsi:type="dcterms:W3CDTF">2014-02-27T12:37:14Z</dcterms:created>
  <dcterms:modified xsi:type="dcterms:W3CDTF">2020-04-07T08:10:02Z</dcterms:modified>
</cp:coreProperties>
</file>