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xr:revisionPtr revIDLastSave="0" documentId="13_ncr:1_{D59F89CF-FBED-4DF9-ACD8-31CDB89ED95B}" xr6:coauthVersionLast="45" xr6:coauthVersionMax="45" xr10:uidLastSave="{00000000-0000-0000-0000-000000000000}"/>
  <bookViews>
    <workbookView xWindow="9564" yWindow="4788" windowWidth="17280" windowHeight="8964" firstSheet="1" activeTab="2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P11" i="2" l="1"/>
  <c r="P5" i="2"/>
  <c r="I9" i="3"/>
  <c r="I15" i="1"/>
  <c r="J15" i="1" s="1"/>
  <c r="O15" i="1" s="1"/>
  <c r="Q15" i="1" s="1"/>
  <c r="R15" i="1" s="1"/>
  <c r="I6" i="4"/>
  <c r="S15" i="1" l="1"/>
  <c r="I5" i="4" l="1"/>
  <c r="I7" i="3" l="1"/>
  <c r="I8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4"/>
  <c r="A36" i="1"/>
  <c r="A30" i="1"/>
  <c r="P23" i="1"/>
  <c r="I22" i="1"/>
  <c r="J22" i="1" s="1"/>
  <c r="O22" i="1" s="1"/>
  <c r="Q22" i="1" s="1"/>
  <c r="I21" i="1"/>
  <c r="J21" i="1" s="1"/>
  <c r="O21" i="1" s="1"/>
  <c r="Q21" i="1" s="1"/>
  <c r="I20" i="1"/>
  <c r="I19" i="1"/>
  <c r="I18" i="1"/>
  <c r="I17" i="1"/>
  <c r="J17" i="1" s="1"/>
  <c r="O17" i="1" s="1"/>
  <c r="Q17" i="1" s="1"/>
  <c r="I16" i="1"/>
  <c r="I14" i="1"/>
  <c r="J14" i="1" s="1"/>
  <c r="O14" i="1" s="1"/>
  <c r="J20" i="1" l="1"/>
  <c r="O20" i="1" s="1"/>
  <c r="Q20" i="1" s="1"/>
  <c r="R20" i="1" s="1"/>
  <c r="S20" i="1" s="1"/>
  <c r="J19" i="1"/>
  <c r="O19" i="1" s="1"/>
  <c r="Q19" i="1" s="1"/>
  <c r="R19" i="1" s="1"/>
  <c r="S19" i="1" s="1"/>
  <c r="J18" i="1"/>
  <c r="O18" i="1" s="1"/>
  <c r="Q18" i="1" s="1"/>
  <c r="R18" i="1" s="1"/>
  <c r="S18" i="1" s="1"/>
  <c r="J16" i="1"/>
  <c r="O16" i="1" s="1"/>
  <c r="Q16" i="1" s="1"/>
  <c r="R16" i="1" s="1"/>
  <c r="S16" i="1" s="1"/>
  <c r="R17" i="1"/>
  <c r="S17" i="1" s="1"/>
  <c r="S21" i="1"/>
  <c r="R21" i="1"/>
  <c r="R22" i="1"/>
  <c r="S22" i="1" s="1"/>
  <c r="D23" i="1"/>
  <c r="E23" i="1"/>
  <c r="F23" i="1"/>
  <c r="H23" i="1"/>
  <c r="K23" i="1"/>
  <c r="L23" i="1"/>
  <c r="N23" i="1"/>
  <c r="G23" i="1"/>
  <c r="M23" i="1"/>
  <c r="I23" i="1"/>
  <c r="Q14" i="1"/>
  <c r="J23" i="1" l="1"/>
  <c r="J25" i="1"/>
  <c r="R14" i="1"/>
  <c r="R23" i="1" s="1"/>
  <c r="O23" i="1"/>
  <c r="Q23" i="1"/>
  <c r="S14" i="1" l="1"/>
  <c r="S23" i="1" s="1"/>
</calcChain>
</file>

<file path=xl/sharedStrings.xml><?xml version="1.0" encoding="utf-8"?>
<sst xmlns="http://schemas.openxmlformats.org/spreadsheetml/2006/main" count="178" uniqueCount="96">
  <si>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</si>
  <si>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</si>
  <si>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</si>
  <si>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</si>
  <si>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</si>
  <si>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</si>
  <si>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</si>
  <si>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</si>
  <si>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</si>
  <si>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</si>
  <si>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</si>
  <si>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</si>
  <si>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</si>
  <si>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</si>
  <si>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</si>
  <si>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</si>
  <si>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</si>
  <si>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</si>
  <si>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</si>
  <si>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</si>
  <si>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</si>
  <si>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</si>
  <si>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</si>
  <si>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</si>
  <si>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</si>
  <si>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</si>
  <si>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</si>
  <si>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</si>
  <si>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</si>
  <si>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</si>
  <si>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</si>
  <si>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</si>
  <si>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</si>
  <si>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</si>
  <si>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</si>
  <si>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</si>
  <si>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</si>
  <si>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</si>
  <si>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</si>
  <si>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</si>
  <si>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</si>
  <si>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</si>
  <si>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</si>
  <si>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</si>
  <si>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</si>
  <si>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</si>
  <si>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</si>
  <si>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</si>
  <si>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</si>
  <si>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</si>
  <si>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</si>
  <si>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</si>
  <si>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</si>
  <si>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</si>
  <si>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</si>
  <si>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</si>
  <si>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</si>
  <si>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WP3</t>
  </si>
  <si>
    <t>WP5</t>
  </si>
  <si>
    <t>WP7</t>
  </si>
  <si>
    <t>WP1-  Analiza korisničkih zahteva</t>
  </si>
  <si>
    <t>WP3- Modelovanje sistema</t>
  </si>
  <si>
    <t>Smart Companion</t>
  </si>
  <si>
    <t>VIZLORE</t>
  </si>
  <si>
    <t>Fondacija Vizlore Labs</t>
  </si>
  <si>
    <t>SRB</t>
  </si>
  <si>
    <t>Belgrade</t>
  </si>
  <si>
    <t>Stuttgart</t>
  </si>
  <si>
    <t>Lisbon</t>
  </si>
  <si>
    <t>Amsterdam</t>
  </si>
  <si>
    <t>Srbija</t>
  </si>
  <si>
    <t>Laptop i5, 16GB DDR3, SSD 250GB</t>
  </si>
  <si>
    <t>Izrada makete Smaco uređaja</t>
  </si>
  <si>
    <t>Licenca za softver za testiranje</t>
  </si>
  <si>
    <t>Serverska soba</t>
  </si>
  <si>
    <t>Licenca za razvojno okruzenje Visual Studio Enterprise</t>
  </si>
  <si>
    <t>WP6</t>
  </si>
  <si>
    <t>Licenca za aplikaciju za modelovanje sistema</t>
  </si>
  <si>
    <t>Softver za integraciju hardvera i softvera</t>
  </si>
  <si>
    <t>WP8</t>
  </si>
  <si>
    <t>Video reklamiranje</t>
  </si>
  <si>
    <t>Research</t>
  </si>
  <si>
    <t>WP2- Dizajn sistema</t>
  </si>
  <si>
    <t>WP4-  Realizacija neophodnog hardvera</t>
  </si>
  <si>
    <t>WP5- Implementacija softvera za ceo sistem</t>
  </si>
  <si>
    <t>WP6- Integracija sistema</t>
  </si>
  <si>
    <t>WP7- Testiranje</t>
  </si>
  <si>
    <t>WP8- Evaluacija i disiminacija</t>
  </si>
  <si>
    <t>WP9- Upravljanje projektom</t>
  </si>
  <si>
    <t>Sheet Travel-budzet</t>
  </si>
  <si>
    <t>Sheet Equipment-budzet</t>
  </si>
  <si>
    <t>Potrošni materijal, ketering, osnovni kancelarijski materijal, ugostiteljstvo, publikacije</t>
  </si>
  <si>
    <t>Sheet Subcontracting - budzet</t>
  </si>
  <si>
    <t>WP1</t>
  </si>
  <si>
    <t>Athens</t>
  </si>
  <si>
    <t>27240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</si>
</sst>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0" fillId="2" borderId="1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3" fontId="14" fillId="0" borderId="0" xfId="0" applyNumberFormat="1" applyFont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9"/>
  <sheetViews>
    <sheetView topLeftCell="A16" zoomScale="70" zoomScaleNormal="70" workbookViewId="0">
      <selection activeCell="C32" sqref="C32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 x14ac:dyDescent="0.3">
      <c r="A1" s="1" t="s">
        <v>0</v>
      </c>
    </row>
    <row r="3" spans="1:19" ht="14.7" x14ac:dyDescent="0.3">
      <c r="E3" s="73"/>
      <c r="F3" s="73"/>
      <c r="G3" s="73"/>
      <c r="H3" s="73"/>
      <c r="I3" s="73"/>
    </row>
    <row r="4" spans="1:19" ht="14.7" x14ac:dyDescent="0.3">
      <c r="D4" s="2"/>
      <c r="E4" s="69" t="s">
        <v>1</v>
      </c>
      <c r="F4" s="70"/>
      <c r="G4" s="70"/>
      <c r="H4" s="70"/>
      <c r="I4" s="70"/>
      <c r="J4" s="3" t="s">
        <v>62</v>
      </c>
      <c r="L4" s="70" t="s">
        <v>2</v>
      </c>
      <c r="M4" s="70"/>
      <c r="N4" s="70"/>
      <c r="O4" s="4">
        <v>0.25</v>
      </c>
    </row>
    <row r="5" spans="1:19" ht="14.7" x14ac:dyDescent="0.3">
      <c r="D5" s="2"/>
      <c r="E5" s="69" t="s">
        <v>3</v>
      </c>
      <c r="F5" s="70"/>
      <c r="G5" s="70"/>
      <c r="H5" s="70"/>
      <c r="I5" s="70"/>
      <c r="J5" s="3" t="s">
        <v>64</v>
      </c>
      <c r="L5" s="70" t="s">
        <v>4</v>
      </c>
      <c r="M5" s="70"/>
      <c r="N5" s="70"/>
      <c r="O5" s="4">
        <v>1</v>
      </c>
    </row>
    <row r="6" spans="1:19" ht="14.7" x14ac:dyDescent="0.3">
      <c r="D6" s="2"/>
      <c r="E6" s="69" t="s">
        <v>5</v>
      </c>
      <c r="F6" s="70"/>
      <c r="G6" s="70"/>
      <c r="H6" s="70"/>
      <c r="I6" s="70"/>
      <c r="J6" s="3" t="s">
        <v>63</v>
      </c>
      <c r="L6" s="70" t="s">
        <v>6</v>
      </c>
      <c r="M6" s="70"/>
      <c r="N6" s="70"/>
      <c r="O6" s="5">
        <v>0.7</v>
      </c>
      <c r="P6" s="6" t="s">
        <v>7</v>
      </c>
      <c r="Q6" s="6"/>
    </row>
    <row r="7" spans="1:19" ht="14.7" x14ac:dyDescent="0.3">
      <c r="E7" s="70" t="s">
        <v>8</v>
      </c>
      <c r="F7" s="70"/>
      <c r="G7" s="70"/>
      <c r="H7" s="70"/>
      <c r="I7" s="70"/>
      <c r="J7" s="3" t="s">
        <v>81</v>
      </c>
      <c r="L7" s="70" t="s">
        <v>9</v>
      </c>
      <c r="M7" s="70"/>
      <c r="N7" s="70"/>
      <c r="O7" s="4">
        <v>1</v>
      </c>
    </row>
    <row r="8" spans="1:19" ht="14.7" x14ac:dyDescent="0.3">
      <c r="J8" s="2"/>
      <c r="O8" s="7"/>
    </row>
    <row r="9" spans="1:19" ht="15.3" thickBot="1" x14ac:dyDescent="0.35"/>
    <row r="10" spans="1:19" ht="16.5" thickBot="1" x14ac:dyDescent="0.35">
      <c r="A10" s="71" t="s">
        <v>10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8"/>
    </row>
    <row r="12" spans="1:19" ht="15.9" x14ac:dyDescent="0.3">
      <c r="D12" s="64" t="s">
        <v>11</v>
      </c>
      <c r="E12" s="64"/>
      <c r="F12" s="64"/>
      <c r="G12" s="64"/>
      <c r="H12" s="64"/>
      <c r="I12" s="64"/>
      <c r="J12" s="65" t="s">
        <v>12</v>
      </c>
      <c r="K12" s="65"/>
      <c r="L12" s="65"/>
      <c r="M12" s="65"/>
      <c r="N12" s="65"/>
      <c r="O12" s="65"/>
      <c r="P12" s="65"/>
      <c r="Q12" s="65"/>
      <c r="R12" s="65"/>
      <c r="S12" s="9"/>
    </row>
    <row r="13" spans="1:19" s="14" customFormat="1" ht="90" customHeight="1" x14ac:dyDescent="0.2">
      <c r="A13" s="80" t="s">
        <v>49</v>
      </c>
      <c r="B13" s="80"/>
      <c r="C13" s="80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6" t="s">
        <v>60</v>
      </c>
      <c r="B14" s="67"/>
      <c r="C14" s="68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0</v>
      </c>
      <c r="J14" s="17">
        <f xml:space="preserve"> I14*2200</f>
        <v>0</v>
      </c>
      <c r="K14" s="17">
        <v>0</v>
      </c>
      <c r="L14" s="17">
        <v>0</v>
      </c>
      <c r="M14" s="17">
        <v>0</v>
      </c>
      <c r="N14" s="17">
        <v>0</v>
      </c>
      <c r="O14" s="18">
        <f t="shared" ref="O14:O22" si="0">+$O$4*(J14+K14-N14)</f>
        <v>0</v>
      </c>
      <c r="P14" s="17"/>
      <c r="Q14" s="17">
        <f>+J14+K14+L14+M14+O14+P14</f>
        <v>0</v>
      </c>
      <c r="R14" s="17">
        <f>Q14*O5</f>
        <v>0</v>
      </c>
      <c r="S14" s="18">
        <f>+Q14-R14</f>
        <v>0</v>
      </c>
    </row>
    <row r="15" spans="1:19" ht="14.7" x14ac:dyDescent="0.3">
      <c r="A15" s="66" t="s">
        <v>82</v>
      </c>
      <c r="B15" s="67"/>
      <c r="C15" s="68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6">
        <f>+SUM(D15:H15)</f>
        <v>0</v>
      </c>
      <c r="J15" s="17">
        <f t="shared" ref="J15:J22" si="1" xml:space="preserve"> I15*2200</f>
        <v>0</v>
      </c>
      <c r="K15" s="17">
        <v>0</v>
      </c>
      <c r="L15" s="17">
        <v>0</v>
      </c>
      <c r="M15" s="17">
        <v>0</v>
      </c>
      <c r="N15" s="17">
        <v>0</v>
      </c>
      <c r="O15" s="18">
        <f t="shared" ref="O15" si="2">+$O$4*(J15+K15-N15)</f>
        <v>0</v>
      </c>
      <c r="P15" s="17"/>
      <c r="Q15" s="17">
        <f>+J15+K15+L15+M15+O15+P15</f>
        <v>0</v>
      </c>
      <c r="R15" s="17">
        <f>Q15*O5</f>
        <v>0</v>
      </c>
      <c r="S15" s="18">
        <f>+Q15-R15</f>
        <v>0</v>
      </c>
    </row>
    <row r="16" spans="1:19" ht="14.7" x14ac:dyDescent="0.3">
      <c r="A16" s="66" t="s">
        <v>61</v>
      </c>
      <c r="B16" s="67"/>
      <c r="C16" s="68"/>
      <c r="D16" s="15">
        <v>0</v>
      </c>
      <c r="E16" s="15">
        <v>6</v>
      </c>
      <c r="F16" s="15">
        <v>4</v>
      </c>
      <c r="G16" s="15">
        <v>0</v>
      </c>
      <c r="H16" s="15">
        <v>1</v>
      </c>
      <c r="I16" s="16">
        <f t="shared" ref="I16:I22" si="3">+SUM(D16:H16)</f>
        <v>11</v>
      </c>
      <c r="J16" s="17">
        <f xml:space="preserve"> I16*1800</f>
        <v>19800</v>
      </c>
      <c r="K16" s="17">
        <v>8000</v>
      </c>
      <c r="L16" s="17">
        <v>7000</v>
      </c>
      <c r="M16" s="17">
        <v>0</v>
      </c>
      <c r="N16" s="17">
        <v>0</v>
      </c>
      <c r="O16" s="18">
        <f t="shared" si="0"/>
        <v>6950</v>
      </c>
      <c r="P16" s="17"/>
      <c r="Q16" s="17">
        <f t="shared" ref="Q16:Q22" si="4">+J16+K16+L16+M16+O16+P16</f>
        <v>41750</v>
      </c>
      <c r="R16" s="17">
        <f>Q16*O5</f>
        <v>41750</v>
      </c>
      <c r="S16" s="18">
        <f t="shared" ref="S16:S22" si="5">+Q16-R16</f>
        <v>0</v>
      </c>
    </row>
    <row r="17" spans="1:20" ht="14.7" x14ac:dyDescent="0.3">
      <c r="A17" s="66" t="s">
        <v>83</v>
      </c>
      <c r="B17" s="67"/>
      <c r="C17" s="68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6">
        <f t="shared" si="3"/>
        <v>0</v>
      </c>
      <c r="J17" s="17">
        <f t="shared" si="1"/>
        <v>0</v>
      </c>
      <c r="K17" s="17"/>
      <c r="L17" s="17">
        <v>0</v>
      </c>
      <c r="M17" s="17">
        <v>0</v>
      </c>
      <c r="N17" s="17">
        <v>0</v>
      </c>
      <c r="O17" s="18">
        <f t="shared" si="0"/>
        <v>0</v>
      </c>
      <c r="P17" s="17"/>
      <c r="Q17" s="17">
        <f t="shared" si="4"/>
        <v>0</v>
      </c>
      <c r="R17" s="17">
        <f>Q17*O5</f>
        <v>0</v>
      </c>
      <c r="S17" s="18">
        <f t="shared" si="5"/>
        <v>0</v>
      </c>
    </row>
    <row r="18" spans="1:20" ht="14.7" x14ac:dyDescent="0.3">
      <c r="A18" s="66" t="s">
        <v>84</v>
      </c>
      <c r="B18" s="67"/>
      <c r="C18" s="68"/>
      <c r="D18" s="15">
        <v>0</v>
      </c>
      <c r="E18" s="15">
        <v>5</v>
      </c>
      <c r="F18" s="15">
        <v>3</v>
      </c>
      <c r="G18" s="15">
        <v>3</v>
      </c>
      <c r="H18" s="15">
        <v>1</v>
      </c>
      <c r="I18" s="16">
        <f t="shared" si="3"/>
        <v>12</v>
      </c>
      <c r="J18" s="17">
        <f xml:space="preserve"> I18*1800</f>
        <v>21600</v>
      </c>
      <c r="K18" s="17">
        <v>23750</v>
      </c>
      <c r="L18" s="17">
        <v>0</v>
      </c>
      <c r="M18" s="17">
        <v>0</v>
      </c>
      <c r="N18" s="17">
        <v>0</v>
      </c>
      <c r="O18" s="18">
        <f t="shared" si="0"/>
        <v>11337.5</v>
      </c>
      <c r="P18" s="17"/>
      <c r="Q18" s="17">
        <f t="shared" si="4"/>
        <v>56687.5</v>
      </c>
      <c r="R18" s="17">
        <f>Q18*O5</f>
        <v>56687.5</v>
      </c>
      <c r="S18" s="18">
        <f t="shared" si="5"/>
        <v>0</v>
      </c>
    </row>
    <row r="19" spans="1:20" ht="14.7" x14ac:dyDescent="0.3">
      <c r="A19" s="66" t="s">
        <v>85</v>
      </c>
      <c r="B19" s="67"/>
      <c r="C19" s="68"/>
      <c r="D19" s="15">
        <v>0</v>
      </c>
      <c r="E19" s="15">
        <v>3</v>
      </c>
      <c r="F19" s="15">
        <v>3</v>
      </c>
      <c r="G19" s="15">
        <v>0</v>
      </c>
      <c r="H19" s="15">
        <v>0</v>
      </c>
      <c r="I19" s="16">
        <f t="shared" si="3"/>
        <v>6</v>
      </c>
      <c r="J19" s="17">
        <f xml:space="preserve"> I19*1800</f>
        <v>10800</v>
      </c>
      <c r="K19" s="17">
        <v>30000</v>
      </c>
      <c r="L19" s="17">
        <v>0</v>
      </c>
      <c r="M19" s="17">
        <v>0</v>
      </c>
      <c r="N19" s="17">
        <v>0</v>
      </c>
      <c r="O19" s="18">
        <f t="shared" si="0"/>
        <v>10200</v>
      </c>
      <c r="P19" s="17"/>
      <c r="Q19" s="17">
        <f t="shared" si="4"/>
        <v>51000</v>
      </c>
      <c r="R19" s="17">
        <f>Q19*O5</f>
        <v>51000</v>
      </c>
      <c r="S19" s="18">
        <f t="shared" si="5"/>
        <v>0</v>
      </c>
    </row>
    <row r="20" spans="1:20" ht="14.7" x14ac:dyDescent="0.3">
      <c r="A20" s="66" t="s">
        <v>86</v>
      </c>
      <c r="B20" s="67"/>
      <c r="C20" s="68"/>
      <c r="D20" s="15">
        <v>0</v>
      </c>
      <c r="E20" s="15">
        <v>2</v>
      </c>
      <c r="F20" s="15">
        <v>3</v>
      </c>
      <c r="G20" s="15">
        <v>0</v>
      </c>
      <c r="H20" s="15">
        <v>0</v>
      </c>
      <c r="I20" s="16">
        <f>+SUM(D20:H20)</f>
        <v>5</v>
      </c>
      <c r="J20" s="17">
        <f xml:space="preserve"> I20*1800</f>
        <v>9000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si="0"/>
        <v>2450</v>
      </c>
      <c r="P20" s="17"/>
      <c r="Q20" s="17">
        <f t="shared" si="4"/>
        <v>12250</v>
      </c>
      <c r="R20" s="17">
        <f>Q20*O5</f>
        <v>12250</v>
      </c>
      <c r="S20" s="18">
        <f t="shared" si="5"/>
        <v>0</v>
      </c>
    </row>
    <row r="21" spans="1:20" ht="14.7" x14ac:dyDescent="0.3">
      <c r="A21" s="66" t="s">
        <v>87</v>
      </c>
      <c r="B21" s="67"/>
      <c r="C21" s="68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f t="shared" si="3"/>
        <v>0</v>
      </c>
      <c r="J21" s="17">
        <f t="shared" si="1"/>
        <v>0</v>
      </c>
      <c r="K21" s="17"/>
      <c r="L21" s="17">
        <v>2000</v>
      </c>
      <c r="M21" s="17">
        <v>0</v>
      </c>
      <c r="N21" s="17">
        <v>0</v>
      </c>
      <c r="O21" s="18">
        <f t="shared" si="0"/>
        <v>0</v>
      </c>
      <c r="P21" s="17"/>
      <c r="Q21" s="17">
        <f t="shared" si="4"/>
        <v>2000</v>
      </c>
      <c r="R21" s="17">
        <f>Q21*O5</f>
        <v>2000</v>
      </c>
      <c r="S21" s="18">
        <f t="shared" si="5"/>
        <v>0</v>
      </c>
    </row>
    <row r="22" spans="1:20" ht="14.7" x14ac:dyDescent="0.3">
      <c r="A22" s="66" t="s">
        <v>88</v>
      </c>
      <c r="B22" s="67"/>
      <c r="C22" s="68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f t="shared" si="3"/>
        <v>0</v>
      </c>
      <c r="J22" s="17">
        <f t="shared" si="1"/>
        <v>0</v>
      </c>
      <c r="K22" s="17"/>
      <c r="L22" s="17">
        <v>0</v>
      </c>
      <c r="M22" s="17">
        <v>0</v>
      </c>
      <c r="N22" s="17">
        <v>0</v>
      </c>
      <c r="O22" s="18">
        <f t="shared" si="0"/>
        <v>0</v>
      </c>
      <c r="P22" s="17"/>
      <c r="Q22" s="17">
        <f t="shared" si="4"/>
        <v>0</v>
      </c>
      <c r="R22" s="17">
        <f>Q22*O5</f>
        <v>0</v>
      </c>
      <c r="S22" s="18">
        <f t="shared" si="5"/>
        <v>0</v>
      </c>
    </row>
    <row r="23" spans="1:20" ht="14.7" x14ac:dyDescent="0.3">
      <c r="A23" s="75" t="s">
        <v>18</v>
      </c>
      <c r="B23" s="75"/>
      <c r="C23" s="75"/>
      <c r="D23" s="15">
        <f t="shared" ref="D23:S23" si="6">SUM(D14:D22)</f>
        <v>0</v>
      </c>
      <c r="E23" s="15">
        <f t="shared" si="6"/>
        <v>16</v>
      </c>
      <c r="F23" s="15">
        <f t="shared" si="6"/>
        <v>13</v>
      </c>
      <c r="G23" s="15">
        <f t="shared" si="6"/>
        <v>3</v>
      </c>
      <c r="H23" s="15">
        <f t="shared" si="6"/>
        <v>2</v>
      </c>
      <c r="I23" s="19">
        <f t="shared" si="6"/>
        <v>34</v>
      </c>
      <c r="J23" s="20">
        <f t="shared" si="6"/>
        <v>61200</v>
      </c>
      <c r="K23" s="20">
        <f t="shared" si="6"/>
        <v>62550</v>
      </c>
      <c r="L23" s="20">
        <f t="shared" si="6"/>
        <v>9000</v>
      </c>
      <c r="M23" s="20">
        <f t="shared" si="6"/>
        <v>0</v>
      </c>
      <c r="N23" s="20">
        <f t="shared" si="6"/>
        <v>0</v>
      </c>
      <c r="O23" s="20">
        <f t="shared" si="6"/>
        <v>30937.5</v>
      </c>
      <c r="P23" s="20">
        <f t="shared" si="6"/>
        <v>0</v>
      </c>
      <c r="Q23" s="20">
        <f t="shared" si="6"/>
        <v>163687.5</v>
      </c>
      <c r="R23" s="21">
        <f t="shared" si="6"/>
        <v>163687.5</v>
      </c>
      <c r="S23" s="22">
        <f t="shared" si="6"/>
        <v>0</v>
      </c>
      <c r="T23" s="23"/>
    </row>
    <row r="24" spans="1:20" ht="14.7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62"/>
      <c r="L24" s="23"/>
      <c r="M24" s="23"/>
      <c r="N24" s="23"/>
      <c r="O24" s="23"/>
      <c r="P24" s="23"/>
      <c r="Q24" s="23"/>
      <c r="R24" s="62"/>
      <c r="S24" s="23"/>
      <c r="T24" s="23"/>
    </row>
    <row r="25" spans="1:20" ht="14.7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1800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4.7" x14ac:dyDescent="0.3">
      <c r="A26" s="30"/>
      <c r="S26" s="31"/>
    </row>
    <row r="27" spans="1:20" ht="14.7" x14ac:dyDescent="0.3">
      <c r="A27" s="74" t="s">
        <v>30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</row>
    <row r="28" spans="1:20" ht="14.7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5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76" t="str">
        <f>CONCATENATE("participant"," ",J6)</f>
        <v>participant VIZLORE</v>
      </c>
      <c r="B30" s="77"/>
      <c r="C30" s="33" t="s">
        <v>32</v>
      </c>
      <c r="D30" s="78" t="s">
        <v>33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1:20" ht="36" customHeight="1" x14ac:dyDescent="0.3">
      <c r="A31" s="81" t="s">
        <v>34</v>
      </c>
      <c r="B31" s="81"/>
      <c r="C31" s="61" t="s">
        <v>95</v>
      </c>
      <c r="D31" s="82" t="s">
        <v>89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S31" s="31"/>
    </row>
    <row r="32" spans="1:20" ht="29.25" customHeight="1" x14ac:dyDescent="0.3">
      <c r="A32" s="81" t="s">
        <v>35</v>
      </c>
      <c r="B32" s="81"/>
      <c r="C32" s="34">
        <v>62550</v>
      </c>
      <c r="D32" s="83" t="s">
        <v>90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S32" s="31"/>
    </row>
    <row r="33" spans="1:19" ht="31.65" customHeight="1" x14ac:dyDescent="0.3">
      <c r="A33" s="81" t="s">
        <v>36</v>
      </c>
      <c r="B33" s="81"/>
      <c r="C33" s="34">
        <v>40000</v>
      </c>
      <c r="D33" s="83" t="s">
        <v>91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76" t="str">
        <f>CONCATENATE("participant"," ",C9)</f>
        <v xml:space="preserve">participant </v>
      </c>
      <c r="B36" s="77"/>
      <c r="C36" s="33" t="s">
        <v>32</v>
      </c>
      <c r="D36" s="88" t="s">
        <v>33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</row>
    <row r="37" spans="1:19" ht="27.75" customHeight="1" x14ac:dyDescent="0.3">
      <c r="A37" s="81" t="s">
        <v>37</v>
      </c>
      <c r="B37" s="81"/>
      <c r="C37" s="34">
        <v>9000</v>
      </c>
      <c r="D37" s="87" t="s">
        <v>92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S37" s="31"/>
    </row>
    <row r="38" spans="1:19" ht="25.5" customHeight="1" x14ac:dyDescent="0.3">
      <c r="A38" s="81" t="s">
        <v>38</v>
      </c>
      <c r="B38" s="81"/>
      <c r="C38" s="34">
        <v>0</v>
      </c>
      <c r="D38" s="84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  <c r="S38" s="31"/>
    </row>
    <row r="39" spans="1:19" ht="26.25" customHeight="1" x14ac:dyDescent="0.3">
      <c r="A39" s="81" t="s">
        <v>39</v>
      </c>
      <c r="B39" s="81"/>
      <c r="C39" s="34">
        <v>0</v>
      </c>
      <c r="D39" s="87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S39" s="31"/>
    </row>
  </sheetData>
  <protectedRanges>
    <protectedRange sqref="C34:P36 O6 P14:P22 S14:S22 D14:H22 C31:C33 C37:C39 J14:N22" name="Range1"/>
    <protectedRange sqref="D31:P33" name="Range1_1"/>
    <protectedRange sqref="D37:P39" name="Range1_2"/>
  </protectedRanges>
  <mergeCells count="40">
    <mergeCell ref="A39:B39"/>
    <mergeCell ref="D39:P39"/>
    <mergeCell ref="A33:B33"/>
    <mergeCell ref="D33:P33"/>
    <mergeCell ref="A36:B36"/>
    <mergeCell ref="D36:P36"/>
    <mergeCell ref="A37:B37"/>
    <mergeCell ref="D37:P37"/>
    <mergeCell ref="A31:B31"/>
    <mergeCell ref="D31:P31"/>
    <mergeCell ref="A32:B32"/>
    <mergeCell ref="D32:P32"/>
    <mergeCell ref="A38:B38"/>
    <mergeCell ref="D38:P38"/>
    <mergeCell ref="A27:P27"/>
    <mergeCell ref="A23:C23"/>
    <mergeCell ref="A30:B30"/>
    <mergeCell ref="D30:P30"/>
    <mergeCell ref="A13:C13"/>
    <mergeCell ref="A22:C22"/>
    <mergeCell ref="A21:C21"/>
    <mergeCell ref="A20:C20"/>
    <mergeCell ref="A19:C19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8:C18"/>
    <mergeCell ref="A17:C17"/>
    <mergeCell ref="A16:C16"/>
    <mergeCell ref="A14:C14"/>
    <mergeCell ref="A15:C15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zoomScale="85" zoomScaleNormal="85" workbookViewId="0">
      <selection activeCell="E4" sqref="E4"/>
    </sheetView>
  </sheetViews>
  <sheetFormatPr defaultRowHeight="14.4" x14ac:dyDescent="0.3"/>
  <cols>
    <col min="1" max="1" width="9.77734375" customWidth="1"/>
    <col min="3" max="3" width="11.5546875" customWidth="1"/>
    <col min="4" max="4" width="26.21875" customWidth="1"/>
    <col min="6" max="6" width="16.21875" bestFit="1" customWidth="1"/>
    <col min="7" max="7" width="17.77734375" bestFit="1" customWidth="1"/>
  </cols>
  <sheetData>
    <row r="1" spans="1:16" ht="15.3" thickBot="1" x14ac:dyDescent="0.35"/>
    <row r="2" spans="1:16" ht="18.899999999999999" thickBot="1" x14ac:dyDescent="0.4">
      <c r="B2" s="90" t="s">
        <v>40</v>
      </c>
      <c r="C2" s="91"/>
      <c r="D2" s="42">
        <f>SUM(P5:P33)</f>
        <v>27240</v>
      </c>
    </row>
    <row r="4" spans="1:16" ht="156.15" x14ac:dyDescent="0.3">
      <c r="B4" s="57" t="s">
        <v>48</v>
      </c>
      <c r="C4" s="57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9" x14ac:dyDescent="0.3">
      <c r="A5" s="60"/>
      <c r="B5" s="63" t="s">
        <v>93</v>
      </c>
      <c r="C5" s="58" t="s">
        <v>63</v>
      </c>
      <c r="D5" s="63" t="s">
        <v>64</v>
      </c>
      <c r="E5" s="63" t="s">
        <v>65</v>
      </c>
      <c r="F5" s="63" t="s">
        <v>66</v>
      </c>
      <c r="G5" s="63" t="s">
        <v>94</v>
      </c>
      <c r="H5" s="63">
        <v>1</v>
      </c>
      <c r="I5" s="63"/>
      <c r="J5" s="63">
        <v>1</v>
      </c>
      <c r="K5" s="63"/>
      <c r="L5" s="63"/>
      <c r="M5" s="63">
        <v>4</v>
      </c>
      <c r="N5" s="63">
        <v>1260</v>
      </c>
      <c r="O5" s="63">
        <v>880</v>
      </c>
      <c r="P5" s="63">
        <f>N5+O5</f>
        <v>2140</v>
      </c>
    </row>
    <row r="6" spans="1:16" ht="15.9" x14ac:dyDescent="0.3">
      <c r="A6" s="58"/>
      <c r="B6" s="63" t="s">
        <v>58</v>
      </c>
      <c r="C6" s="58" t="s">
        <v>63</v>
      </c>
      <c r="D6" s="63" t="s">
        <v>64</v>
      </c>
      <c r="E6" s="63" t="s">
        <v>65</v>
      </c>
      <c r="F6" s="63" t="s">
        <v>66</v>
      </c>
      <c r="G6" s="63" t="s">
        <v>67</v>
      </c>
      <c r="H6" s="63"/>
      <c r="I6" s="63"/>
      <c r="J6" s="63">
        <v>3</v>
      </c>
      <c r="K6" s="63"/>
      <c r="L6" s="63"/>
      <c r="M6" s="63">
        <v>4</v>
      </c>
      <c r="N6" s="63">
        <v>1890</v>
      </c>
      <c r="O6" s="63">
        <v>1320</v>
      </c>
      <c r="P6" s="63">
        <v>3210</v>
      </c>
    </row>
    <row r="7" spans="1:16" ht="15.9" x14ac:dyDescent="0.3">
      <c r="A7" s="58"/>
      <c r="B7" s="63" t="s">
        <v>58</v>
      </c>
      <c r="C7" s="58" t="s">
        <v>63</v>
      </c>
      <c r="D7" s="63" t="s">
        <v>64</v>
      </c>
      <c r="E7" s="63" t="s">
        <v>65</v>
      </c>
      <c r="F7" s="63" t="s">
        <v>66</v>
      </c>
      <c r="G7" s="63" t="s">
        <v>67</v>
      </c>
      <c r="H7" s="63"/>
      <c r="I7" s="63"/>
      <c r="J7" s="63">
        <v>3</v>
      </c>
      <c r="K7" s="63"/>
      <c r="L7" s="63"/>
      <c r="M7" s="63">
        <v>4</v>
      </c>
      <c r="N7" s="63">
        <v>1890</v>
      </c>
      <c r="O7" s="63">
        <v>1320</v>
      </c>
      <c r="P7" s="63">
        <v>3210</v>
      </c>
    </row>
    <row r="8" spans="1:16" ht="15.9" x14ac:dyDescent="0.3">
      <c r="A8" s="58"/>
      <c r="B8" s="63" t="s">
        <v>58</v>
      </c>
      <c r="C8" s="58" t="s">
        <v>63</v>
      </c>
      <c r="D8" s="63" t="s">
        <v>64</v>
      </c>
      <c r="E8" s="63" t="s">
        <v>65</v>
      </c>
      <c r="F8" s="63" t="s">
        <v>66</v>
      </c>
      <c r="G8" s="63" t="s">
        <v>67</v>
      </c>
      <c r="H8" s="63"/>
      <c r="I8" s="63"/>
      <c r="J8" s="63">
        <v>3</v>
      </c>
      <c r="K8" s="63"/>
      <c r="L8" s="63"/>
      <c r="M8" s="63">
        <v>4</v>
      </c>
      <c r="N8" s="63">
        <v>1890</v>
      </c>
      <c r="O8" s="63">
        <v>1320</v>
      </c>
      <c r="P8" s="63">
        <v>3210</v>
      </c>
    </row>
    <row r="9" spans="1:16" ht="18.899999999999999" customHeight="1" x14ac:dyDescent="0.3">
      <c r="A9" s="59"/>
      <c r="B9" s="63" t="s">
        <v>58</v>
      </c>
      <c r="C9" s="58" t="s">
        <v>63</v>
      </c>
      <c r="D9" s="63" t="s">
        <v>64</v>
      </c>
      <c r="E9" s="63" t="s">
        <v>65</v>
      </c>
      <c r="F9" s="63" t="s">
        <v>66</v>
      </c>
      <c r="G9" s="63" t="s">
        <v>67</v>
      </c>
      <c r="H9" s="63"/>
      <c r="I9" s="63"/>
      <c r="J9" s="63">
        <v>3</v>
      </c>
      <c r="K9" s="63"/>
      <c r="L9" s="63"/>
      <c r="M9" s="63">
        <v>4</v>
      </c>
      <c r="N9" s="63">
        <v>1890</v>
      </c>
      <c r="O9" s="63">
        <v>1320</v>
      </c>
      <c r="P9" s="63">
        <v>3210</v>
      </c>
    </row>
    <row r="10" spans="1:16" ht="15.9" x14ac:dyDescent="0.3">
      <c r="A10" s="55"/>
      <c r="B10" s="63" t="s">
        <v>76</v>
      </c>
      <c r="C10" s="58" t="s">
        <v>63</v>
      </c>
      <c r="D10" s="63" t="s">
        <v>64</v>
      </c>
      <c r="E10" s="63" t="s">
        <v>65</v>
      </c>
      <c r="F10" s="63" t="s">
        <v>66</v>
      </c>
      <c r="G10" s="63" t="s">
        <v>68</v>
      </c>
      <c r="H10" s="63"/>
      <c r="I10" s="63"/>
      <c r="J10" s="63">
        <v>3</v>
      </c>
      <c r="K10" s="63"/>
      <c r="L10" s="63">
        <v>2</v>
      </c>
      <c r="M10" s="63">
        <v>4</v>
      </c>
      <c r="N10" s="63">
        <v>6250</v>
      </c>
      <c r="O10" s="63">
        <v>2200</v>
      </c>
      <c r="P10" s="63">
        <v>8450</v>
      </c>
    </row>
    <row r="11" spans="1:16" ht="15.9" x14ac:dyDescent="0.3">
      <c r="A11" s="55"/>
      <c r="B11" s="63" t="s">
        <v>59</v>
      </c>
      <c r="C11" s="58" t="s">
        <v>63</v>
      </c>
      <c r="D11" s="63" t="s">
        <v>64</v>
      </c>
      <c r="E11" s="63" t="s">
        <v>65</v>
      </c>
      <c r="F11" s="63" t="s">
        <v>66</v>
      </c>
      <c r="G11" s="63" t="s">
        <v>69</v>
      </c>
      <c r="H11" s="63"/>
      <c r="I11" s="63"/>
      <c r="J11" s="63">
        <v>3</v>
      </c>
      <c r="K11" s="63"/>
      <c r="L11" s="63"/>
      <c r="M11" s="63">
        <v>5</v>
      </c>
      <c r="N11" s="63">
        <v>1890</v>
      </c>
      <c r="O11" s="63">
        <v>1920</v>
      </c>
      <c r="P11" s="63">
        <f t="shared" ref="P11" si="0">N11+O11</f>
        <v>3810</v>
      </c>
    </row>
    <row r="12" spans="1:16" ht="15.9" x14ac:dyDescent="0.3">
      <c r="A12" s="55"/>
      <c r="B12" s="63"/>
      <c r="C12" s="58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16" ht="15.9" x14ac:dyDescent="0.3">
      <c r="A13" s="55"/>
      <c r="B13" s="55"/>
      <c r="C13" s="58"/>
      <c r="D13" s="48"/>
      <c r="E13" s="48"/>
      <c r="F13" s="48"/>
      <c r="G13" s="4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5.9" x14ac:dyDescent="0.3">
      <c r="A14" s="55"/>
      <c r="B14" s="55"/>
      <c r="C14" s="58"/>
      <c r="D14" s="48"/>
      <c r="E14" s="48"/>
      <c r="F14" s="48"/>
      <c r="G14" s="48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5.9" x14ac:dyDescent="0.3">
      <c r="A15" s="55"/>
      <c r="B15" s="55"/>
      <c r="C15" s="59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48"/>
      <c r="P15" s="38"/>
    </row>
    <row r="16" spans="1:16" ht="15.9" x14ac:dyDescent="0.3">
      <c r="A16" s="55"/>
      <c r="B16" s="55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1:16" ht="15.9" x14ac:dyDescent="0.3">
      <c r="A17" s="55"/>
      <c r="B17" s="55"/>
      <c r="C17" s="58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1:16" ht="15.9" x14ac:dyDescent="0.3">
      <c r="A18" s="55"/>
      <c r="B18" s="55"/>
      <c r="C18" s="59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1:16" ht="15.9" x14ac:dyDescent="0.3">
      <c r="A19" s="55"/>
      <c r="B19" s="55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5.9" x14ac:dyDescent="0.3">
      <c r="A20" s="55"/>
      <c r="B20" s="55"/>
      <c r="C20" s="58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48"/>
      <c r="P20" s="38"/>
    </row>
    <row r="21" spans="1:16" ht="15.9" x14ac:dyDescent="0.3">
      <c r="A21" s="55"/>
      <c r="B21" s="55"/>
      <c r="C21" s="58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1:16" ht="15.9" x14ac:dyDescent="0.3">
      <c r="A22" s="55"/>
      <c r="B22" s="55"/>
      <c r="C22" s="59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1:16" ht="15.9" x14ac:dyDescent="0.3">
      <c r="A23" s="55"/>
      <c r="B23" s="55"/>
      <c r="C23" s="5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5.6" x14ac:dyDescent="0.3">
      <c r="A24" s="55"/>
      <c r="B24" s="55"/>
      <c r="C24" s="5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5.6" x14ac:dyDescent="0.3">
      <c r="A25" s="55"/>
      <c r="B25" s="55"/>
      <c r="C25" s="5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5.6" x14ac:dyDescent="0.3">
      <c r="A26" s="55"/>
      <c r="B26" s="55"/>
      <c r="C26" s="5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5.6" x14ac:dyDescent="0.3">
      <c r="A27" s="55"/>
      <c r="B27" s="55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38"/>
    </row>
    <row r="28" spans="1:16" ht="15.6" x14ac:dyDescent="0.3">
      <c r="A28" s="55"/>
      <c r="B28" s="55"/>
      <c r="C28" s="5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1:16" ht="15.6" x14ac:dyDescent="0.3">
      <c r="A29" s="55"/>
      <c r="B29" s="55"/>
      <c r="C29" s="5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1:16" ht="15.6" x14ac:dyDescent="0.3">
      <c r="A30" s="55"/>
      <c r="B30" s="55"/>
      <c r="C30" s="5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1:16" ht="15.6" x14ac:dyDescent="0.3">
      <c r="A31" s="55"/>
      <c r="B31" s="55"/>
      <c r="C31" s="59"/>
      <c r="D31" s="48"/>
      <c r="E31" s="48"/>
      <c r="F31" s="48"/>
      <c r="G31" s="48"/>
      <c r="H31" s="38"/>
      <c r="I31" s="38"/>
      <c r="J31" s="38"/>
      <c r="K31" s="38"/>
      <c r="L31" s="38"/>
      <c r="M31" s="38"/>
      <c r="N31" s="38"/>
      <c r="O31" s="38"/>
      <c r="P31" s="38"/>
    </row>
    <row r="32" spans="1:16" ht="15.6" x14ac:dyDescent="0.3">
      <c r="A32" s="55"/>
      <c r="B32" s="55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1:16" ht="15.6" x14ac:dyDescent="0.3">
      <c r="A33" s="55"/>
      <c r="B33" s="55"/>
      <c r="C33" s="58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1:16" ht="15.6" x14ac:dyDescent="0.3">
      <c r="A34" s="55"/>
      <c r="B34" s="55"/>
      <c r="C34" s="5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5.6" x14ac:dyDescent="0.3">
      <c r="A35" s="55"/>
      <c r="B35" s="55"/>
      <c r="C35" s="59"/>
      <c r="D35" s="5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7.7" customHeight="1" x14ac:dyDescent="0.3">
      <c r="A36" s="55"/>
      <c r="B36" s="55"/>
      <c r="C36" s="58"/>
      <c r="D36" s="54"/>
      <c r="E36" s="50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5.6" x14ac:dyDescent="0.3">
      <c r="A37" s="55"/>
      <c r="B37" s="55"/>
      <c r="C37" s="59"/>
      <c r="D37" s="52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ht="15.6" x14ac:dyDescent="0.3">
      <c r="A38" s="55"/>
      <c r="B38" s="55"/>
      <c r="C38" s="5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15.6" x14ac:dyDescent="0.3">
      <c r="A39" s="55"/>
      <c r="B39" s="55"/>
      <c r="C39" s="5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5.6" x14ac:dyDescent="0.3">
      <c r="A40" s="55"/>
      <c r="B40" s="55"/>
      <c r="C40" s="59"/>
      <c r="D40" s="5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7.7" customHeight="1" x14ac:dyDescent="0.3">
      <c r="A41" s="55"/>
      <c r="B41" s="55"/>
      <c r="C41" s="58"/>
      <c r="D41" s="54"/>
      <c r="E41" s="50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.6" x14ac:dyDescent="0.3">
      <c r="A42" s="55"/>
      <c r="B42" s="55"/>
      <c r="C42" s="58"/>
      <c r="D42" s="52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x14ac:dyDescent="0.3">
      <c r="A43" s="55"/>
      <c r="B43" s="55"/>
      <c r="C43" s="55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x14ac:dyDescent="0.3">
      <c r="A44" s="55"/>
      <c r="B44" s="55"/>
      <c r="C44" s="55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 x14ac:dyDescent="0.3">
      <c r="A45" s="55"/>
      <c r="B45" s="55"/>
      <c r="C45" s="55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1:16" x14ac:dyDescent="0.3">
      <c r="A46" s="55"/>
      <c r="B46" s="55"/>
      <c r="C46" s="5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tabSelected="1" workbookViewId="0">
      <selection activeCell="D18" sqref="D18"/>
    </sheetView>
  </sheetViews>
  <sheetFormatPr defaultRowHeight="14.4" x14ac:dyDescent="0.3"/>
  <cols>
    <col min="2" max="2" width="18.5546875" customWidth="1"/>
    <col min="3" max="3" width="9.6640625" customWidth="1"/>
    <col min="4" max="4" width="21.218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3" thickBot="1" x14ac:dyDescent="0.35"/>
    <row r="2" spans="2:9" ht="18.899999999999999" thickBot="1" x14ac:dyDescent="0.4">
      <c r="B2" s="90" t="s">
        <v>40</v>
      </c>
      <c r="C2" s="91"/>
      <c r="D2" s="42">
        <f>SUM(I5:I35)</f>
        <v>62550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ht="14.7" x14ac:dyDescent="0.3">
      <c r="B5" s="53" t="s">
        <v>57</v>
      </c>
      <c r="C5" s="55" t="s">
        <v>63</v>
      </c>
      <c r="D5" s="55" t="s">
        <v>64</v>
      </c>
      <c r="E5" s="38" t="s">
        <v>70</v>
      </c>
      <c r="F5" s="38" t="s">
        <v>71</v>
      </c>
      <c r="G5" s="38">
        <v>850</v>
      </c>
      <c r="H5" s="38">
        <v>5</v>
      </c>
      <c r="I5" s="38">
        <v>4250</v>
      </c>
    </row>
    <row r="6" spans="2:9" ht="14.7" x14ac:dyDescent="0.3">
      <c r="B6" s="55" t="s">
        <v>57</v>
      </c>
      <c r="C6" s="55" t="s">
        <v>63</v>
      </c>
      <c r="D6" s="55" t="s">
        <v>64</v>
      </c>
      <c r="E6" s="55" t="s">
        <v>70</v>
      </c>
      <c r="F6" s="55" t="s">
        <v>77</v>
      </c>
      <c r="G6" s="38">
        <v>250</v>
      </c>
      <c r="H6" s="38">
        <v>15</v>
      </c>
      <c r="I6" s="38">
        <v>3750</v>
      </c>
    </row>
    <row r="7" spans="2:9" ht="14.7" x14ac:dyDescent="0.3">
      <c r="B7" s="53" t="s">
        <v>59</v>
      </c>
      <c r="C7" s="55" t="s">
        <v>63</v>
      </c>
      <c r="D7" s="55" t="s">
        <v>64</v>
      </c>
      <c r="E7" s="53" t="s">
        <v>70</v>
      </c>
      <c r="F7" s="53" t="s">
        <v>73</v>
      </c>
      <c r="G7" s="38">
        <v>160</v>
      </c>
      <c r="H7" s="38">
        <v>5</v>
      </c>
      <c r="I7" s="38">
        <f t="shared" ref="I7:I35" si="0">G7*H7</f>
        <v>800</v>
      </c>
    </row>
    <row r="8" spans="2:9" ht="14.7" x14ac:dyDescent="0.3">
      <c r="B8" s="53" t="s">
        <v>58</v>
      </c>
      <c r="C8" s="55" t="s">
        <v>63</v>
      </c>
      <c r="D8" s="55" t="s">
        <v>64</v>
      </c>
      <c r="E8" s="53" t="s">
        <v>70</v>
      </c>
      <c r="F8" s="53" t="s">
        <v>74</v>
      </c>
      <c r="G8" s="38">
        <v>20000</v>
      </c>
      <c r="H8" s="38">
        <v>1</v>
      </c>
      <c r="I8" s="38">
        <f t="shared" si="0"/>
        <v>20000</v>
      </c>
    </row>
    <row r="9" spans="2:9" ht="14.7" x14ac:dyDescent="0.3">
      <c r="B9" s="53" t="s">
        <v>58</v>
      </c>
      <c r="C9" s="55" t="s">
        <v>63</v>
      </c>
      <c r="D9" s="55" t="s">
        <v>64</v>
      </c>
      <c r="E9" s="53" t="s">
        <v>70</v>
      </c>
      <c r="F9" s="53" t="s">
        <v>75</v>
      </c>
      <c r="G9" s="38">
        <v>250</v>
      </c>
      <c r="H9" s="38">
        <v>15</v>
      </c>
      <c r="I9" s="38">
        <f>G9*H9</f>
        <v>3750</v>
      </c>
    </row>
    <row r="10" spans="2:9" ht="14.7" x14ac:dyDescent="0.3">
      <c r="B10" s="55" t="s">
        <v>76</v>
      </c>
      <c r="C10" s="55" t="s">
        <v>63</v>
      </c>
      <c r="D10" s="55" t="s">
        <v>64</v>
      </c>
      <c r="E10" s="55" t="s">
        <v>70</v>
      </c>
      <c r="F10" s="55" t="s">
        <v>78</v>
      </c>
      <c r="G10" s="38">
        <v>750</v>
      </c>
      <c r="H10" s="38">
        <v>40</v>
      </c>
      <c r="I10" s="38">
        <v>30000</v>
      </c>
    </row>
    <row r="11" spans="2:9" ht="14.7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ht="14.7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ht="14.7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ht="14.7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ht="14.7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ht="14.7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ht="14.7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ht="14.7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ht="14.7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ht="14.7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ht="14.7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ht="14.7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ht="14.7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ht="14.7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ht="14.7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ht="14.7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ht="14.7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4"/>
  <sheetViews>
    <sheetView workbookViewId="0">
      <selection activeCell="G10" sqref="G10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3" thickBot="1" x14ac:dyDescent="0.35"/>
    <row r="2" spans="2:9" ht="18.899999999999999" thickBot="1" x14ac:dyDescent="0.4">
      <c r="B2" s="90" t="s">
        <v>40</v>
      </c>
      <c r="C2" s="91"/>
      <c r="D2" s="42">
        <f>SUM(I5:I34)</f>
        <v>9000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5" t="s">
        <v>57</v>
      </c>
      <c r="C5" s="55" t="s">
        <v>63</v>
      </c>
      <c r="D5" s="55" t="s">
        <v>64</v>
      </c>
      <c r="E5" s="55" t="s">
        <v>70</v>
      </c>
      <c r="F5" s="55" t="s">
        <v>72</v>
      </c>
      <c r="G5" s="55">
        <v>7000</v>
      </c>
      <c r="H5" s="55">
        <v>1</v>
      </c>
      <c r="I5" s="55">
        <f t="shared" ref="I5:I6" si="0">G5*H5</f>
        <v>7000</v>
      </c>
    </row>
    <row r="6" spans="2:9" ht="14.7" x14ac:dyDescent="0.3">
      <c r="B6" s="47" t="s">
        <v>79</v>
      </c>
      <c r="C6" s="38" t="s">
        <v>63</v>
      </c>
      <c r="D6" s="56" t="s">
        <v>64</v>
      </c>
      <c r="E6" s="56" t="s">
        <v>70</v>
      </c>
      <c r="F6" s="38" t="s">
        <v>80</v>
      </c>
      <c r="G6" s="38">
        <v>2000</v>
      </c>
      <c r="H6" s="38">
        <v>1</v>
      </c>
      <c r="I6" s="56">
        <f t="shared" si="0"/>
        <v>2000</v>
      </c>
    </row>
    <row r="7" spans="2:9" ht="14.7" x14ac:dyDescent="0.3">
      <c r="B7" s="53"/>
      <c r="C7" s="53"/>
      <c r="D7" s="53"/>
      <c r="E7" s="53"/>
      <c r="F7" s="53"/>
      <c r="G7" s="53"/>
      <c r="H7" s="53"/>
      <c r="I7" s="53"/>
    </row>
    <row r="8" spans="2:9" ht="14.7" x14ac:dyDescent="0.3">
      <c r="B8" s="53"/>
      <c r="C8" s="53"/>
      <c r="D8" s="53"/>
      <c r="E8" s="53"/>
      <c r="F8" s="53"/>
      <c r="G8" s="53"/>
      <c r="H8" s="53"/>
      <c r="I8" s="53"/>
    </row>
    <row r="9" spans="2:9" ht="14.7" x14ac:dyDescent="0.3">
      <c r="B9" s="53"/>
      <c r="C9" s="53"/>
      <c r="D9" s="53"/>
      <c r="E9" s="53"/>
      <c r="F9" s="53"/>
      <c r="G9" s="53"/>
      <c r="H9" s="53"/>
      <c r="I9" s="53"/>
    </row>
    <row r="10" spans="2:9" ht="14.7" x14ac:dyDescent="0.3">
      <c r="B10" s="53"/>
      <c r="C10" s="49"/>
      <c r="D10" s="49"/>
      <c r="E10" s="49"/>
      <c r="F10" s="38"/>
      <c r="G10" s="38"/>
      <c r="H10" s="49"/>
      <c r="I10" s="38"/>
    </row>
    <row r="11" spans="2:9" ht="14.7" x14ac:dyDescent="0.3">
      <c r="B11" s="53"/>
      <c r="C11" s="53"/>
      <c r="D11" s="53"/>
      <c r="E11" s="53"/>
      <c r="F11" s="53"/>
      <c r="G11" s="53"/>
      <c r="H11" s="53"/>
      <c r="I11" s="53"/>
    </row>
    <row r="12" spans="2:9" ht="14.7" x14ac:dyDescent="0.3">
      <c r="B12" s="53"/>
      <c r="C12" s="53"/>
      <c r="D12" s="53"/>
      <c r="E12" s="53"/>
      <c r="F12" s="53"/>
      <c r="G12" s="53"/>
      <c r="H12" s="53"/>
      <c r="I12" s="53"/>
    </row>
    <row r="13" spans="2:9" ht="14.7" x14ac:dyDescent="0.3">
      <c r="B13" s="38"/>
      <c r="C13" s="49"/>
      <c r="D13" s="49"/>
      <c r="E13" s="49"/>
      <c r="F13" s="49"/>
      <c r="G13" s="49"/>
      <c r="H13" s="49"/>
      <c r="I13" s="38"/>
    </row>
    <row r="14" spans="2:9" ht="14.7" x14ac:dyDescent="0.3">
      <c r="B14" s="38"/>
      <c r="C14" s="38"/>
      <c r="D14" s="38"/>
      <c r="E14" s="38"/>
      <c r="F14" s="38"/>
      <c r="G14" s="38"/>
      <c r="H14" s="38"/>
      <c r="I14" s="38"/>
    </row>
    <row r="15" spans="2:9" ht="14.7" x14ac:dyDescent="0.3">
      <c r="B15" s="38"/>
      <c r="C15" s="38"/>
      <c r="D15" s="38"/>
      <c r="E15" s="38"/>
      <c r="F15" s="38"/>
      <c r="G15" s="38"/>
      <c r="H15" s="38"/>
      <c r="I15" s="38"/>
    </row>
    <row r="16" spans="2:9" ht="14.7" x14ac:dyDescent="0.3">
      <c r="B16" s="38"/>
      <c r="C16" s="38"/>
      <c r="D16" s="38"/>
      <c r="E16" s="38"/>
      <c r="F16" s="38"/>
      <c r="G16" s="38"/>
      <c r="H16" s="38"/>
      <c r="I16" s="38"/>
    </row>
    <row r="17" spans="2:9" ht="14.7" x14ac:dyDescent="0.3">
      <c r="B17" s="38"/>
      <c r="C17" s="38"/>
      <c r="D17" s="38"/>
      <c r="E17" s="38"/>
      <c r="F17" s="38"/>
      <c r="G17" s="38"/>
      <c r="H17" s="38"/>
      <c r="I17" s="38"/>
    </row>
    <row r="18" spans="2:9" ht="14.7" x14ac:dyDescent="0.3">
      <c r="B18" s="38"/>
      <c r="C18" s="38"/>
      <c r="D18" s="38"/>
      <c r="E18" s="38"/>
      <c r="F18" s="38"/>
      <c r="G18" s="38"/>
      <c r="H18" s="38"/>
      <c r="I18" s="38"/>
    </row>
    <row r="19" spans="2:9" ht="14.7" x14ac:dyDescent="0.3">
      <c r="B19" s="53"/>
      <c r="C19" s="53"/>
      <c r="D19" s="53"/>
      <c r="E19" s="53"/>
      <c r="F19" s="53"/>
      <c r="G19" s="53"/>
      <c r="H19" s="53"/>
      <c r="I19" s="53"/>
    </row>
    <row r="20" spans="2:9" ht="14.7" x14ac:dyDescent="0.3">
      <c r="B20" s="53"/>
      <c r="C20" s="53"/>
      <c r="D20" s="53"/>
      <c r="E20" s="53"/>
      <c r="F20" s="53"/>
      <c r="G20" s="53"/>
      <c r="H20" s="53"/>
      <c r="I20" s="53"/>
    </row>
    <row r="21" spans="2:9" ht="14.7" x14ac:dyDescent="0.3">
      <c r="B21" s="38"/>
      <c r="C21" s="38"/>
      <c r="D21" s="38"/>
      <c r="E21" s="38"/>
      <c r="F21" s="38"/>
      <c r="G21" s="38"/>
      <c r="H21" s="38"/>
      <c r="I21" s="38"/>
    </row>
    <row r="22" spans="2:9" ht="14.7" x14ac:dyDescent="0.3">
      <c r="B22" s="38"/>
      <c r="C22" s="38"/>
      <c r="D22" s="38"/>
      <c r="E22" s="38"/>
      <c r="F22" s="38"/>
      <c r="G22" s="38"/>
      <c r="H22" s="38"/>
      <c r="I22" s="38"/>
    </row>
    <row r="23" spans="2:9" ht="14.7" x14ac:dyDescent="0.3">
      <c r="B23" s="38"/>
      <c r="C23" s="38"/>
      <c r="D23" s="38"/>
      <c r="E23" s="38"/>
      <c r="F23" s="38"/>
      <c r="G23" s="38"/>
      <c r="H23" s="38"/>
      <c r="I23" s="38"/>
    </row>
    <row r="24" spans="2:9" ht="14.7" x14ac:dyDescent="0.3">
      <c r="B24" s="38"/>
      <c r="C24" s="38"/>
      <c r="D24" s="38"/>
      <c r="E24" s="38"/>
      <c r="F24" s="38"/>
      <c r="G24" s="38"/>
      <c r="H24" s="38"/>
      <c r="I24" s="38"/>
    </row>
    <row r="25" spans="2:9" ht="14.7" x14ac:dyDescent="0.3">
      <c r="B25" s="38"/>
      <c r="C25" s="38"/>
      <c r="D25" s="38"/>
      <c r="E25" s="38"/>
      <c r="F25" s="38"/>
      <c r="G25" s="38"/>
      <c r="H25" s="38"/>
      <c r="I25" s="38"/>
    </row>
    <row r="26" spans="2:9" ht="14.7" x14ac:dyDescent="0.3">
      <c r="B26" s="38"/>
      <c r="C26" s="38"/>
      <c r="D26" s="38"/>
      <c r="E26" s="38"/>
      <c r="F26" s="38"/>
      <c r="G26" s="38"/>
      <c r="H26" s="38"/>
      <c r="I26" s="38"/>
    </row>
    <row r="27" spans="2:9" ht="14.7" x14ac:dyDescent="0.3">
      <c r="B27" s="38"/>
      <c r="C27" s="38"/>
      <c r="D27" s="38"/>
      <c r="E27" s="38"/>
      <c r="F27" s="38"/>
      <c r="G27" s="38"/>
      <c r="H27" s="38"/>
      <c r="I27" s="38"/>
    </row>
    <row r="28" spans="2:9" x14ac:dyDescent="0.3">
      <c r="B28" s="38"/>
      <c r="C28" s="38"/>
      <c r="D28" s="38"/>
      <c r="E28" s="38"/>
      <c r="F28" s="38"/>
      <c r="G28" s="38"/>
      <c r="H28" s="38"/>
      <c r="I28" s="38"/>
    </row>
    <row r="29" spans="2:9" x14ac:dyDescent="0.3">
      <c r="B29" s="38"/>
      <c r="C29" s="38"/>
      <c r="D29" s="38"/>
      <c r="E29" s="38"/>
      <c r="F29" s="38"/>
      <c r="G29" s="38"/>
      <c r="H29" s="38"/>
      <c r="I29" s="38"/>
    </row>
    <row r="30" spans="2:9" x14ac:dyDescent="0.3">
      <c r="B30" s="38"/>
      <c r="C30" s="38"/>
      <c r="D30" s="38"/>
      <c r="E30" s="38"/>
      <c r="F30" s="38"/>
      <c r="G30" s="38"/>
      <c r="H30" s="38"/>
      <c r="I30" s="38"/>
    </row>
    <row r="31" spans="2:9" x14ac:dyDescent="0.3">
      <c r="B31" s="38"/>
      <c r="C31" s="38"/>
      <c r="D31" s="38"/>
      <c r="E31" s="38"/>
      <c r="F31" s="38"/>
      <c r="G31" s="38"/>
      <c r="H31" s="38"/>
      <c r="I31" s="38"/>
    </row>
    <row r="32" spans="2:9" x14ac:dyDescent="0.3">
      <c r="B32" s="38"/>
      <c r="C32" s="38"/>
      <c r="D32" s="38"/>
      <c r="E32" s="38"/>
      <c r="F32" s="38"/>
      <c r="G32" s="38"/>
      <c r="H32" s="38"/>
      <c r="I32" s="38"/>
    </row>
    <row r="33" spans="2:9" x14ac:dyDescent="0.3">
      <c r="B33" s="38"/>
      <c r="C33" s="38"/>
      <c r="D33" s="38"/>
      <c r="E33" s="38"/>
      <c r="F33" s="38"/>
      <c r="G33" s="38"/>
      <c r="H33" s="38"/>
      <c r="I33" s="38"/>
    </row>
    <row r="34" spans="2:9" x14ac:dyDescent="0.3">
      <c r="B34" s="38"/>
      <c r="C34" s="38"/>
      <c r="D34" s="38"/>
      <c r="E34" s="38"/>
      <c r="F34" s="38"/>
      <c r="G34" s="38"/>
      <c r="H34" s="38"/>
      <c r="I34" s="38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vukasin_studge</dc:creator>
  <cp:lastModifiedBy>Anja</cp:lastModifiedBy>
  <cp:lastPrinted>2014-02-27T12:39:20Z</cp:lastPrinted>
  <dcterms:created xsi:type="dcterms:W3CDTF">2014-02-27T12:37:14Z</dcterms:created>
  <dcterms:modified xsi:type="dcterms:W3CDTF">2020-04-09T07:44:46Z</dcterms:modified>
</cp:coreProperties>
</file>