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189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/>
  <c r="P6"/>
  <c r="P11"/>
  <c r="I11" i="4" l="1"/>
  <c r="I8"/>
  <c r="I7"/>
  <c r="I9"/>
  <c r="I10"/>
  <c r="I34" l="1"/>
  <c r="I33"/>
  <c r="I32"/>
  <c r="I31"/>
  <c r="I30"/>
  <c r="I29"/>
  <c r="I28"/>
  <c r="I27"/>
  <c r="I26"/>
  <c r="I25"/>
  <c r="I24"/>
  <c r="I23"/>
  <c r="I22"/>
  <c r="I21"/>
  <c r="I18"/>
  <c r="I17"/>
  <c r="I16"/>
  <c r="I15"/>
  <c r="I14"/>
  <c r="I6"/>
  <c r="I5"/>
  <c r="P5" i="2"/>
  <c r="I6" i="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D2" l="1"/>
  <c r="D2" i="2"/>
  <c r="D2" i="4"/>
  <c r="A35" i="1"/>
  <c r="A29"/>
  <c r="R22"/>
  <c r="P22"/>
  <c r="O21"/>
  <c r="Q21" s="1"/>
  <c r="S21" s="1"/>
  <c r="I21"/>
  <c r="O20"/>
  <c r="Q20" s="1"/>
  <c r="S20" s="1"/>
  <c r="I20"/>
  <c r="O19"/>
  <c r="Q19" s="1"/>
  <c r="S19" s="1"/>
  <c r="I19"/>
  <c r="O18"/>
  <c r="Q18" s="1"/>
  <c r="S18" s="1"/>
  <c r="I18"/>
  <c r="O17"/>
  <c r="Q17" s="1"/>
  <c r="S17" s="1"/>
  <c r="I17"/>
  <c r="O16"/>
  <c r="Q16" s="1"/>
  <c r="S16" s="1"/>
  <c r="I16"/>
  <c r="O15"/>
  <c r="Q15" s="1"/>
  <c r="S15" s="1"/>
  <c r="I15"/>
  <c r="O14"/>
  <c r="I14"/>
  <c r="D22" l="1"/>
  <c r="E22"/>
  <c r="F22"/>
  <c r="H22"/>
  <c r="J22"/>
  <c r="K22"/>
  <c r="L22"/>
  <c r="N22"/>
  <c r="G22"/>
  <c r="M22"/>
  <c r="I22"/>
  <c r="J24" s="1"/>
  <c r="Q14"/>
  <c r="S14" s="1"/>
  <c r="S22" s="1"/>
  <c r="O22" l="1"/>
  <c r="Q22"/>
</calcChain>
</file>

<file path=xl/sharedStrings.xml><?xml version="1.0" encoding="utf-8"?>
<sst xmlns="http://schemas.openxmlformats.org/spreadsheetml/2006/main" count="202" uniqueCount="101">
  <si>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</si>
  <si>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</si>
  <si>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</si>
  <si>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</si>
  <si>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</si>
  <si>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</si>
  <si>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</si>
  <si>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</si>
  <si>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</si>
  <si>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</si>
  <si>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</si>
  <si>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</si>
  <si>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</si>
  <si>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</si>
  <si>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</si>
  <si>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</si>
  <si>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</si>
  <si>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</si>
  <si>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</si>
  <si>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</si>
  <si>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</si>
  <si>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</si>
  <si>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</si>
  <si>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</si>
  <si>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</si>
  <si>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</si>
  <si>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</si>
  <si>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</si>
  <si>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</si>
  <si>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</si>
  <si>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</si>
  <si>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</si>
  <si>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</si>
  <si>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</si>
  <si>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</si>
  <si>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</si>
  <si>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</si>
  <si>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</si>
  <si>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</si>
  <si>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</si>
  <si>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</si>
  <si>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</si>
  <si>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</si>
  <si>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</si>
  <si>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</si>
  <si>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</si>
  <si>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</si>
  <si>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</si>
  <si>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</si>
  <si>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</si>
  <si>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</si>
  <si>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</si>
  <si>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</si>
  <si>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</si>
  <si>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</si>
  <si>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</si>
  <si>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</si>
  <si>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</si>
  <si>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</si>
  <si>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</si>
  <si>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</si>
  <si>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</si>
  <si>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</si>
  <si>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</si>
  <si>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WP4</t>
  </si>
  <si>
    <t>WP5</t>
  </si>
  <si>
    <t>WP7</t>
  </si>
  <si>
    <t>WP8</t>
  </si>
  <si>
    <t>WP1-  Analiza korisničkih zahteva</t>
  </si>
  <si>
    <t>WP2- Realizacija neophodnog harvdera</t>
  </si>
  <si>
    <t>WP3- Modelovanje sistema</t>
  </si>
  <si>
    <t>WP4-  Implementacija veb i mobilne aplikacije</t>
  </si>
  <si>
    <t>WP5- Integracija sistema</t>
  </si>
  <si>
    <t>WP6- Testiranje</t>
  </si>
  <si>
    <t>WP7- Evaluacija i disiminacija</t>
  </si>
  <si>
    <t>WP8- Upravljanje projektom</t>
  </si>
  <si>
    <t>Smart Companion</t>
  </si>
  <si>
    <t>Elektrotehnički fakultet Univerziteta u Beogradu</t>
  </si>
  <si>
    <t>ETF</t>
  </si>
  <si>
    <t>Univerzitet u Beogradu, Elektrotehnički fakultet</t>
  </si>
  <si>
    <t>SRB</t>
  </si>
  <si>
    <t>Belgrade</t>
  </si>
  <si>
    <t>Warsaw</t>
  </si>
  <si>
    <t>Stuttgart</t>
  </si>
  <si>
    <t>Lisbon</t>
  </si>
  <si>
    <t>Amsterdam</t>
  </si>
  <si>
    <t>Athens</t>
  </si>
  <si>
    <t>Srbija</t>
  </si>
  <si>
    <t>Laptop i5, 16GB DDR3, SSD 250GB</t>
  </si>
  <si>
    <t>Stamparske usluge</t>
  </si>
  <si>
    <t>Obezbeđivanje opšteg kancelarijskog materijala</t>
  </si>
  <si>
    <t>Reklamiranje uređaja</t>
  </si>
  <si>
    <t>WP9</t>
  </si>
  <si>
    <t>Usluge prevođenja</t>
  </si>
  <si>
    <t>Licenca za softver za testiranje</t>
  </si>
  <si>
    <t>Licenca za Project Management</t>
  </si>
  <si>
    <t>WP1, WP4, WP9</t>
  </si>
  <si>
    <t>Serverska soba</t>
  </si>
  <si>
    <t>Licenca za razvojno okruzenje Visual Studio Enterprise</t>
  </si>
  <si>
    <t>WP2, WP5</t>
  </si>
  <si>
    <t>WP6</t>
  </si>
</sst>
</file>

<file path=xl/styles.xml><?xml version="1.0" encoding="utf-8"?>
<styleSheet xmlns="http://schemas.openxmlformats.org/spreadsheetml/2006/main">
  <numFmts count="1">
    <numFmt numFmtId="164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8"/>
  <sheetViews>
    <sheetView tabSelected="1" topLeftCell="A4" zoomScale="70" zoomScaleNormal="70" workbookViewId="0">
      <selection activeCell="D18" sqref="D18"/>
    </sheetView>
  </sheetViews>
  <sheetFormatPr defaultColWidth="11.44140625" defaultRowHeight="14.65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>
      <c r="A1" s="1" t="s">
        <v>0</v>
      </c>
    </row>
    <row r="3" spans="1:19">
      <c r="E3" s="77"/>
      <c r="F3" s="77"/>
      <c r="G3" s="77"/>
      <c r="H3" s="77"/>
      <c r="I3" s="77"/>
    </row>
    <row r="4" spans="1:19">
      <c r="D4" s="2"/>
      <c r="E4" s="78" t="s">
        <v>1</v>
      </c>
      <c r="F4" s="79"/>
      <c r="G4" s="79"/>
      <c r="H4" s="79"/>
      <c r="I4" s="79"/>
      <c r="J4" s="3" t="s">
        <v>76</v>
      </c>
      <c r="L4" s="79" t="s">
        <v>2</v>
      </c>
      <c r="M4" s="79"/>
      <c r="N4" s="79"/>
      <c r="O4" s="4">
        <v>0.25</v>
      </c>
    </row>
    <row r="5" spans="1:19">
      <c r="D5" s="2"/>
      <c r="E5" s="78" t="s">
        <v>3</v>
      </c>
      <c r="F5" s="79"/>
      <c r="G5" s="79"/>
      <c r="H5" s="79"/>
      <c r="I5" s="79"/>
      <c r="J5" s="3" t="s">
        <v>77</v>
      </c>
      <c r="L5" s="79" t="s">
        <v>4</v>
      </c>
      <c r="M5" s="79"/>
      <c r="N5" s="79"/>
      <c r="O5" s="4">
        <v>1</v>
      </c>
    </row>
    <row r="6" spans="1:19">
      <c r="D6" s="2"/>
      <c r="E6" s="78" t="s">
        <v>5</v>
      </c>
      <c r="F6" s="79"/>
      <c r="G6" s="79"/>
      <c r="H6" s="79"/>
      <c r="I6" s="79"/>
      <c r="J6" s="3" t="s">
        <v>78</v>
      </c>
      <c r="L6" s="79" t="s">
        <v>6</v>
      </c>
      <c r="M6" s="79"/>
      <c r="N6" s="79"/>
      <c r="O6" s="5">
        <v>0.7</v>
      </c>
      <c r="P6" s="6" t="s">
        <v>7</v>
      </c>
      <c r="Q6" s="6"/>
    </row>
    <row r="7" spans="1:19">
      <c r="E7" s="79" t="s">
        <v>8</v>
      </c>
      <c r="F7" s="79"/>
      <c r="G7" s="79"/>
      <c r="H7" s="79"/>
      <c r="I7" s="79"/>
      <c r="J7" s="3"/>
      <c r="L7" s="79" t="s">
        <v>9</v>
      </c>
      <c r="M7" s="79"/>
      <c r="N7" s="79"/>
      <c r="O7" s="4">
        <v>1</v>
      </c>
    </row>
    <row r="8" spans="1:19">
      <c r="J8" s="2"/>
      <c r="O8" s="7"/>
    </row>
    <row r="9" spans="1:19" ht="15.25" thickBot="1"/>
    <row r="10" spans="1:19" ht="16.5" thickBot="1">
      <c r="A10" s="80" t="s">
        <v>10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"/>
    </row>
    <row r="12" spans="1:19" ht="15.9">
      <c r="D12" s="82" t="s">
        <v>11</v>
      </c>
      <c r="E12" s="82"/>
      <c r="F12" s="82"/>
      <c r="G12" s="82"/>
      <c r="H12" s="82"/>
      <c r="I12" s="82"/>
      <c r="J12" s="83" t="s">
        <v>12</v>
      </c>
      <c r="K12" s="83"/>
      <c r="L12" s="83"/>
      <c r="M12" s="83"/>
      <c r="N12" s="83"/>
      <c r="O12" s="83"/>
      <c r="P12" s="83"/>
      <c r="Q12" s="83"/>
      <c r="R12" s="83"/>
      <c r="S12" s="9"/>
    </row>
    <row r="13" spans="1:19" s="14" customFormat="1" ht="90" customHeight="1">
      <c r="A13" s="73" t="s">
        <v>51</v>
      </c>
      <c r="B13" s="73"/>
      <c r="C13" s="73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>
      <c r="A14" s="74" t="s">
        <v>68</v>
      </c>
      <c r="B14" s="75"/>
      <c r="C14" s="76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1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>
      <c r="A15" s="74" t="s">
        <v>69</v>
      </c>
      <c r="B15" s="75"/>
      <c r="C15" s="76"/>
      <c r="D15" s="15"/>
      <c r="E15" s="15"/>
      <c r="F15" s="15"/>
      <c r="G15" s="15"/>
      <c r="H15" s="15"/>
      <c r="I15" s="16">
        <f t="shared" ref="I15:I21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1" si="2">+J15+K15+L15+M15+O15+P15</f>
        <v>0</v>
      </c>
      <c r="R15" s="18"/>
      <c r="S15" s="18">
        <f t="shared" ref="S15:S21" si="3">+Q15-R15</f>
        <v>0</v>
      </c>
    </row>
    <row r="16" spans="1:19">
      <c r="A16" s="74" t="s">
        <v>70</v>
      </c>
      <c r="B16" s="75"/>
      <c r="C16" s="76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>
      <c r="A17" s="74" t="s">
        <v>71</v>
      </c>
      <c r="B17" s="75"/>
      <c r="C17" s="76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>
      <c r="A18" s="74" t="s">
        <v>72</v>
      </c>
      <c r="B18" s="75"/>
      <c r="C18" s="7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>
      <c r="A19" s="74" t="s">
        <v>73</v>
      </c>
      <c r="B19" s="75"/>
      <c r="C19" s="76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>
      <c r="A20" s="74" t="s">
        <v>74</v>
      </c>
      <c r="B20" s="75"/>
      <c r="C20" s="7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>
      <c r="A21" s="74" t="s">
        <v>75</v>
      </c>
      <c r="B21" s="75"/>
      <c r="C21" s="76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>
      <c r="A22" s="70" t="s">
        <v>18</v>
      </c>
      <c r="B22" s="70"/>
      <c r="C22" s="70"/>
      <c r="D22" s="15">
        <f t="shared" ref="D22:S22" si="4">SUM(D14:D21)</f>
        <v>0</v>
      </c>
      <c r="E22" s="15">
        <f t="shared" si="4"/>
        <v>0</v>
      </c>
      <c r="F22" s="15">
        <f t="shared" si="4"/>
        <v>0</v>
      </c>
      <c r="G22" s="15">
        <f t="shared" si="4"/>
        <v>0</v>
      </c>
      <c r="H22" s="15">
        <f t="shared" si="4"/>
        <v>0</v>
      </c>
      <c r="I22" s="19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1">
        <f t="shared" si="4"/>
        <v>0</v>
      </c>
      <c r="S22" s="22">
        <f t="shared" si="4"/>
        <v>0</v>
      </c>
      <c r="T22" s="23"/>
    </row>
    <row r="23" spans="1:20">
      <c r="A23" s="24"/>
      <c r="B23" s="24"/>
      <c r="C23" s="24"/>
      <c r="D23" s="25"/>
      <c r="E23" s="25"/>
      <c r="F23" s="25"/>
      <c r="G23" s="25"/>
      <c r="H23" s="25"/>
      <c r="I23" s="2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>
      <c r="A24" s="24"/>
      <c r="B24" s="24"/>
      <c r="C24" s="24"/>
      <c r="D24" s="26" t="s">
        <v>29</v>
      </c>
      <c r="E24" s="27"/>
      <c r="F24" s="28"/>
      <c r="G24" s="28"/>
      <c r="H24" s="28"/>
      <c r="I24" s="29"/>
      <c r="J24" s="20">
        <f>IF(I22=0,0,(J22/I22))</f>
        <v>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>
      <c r="A25" s="30"/>
      <c r="S25" s="31"/>
    </row>
    <row r="26" spans="1:20">
      <c r="A26" s="69" t="s">
        <v>30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20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0" ht="41.2" customHeight="1">
      <c r="A28" s="32" t="s">
        <v>31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" customHeight="1">
      <c r="A29" s="61" t="str">
        <f>CONCATENATE("participant"," ",J6)</f>
        <v>participant ETF</v>
      </c>
      <c r="B29" s="62"/>
      <c r="C29" s="33" t="s">
        <v>32</v>
      </c>
      <c r="D29" s="71" t="s">
        <v>33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20" ht="36" customHeight="1">
      <c r="A30" s="58" t="s">
        <v>34</v>
      </c>
      <c r="B30" s="58"/>
      <c r="C30" s="34"/>
      <c r="D30" s="65" t="s">
        <v>57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S30" s="31"/>
    </row>
    <row r="31" spans="1:20" ht="29.3" customHeight="1">
      <c r="A31" s="58" t="s">
        <v>35</v>
      </c>
      <c r="B31" s="58"/>
      <c r="C31" s="35"/>
      <c r="D31" s="60" t="s">
        <v>58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S31" s="31"/>
    </row>
    <row r="32" spans="1:20" ht="31.6" customHeight="1">
      <c r="A32" s="58" t="s">
        <v>36</v>
      </c>
      <c r="B32" s="58"/>
      <c r="C32" s="3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S32" s="31"/>
    </row>
    <row r="33" spans="1:19" s="36" customFormat="1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9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9">
      <c r="A35" s="61" t="str">
        <f>CONCATENATE("participant"," ",C9)</f>
        <v xml:space="preserve">participant </v>
      </c>
      <c r="B35" s="62"/>
      <c r="C35" s="33" t="s">
        <v>32</v>
      </c>
      <c r="D35" s="63" t="s">
        <v>33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</row>
    <row r="36" spans="1:19" ht="27.8" customHeight="1">
      <c r="A36" s="58" t="s">
        <v>37</v>
      </c>
      <c r="B36" s="58"/>
      <c r="C36" s="35"/>
      <c r="D36" s="59" t="s">
        <v>59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S36" s="31"/>
    </row>
    <row r="37" spans="1:19" ht="25.5" customHeight="1">
      <c r="A37" s="58" t="s">
        <v>38</v>
      </c>
      <c r="B37" s="58"/>
      <c r="C37" s="35"/>
      <c r="D37" s="66" t="s">
        <v>39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8"/>
      <c r="S37" s="31"/>
    </row>
    <row r="38" spans="1:19" ht="26.25" customHeight="1">
      <c r="A38" s="58" t="s">
        <v>40</v>
      </c>
      <c r="B38" s="58"/>
      <c r="C38" s="35"/>
      <c r="D38" s="59" t="s">
        <v>41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S38" s="31"/>
    </row>
  </sheetData>
  <protectedRanges>
    <protectedRange sqref="D14:H21 C30:P38 P14:P21 R14:S21 O6 J14:N21" name="Range1"/>
  </protectedRanges>
  <mergeCells count="39">
    <mergeCell ref="D12:I12"/>
    <mergeCell ref="J12:R12"/>
    <mergeCell ref="A17:C17"/>
    <mergeCell ref="A16:C16"/>
    <mergeCell ref="A15:C15"/>
    <mergeCell ref="A14:C14"/>
    <mergeCell ref="E6:I6"/>
    <mergeCell ref="L6:N6"/>
    <mergeCell ref="E7:I7"/>
    <mergeCell ref="L7:N7"/>
    <mergeCell ref="A10:R10"/>
    <mergeCell ref="E3:I3"/>
    <mergeCell ref="E4:I4"/>
    <mergeCell ref="L4:N4"/>
    <mergeCell ref="E5:I5"/>
    <mergeCell ref="L5:N5"/>
    <mergeCell ref="A26:P26"/>
    <mergeCell ref="A22:C22"/>
    <mergeCell ref="A29:B29"/>
    <mergeCell ref="D29:P29"/>
    <mergeCell ref="A13:C13"/>
    <mergeCell ref="A21:C21"/>
    <mergeCell ref="A20:C20"/>
    <mergeCell ref="A19:C19"/>
    <mergeCell ref="A18:C18"/>
    <mergeCell ref="A30:B30"/>
    <mergeCell ref="D30:P30"/>
    <mergeCell ref="A31:B31"/>
    <mergeCell ref="D31:P31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8"/>
  <sheetViews>
    <sheetView zoomScale="85" zoomScaleNormal="85" workbookViewId="0">
      <selection activeCell="D12" sqref="D12"/>
    </sheetView>
  </sheetViews>
  <sheetFormatPr defaultRowHeight="14.65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.25" thickBot="1"/>
    <row r="2" spans="1:16" ht="18.95" thickBot="1">
      <c r="B2" s="84" t="s">
        <v>42</v>
      </c>
      <c r="C2" s="85"/>
      <c r="D2" s="43">
        <f>SUM(P5:P35)</f>
        <v>39050</v>
      </c>
    </row>
    <row r="4" spans="1:16" ht="156.19999999999999">
      <c r="A4" s="57"/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1:16" ht="15.9">
      <c r="A5" s="86"/>
      <c r="B5" s="39" t="s">
        <v>62</v>
      </c>
      <c r="C5" s="86" t="s">
        <v>78</v>
      </c>
      <c r="D5" s="49" t="s">
        <v>79</v>
      </c>
      <c r="E5" s="49" t="s">
        <v>80</v>
      </c>
      <c r="F5" s="49" t="s">
        <v>81</v>
      </c>
      <c r="G5" s="49" t="s">
        <v>86</v>
      </c>
      <c r="H5" s="39">
        <v>2</v>
      </c>
      <c r="I5" s="39"/>
      <c r="J5" s="39"/>
      <c r="K5" s="39"/>
      <c r="L5" s="39"/>
      <c r="M5" s="39">
        <v>4</v>
      </c>
      <c r="N5" s="39">
        <v>1200</v>
      </c>
      <c r="O5" s="39">
        <v>1100</v>
      </c>
      <c r="P5" s="39">
        <f>N5+O5</f>
        <v>2300</v>
      </c>
    </row>
    <row r="6" spans="1:16" ht="15.9">
      <c r="A6" s="86"/>
      <c r="B6" s="57" t="s">
        <v>64</v>
      </c>
      <c r="C6" s="86" t="s">
        <v>78</v>
      </c>
      <c r="D6" s="57" t="s">
        <v>79</v>
      </c>
      <c r="E6" s="57" t="s">
        <v>80</v>
      </c>
      <c r="F6" s="57" t="s">
        <v>81</v>
      </c>
      <c r="G6" s="57" t="s">
        <v>83</v>
      </c>
      <c r="H6" s="57"/>
      <c r="I6" s="57"/>
      <c r="J6" s="57">
        <v>2</v>
      </c>
      <c r="K6" s="57"/>
      <c r="L6" s="57"/>
      <c r="M6" s="57">
        <v>4</v>
      </c>
      <c r="N6" s="57">
        <v>1600</v>
      </c>
      <c r="O6" s="57">
        <v>1500</v>
      </c>
      <c r="P6" s="57">
        <f t="shared" ref="P6" si="0">N6+O6</f>
        <v>3100</v>
      </c>
    </row>
    <row r="7" spans="1:16" ht="15.9">
      <c r="A7" s="88"/>
      <c r="B7" s="57" t="s">
        <v>65</v>
      </c>
      <c r="C7" s="86" t="s">
        <v>78</v>
      </c>
      <c r="D7" s="57" t="s">
        <v>79</v>
      </c>
      <c r="E7" s="57" t="s">
        <v>80</v>
      </c>
      <c r="F7" s="57" t="s">
        <v>81</v>
      </c>
      <c r="G7" s="57" t="s">
        <v>83</v>
      </c>
      <c r="H7" s="39"/>
      <c r="I7" s="39"/>
      <c r="J7" s="39">
        <v>3</v>
      </c>
      <c r="K7" s="39"/>
      <c r="L7" s="39"/>
      <c r="M7" s="39">
        <v>4</v>
      </c>
      <c r="N7" s="39">
        <v>2400</v>
      </c>
      <c r="O7" s="39">
        <v>2250</v>
      </c>
      <c r="P7" s="39">
        <v>6650</v>
      </c>
    </row>
    <row r="8" spans="1:16" ht="15.9">
      <c r="A8" s="86"/>
      <c r="B8" s="57" t="s">
        <v>65</v>
      </c>
      <c r="C8" s="86" t="s">
        <v>78</v>
      </c>
      <c r="D8" s="57" t="s">
        <v>79</v>
      </c>
      <c r="E8" s="57" t="s">
        <v>80</v>
      </c>
      <c r="F8" s="57" t="s">
        <v>81</v>
      </c>
      <c r="G8" s="57" t="s">
        <v>83</v>
      </c>
      <c r="H8" s="57"/>
      <c r="I8" s="57"/>
      <c r="J8" s="57">
        <v>3</v>
      </c>
      <c r="K8" s="57"/>
      <c r="L8" s="57"/>
      <c r="M8" s="57">
        <v>4</v>
      </c>
      <c r="N8" s="57">
        <v>2400</v>
      </c>
      <c r="O8" s="57">
        <v>2250</v>
      </c>
      <c r="P8" s="57">
        <v>6650</v>
      </c>
    </row>
    <row r="9" spans="1:16" ht="15.9">
      <c r="A9" s="86"/>
      <c r="B9" s="57" t="s">
        <v>65</v>
      </c>
      <c r="C9" s="86" t="s">
        <v>78</v>
      </c>
      <c r="D9" s="57" t="s">
        <v>79</v>
      </c>
      <c r="E9" s="57" t="s">
        <v>80</v>
      </c>
      <c r="F9" s="57" t="s">
        <v>81</v>
      </c>
      <c r="G9" s="57" t="s">
        <v>83</v>
      </c>
      <c r="H9" s="39"/>
      <c r="I9" s="39"/>
      <c r="J9" s="39">
        <v>3</v>
      </c>
      <c r="K9" s="39"/>
      <c r="L9" s="39"/>
      <c r="M9" s="39">
        <v>4</v>
      </c>
      <c r="N9" s="39">
        <v>2400</v>
      </c>
      <c r="O9" s="39">
        <v>2250</v>
      </c>
      <c r="P9" s="39">
        <v>6650</v>
      </c>
    </row>
    <row r="10" spans="1:16" ht="15.9">
      <c r="A10" s="86"/>
      <c r="B10" s="57" t="s">
        <v>100</v>
      </c>
      <c r="C10" s="86" t="s">
        <v>78</v>
      </c>
      <c r="D10" s="57" t="s">
        <v>79</v>
      </c>
      <c r="E10" s="57" t="s">
        <v>80</v>
      </c>
      <c r="F10" s="57" t="s">
        <v>81</v>
      </c>
      <c r="G10" s="57" t="s">
        <v>84</v>
      </c>
      <c r="H10" s="39"/>
      <c r="I10" s="39"/>
      <c r="J10" s="39">
        <v>3</v>
      </c>
      <c r="K10" s="39"/>
      <c r="L10" s="39"/>
      <c r="M10" s="39">
        <v>4</v>
      </c>
      <c r="N10" s="39">
        <v>3000</v>
      </c>
      <c r="O10" s="39">
        <v>2100</v>
      </c>
      <c r="P10" s="39">
        <v>3400</v>
      </c>
    </row>
    <row r="11" spans="1:16" ht="18.95" customHeight="1">
      <c r="A11" s="87"/>
      <c r="B11" s="57" t="s">
        <v>66</v>
      </c>
      <c r="C11" s="86" t="s">
        <v>78</v>
      </c>
      <c r="D11" s="57" t="s">
        <v>79</v>
      </c>
      <c r="E11" s="57" t="s">
        <v>80</v>
      </c>
      <c r="F11" s="57" t="s">
        <v>81</v>
      </c>
      <c r="G11" s="57" t="s">
        <v>85</v>
      </c>
      <c r="H11" s="57"/>
      <c r="I11" s="57"/>
      <c r="J11" s="57">
        <v>4</v>
      </c>
      <c r="K11" s="57"/>
      <c r="L11" s="57"/>
      <c r="M11" s="57">
        <v>5</v>
      </c>
      <c r="N11" s="57">
        <v>4000</v>
      </c>
      <c r="O11" s="57">
        <v>3600</v>
      </c>
      <c r="P11" s="57">
        <f t="shared" ref="P11:P12" si="1">N11+O11</f>
        <v>7600</v>
      </c>
    </row>
    <row r="12" spans="1:16" ht="15.9">
      <c r="A12" s="57"/>
      <c r="B12" s="57" t="s">
        <v>67</v>
      </c>
      <c r="C12" s="86" t="s">
        <v>78</v>
      </c>
      <c r="D12" s="57" t="s">
        <v>79</v>
      </c>
      <c r="E12" s="57" t="s">
        <v>80</v>
      </c>
      <c r="F12" s="57" t="s">
        <v>81</v>
      </c>
      <c r="G12" s="57" t="s">
        <v>82</v>
      </c>
      <c r="H12" s="57"/>
      <c r="I12" s="57"/>
      <c r="J12" s="57">
        <v>1</v>
      </c>
      <c r="K12" s="57"/>
      <c r="L12" s="57">
        <v>1</v>
      </c>
      <c r="M12" s="57">
        <v>4</v>
      </c>
      <c r="N12" s="57">
        <v>1600</v>
      </c>
      <c r="O12" s="57">
        <v>1100</v>
      </c>
      <c r="P12" s="57">
        <f t="shared" si="1"/>
        <v>2700</v>
      </c>
    </row>
    <row r="13" spans="1:16" ht="15.9">
      <c r="B13" s="49"/>
      <c r="C13" s="86"/>
      <c r="D13" s="49"/>
      <c r="E13" s="49"/>
      <c r="F13" s="49"/>
      <c r="G13" s="49"/>
      <c r="H13" s="39"/>
      <c r="I13" s="39"/>
      <c r="J13" s="39"/>
      <c r="K13" s="39"/>
      <c r="L13" s="39"/>
      <c r="M13" s="39"/>
      <c r="N13" s="39"/>
      <c r="O13" s="39"/>
      <c r="P13" s="39"/>
    </row>
    <row r="14" spans="1:16" ht="15.9">
      <c r="B14" s="49"/>
      <c r="C14" s="86"/>
      <c r="D14" s="49"/>
      <c r="E14" s="49"/>
      <c r="F14" s="49"/>
      <c r="G14" s="49"/>
      <c r="H14" s="39"/>
      <c r="I14" s="39"/>
      <c r="J14" s="39"/>
      <c r="K14" s="39"/>
      <c r="L14" s="39"/>
      <c r="M14" s="39"/>
      <c r="N14" s="39"/>
      <c r="O14" s="39"/>
      <c r="P14" s="39"/>
    </row>
    <row r="15" spans="1:16" ht="15.9">
      <c r="B15" s="49"/>
      <c r="C15" s="86"/>
      <c r="D15" s="49"/>
      <c r="E15" s="49"/>
      <c r="F15" s="49"/>
      <c r="G15" s="49"/>
      <c r="H15" s="39"/>
      <c r="I15" s="39"/>
      <c r="J15" s="39"/>
      <c r="K15" s="39"/>
      <c r="L15" s="39"/>
      <c r="M15" s="39"/>
      <c r="N15" s="39"/>
      <c r="O15" s="39"/>
      <c r="P15" s="39"/>
    </row>
    <row r="16" spans="1:16" ht="15.9">
      <c r="B16" s="49"/>
      <c r="C16" s="86"/>
      <c r="D16" s="49"/>
      <c r="E16" s="49"/>
      <c r="F16" s="49"/>
      <c r="G16" s="49"/>
      <c r="H16" s="39"/>
      <c r="I16" s="39"/>
      <c r="J16" s="39"/>
      <c r="K16" s="39"/>
      <c r="L16" s="39"/>
      <c r="M16" s="39"/>
      <c r="N16" s="39"/>
      <c r="O16" s="39"/>
      <c r="P16" s="39"/>
    </row>
    <row r="17" spans="2:16" ht="15.9">
      <c r="B17" s="49"/>
      <c r="C17" s="87"/>
      <c r="D17" s="49"/>
      <c r="E17" s="49"/>
      <c r="F17" s="49"/>
      <c r="G17" s="49"/>
      <c r="H17" s="39"/>
      <c r="I17" s="39"/>
      <c r="J17" s="39"/>
      <c r="K17" s="39"/>
      <c r="L17" s="39"/>
      <c r="M17" s="39"/>
      <c r="N17" s="39"/>
      <c r="O17" s="49"/>
      <c r="P17" s="39"/>
    </row>
    <row r="18" spans="2:16" ht="15.9">
      <c r="B18" s="49"/>
      <c r="C18" s="86"/>
      <c r="D18" s="49"/>
      <c r="E18" s="49"/>
      <c r="F18" s="49"/>
      <c r="G18" s="49"/>
      <c r="H18" s="39"/>
      <c r="I18" s="39"/>
      <c r="J18" s="39"/>
      <c r="K18" s="39"/>
      <c r="L18" s="39"/>
      <c r="M18" s="39"/>
      <c r="N18" s="39"/>
      <c r="O18" s="49"/>
      <c r="P18" s="39"/>
    </row>
    <row r="19" spans="2:16" ht="15.9">
      <c r="B19" s="49"/>
      <c r="C19" s="86"/>
      <c r="D19" s="49"/>
      <c r="E19" s="49"/>
      <c r="F19" s="49"/>
      <c r="G19" s="49"/>
      <c r="H19" s="39"/>
      <c r="I19" s="39"/>
      <c r="J19" s="39"/>
      <c r="K19" s="39"/>
      <c r="L19" s="39"/>
      <c r="M19" s="39"/>
      <c r="N19" s="39"/>
      <c r="O19" s="49"/>
      <c r="P19" s="39"/>
    </row>
    <row r="20" spans="2:16" ht="15.9">
      <c r="B20" s="49"/>
      <c r="C20" s="87"/>
      <c r="D20" s="49"/>
      <c r="E20" s="49"/>
      <c r="F20" s="49"/>
      <c r="G20" s="49"/>
      <c r="H20" s="39"/>
      <c r="I20" s="39"/>
      <c r="J20" s="39"/>
      <c r="K20" s="39"/>
      <c r="L20" s="39"/>
      <c r="M20" s="39"/>
      <c r="N20" s="39"/>
      <c r="O20" s="49"/>
      <c r="P20" s="39"/>
    </row>
    <row r="21" spans="2:16" ht="15.9">
      <c r="B21" s="49"/>
      <c r="C21" s="86"/>
      <c r="D21" s="49"/>
      <c r="E21" s="49"/>
      <c r="F21" s="49"/>
      <c r="G21" s="49"/>
      <c r="H21" s="39"/>
      <c r="I21" s="39"/>
      <c r="J21" s="39"/>
      <c r="K21" s="39"/>
      <c r="L21" s="39"/>
      <c r="M21" s="39"/>
      <c r="N21" s="39"/>
      <c r="O21" s="39"/>
      <c r="P21" s="39"/>
    </row>
    <row r="22" spans="2:16" ht="15.9">
      <c r="B22" s="49"/>
      <c r="C22" s="86"/>
      <c r="D22" s="49"/>
      <c r="E22" s="49"/>
      <c r="F22" s="49"/>
      <c r="G22" s="49"/>
      <c r="H22" s="39"/>
      <c r="I22" s="39"/>
      <c r="J22" s="39"/>
      <c r="K22" s="39"/>
      <c r="L22" s="39"/>
      <c r="M22" s="39"/>
      <c r="N22" s="39"/>
      <c r="O22" s="49"/>
      <c r="P22" s="39"/>
    </row>
    <row r="23" spans="2:16" ht="15.9">
      <c r="B23" s="49"/>
      <c r="C23" s="86"/>
      <c r="D23" s="49"/>
      <c r="E23" s="49"/>
      <c r="F23" s="49"/>
      <c r="G23" s="49"/>
      <c r="H23" s="39"/>
      <c r="I23" s="39"/>
      <c r="J23" s="39"/>
      <c r="K23" s="39"/>
      <c r="L23" s="39"/>
      <c r="M23" s="39"/>
      <c r="N23" s="39"/>
      <c r="O23" s="49"/>
      <c r="P23" s="39"/>
    </row>
    <row r="24" spans="2:16" ht="15.9">
      <c r="B24" s="49"/>
      <c r="C24" s="87"/>
      <c r="D24" s="49"/>
      <c r="E24" s="49"/>
      <c r="F24" s="49"/>
      <c r="G24" s="49"/>
      <c r="H24" s="39"/>
      <c r="I24" s="39"/>
      <c r="J24" s="39"/>
      <c r="K24" s="39"/>
      <c r="L24" s="39"/>
      <c r="M24" s="39"/>
      <c r="N24" s="39"/>
      <c r="O24" s="49"/>
      <c r="P24" s="39"/>
    </row>
    <row r="25" spans="2:16" ht="15.9">
      <c r="B25" s="49"/>
      <c r="C25" s="86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5.9">
      <c r="B26" s="49"/>
      <c r="C26" s="86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5.9">
      <c r="B27" s="49"/>
      <c r="C27" s="86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5.9">
      <c r="B28" s="49"/>
      <c r="C28" s="87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5.9">
      <c r="B29" s="49"/>
      <c r="C29" s="86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39"/>
    </row>
    <row r="30" spans="2:16" ht="15.9">
      <c r="B30" s="49"/>
      <c r="C30" s="86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39"/>
    </row>
    <row r="31" spans="2:16" ht="15.9">
      <c r="B31" s="49"/>
      <c r="C31" s="86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39"/>
    </row>
    <row r="32" spans="2:16" ht="15.9">
      <c r="B32" s="49"/>
      <c r="C32" s="87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39"/>
    </row>
    <row r="33" spans="2:16" ht="15.9">
      <c r="B33" s="49"/>
      <c r="C33" s="87"/>
      <c r="D33" s="49"/>
      <c r="E33" s="49"/>
      <c r="F33" s="49"/>
      <c r="G33" s="49"/>
      <c r="H33" s="39"/>
      <c r="I33" s="39"/>
      <c r="J33" s="39"/>
      <c r="K33" s="39"/>
      <c r="L33" s="39"/>
      <c r="M33" s="39"/>
      <c r="N33" s="39"/>
      <c r="O33" s="39"/>
      <c r="P33" s="39"/>
    </row>
    <row r="34" spans="2:16" ht="15.9">
      <c r="B34" s="49"/>
      <c r="C34" s="86"/>
      <c r="D34" s="49"/>
      <c r="E34" s="49"/>
      <c r="F34" s="49"/>
      <c r="G34" s="49"/>
      <c r="H34" s="39"/>
      <c r="I34" s="39"/>
      <c r="J34" s="39"/>
      <c r="K34" s="39"/>
      <c r="L34" s="39"/>
      <c r="M34" s="39"/>
      <c r="N34" s="39"/>
      <c r="O34" s="39"/>
      <c r="P34" s="39"/>
    </row>
    <row r="35" spans="2:16" ht="15.9">
      <c r="B35" s="49"/>
      <c r="C35" s="86"/>
      <c r="D35" s="49"/>
      <c r="E35" s="49"/>
      <c r="F35" s="49"/>
      <c r="G35" s="49"/>
      <c r="H35" s="39"/>
      <c r="I35" s="39"/>
      <c r="J35" s="39"/>
      <c r="K35" s="39"/>
      <c r="L35" s="39"/>
      <c r="M35" s="39"/>
      <c r="N35" s="39"/>
      <c r="O35" s="39"/>
      <c r="P35" s="39"/>
    </row>
    <row r="36" spans="2:16" ht="15.9">
      <c r="B36" s="49"/>
      <c r="C36" s="86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5.9">
      <c r="B37" s="49"/>
      <c r="C37" s="87"/>
      <c r="D37" s="52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7.7" customHeight="1">
      <c r="B38" s="49"/>
      <c r="C38" s="86"/>
      <c r="D38" s="55"/>
      <c r="E38" s="51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5.9">
      <c r="B39" s="49"/>
      <c r="C39" s="87"/>
      <c r="D39" s="53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5.9">
      <c r="B40" s="49"/>
      <c r="C40" s="8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5.9">
      <c r="B41" s="49"/>
      <c r="C41" s="86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5.9">
      <c r="B42" s="49"/>
      <c r="C42" s="87"/>
      <c r="D42" s="52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7.7" customHeight="1">
      <c r="B43" s="49"/>
      <c r="C43" s="86"/>
      <c r="D43" s="55"/>
      <c r="E43" s="51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5.9">
      <c r="B44" s="49"/>
      <c r="C44" s="86"/>
      <c r="D44" s="53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2:16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2:16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2:16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2:16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5"/>
  <sheetViews>
    <sheetView workbookViewId="0">
      <selection activeCell="F10" sqref="F10"/>
    </sheetView>
  </sheetViews>
  <sheetFormatPr defaultRowHeight="14.65"/>
  <cols>
    <col min="2" max="2" width="18.5546875" customWidth="1"/>
    <col min="4" max="4" width="48.777343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84" t="s">
        <v>42</v>
      </c>
      <c r="C2" s="85"/>
      <c r="D2" s="43">
        <f>SUM(I5:I35)</f>
        <v>32210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54" t="s">
        <v>96</v>
      </c>
      <c r="C5" s="39" t="s">
        <v>78</v>
      </c>
      <c r="D5" s="54" t="s">
        <v>79</v>
      </c>
      <c r="E5" s="39" t="s">
        <v>87</v>
      </c>
      <c r="F5" s="39" t="s">
        <v>88</v>
      </c>
      <c r="G5" s="39">
        <v>850</v>
      </c>
      <c r="H5" s="39">
        <v>5</v>
      </c>
      <c r="I5" s="39">
        <v>4250</v>
      </c>
    </row>
    <row r="6" spans="2:9">
      <c r="B6" s="54" t="s">
        <v>92</v>
      </c>
      <c r="C6" s="54" t="s">
        <v>78</v>
      </c>
      <c r="D6" s="54" t="s">
        <v>79</v>
      </c>
      <c r="E6" s="54" t="s">
        <v>87</v>
      </c>
      <c r="F6" s="54" t="s">
        <v>95</v>
      </c>
      <c r="G6" s="39">
        <v>60</v>
      </c>
      <c r="H6" s="39">
        <v>36</v>
      </c>
      <c r="I6" s="39">
        <f t="shared" ref="I6:I35" si="0">G6*H6</f>
        <v>2160</v>
      </c>
    </row>
    <row r="7" spans="2:9">
      <c r="B7" s="54" t="s">
        <v>66</v>
      </c>
      <c r="C7" s="54" t="s">
        <v>78</v>
      </c>
      <c r="D7" s="54" t="s">
        <v>79</v>
      </c>
      <c r="E7" s="54" t="s">
        <v>87</v>
      </c>
      <c r="F7" s="54" t="s">
        <v>94</v>
      </c>
      <c r="G7" s="39">
        <v>160</v>
      </c>
      <c r="H7" s="39">
        <v>5</v>
      </c>
      <c r="I7" s="39">
        <f t="shared" si="0"/>
        <v>800</v>
      </c>
    </row>
    <row r="8" spans="2:9">
      <c r="B8" s="54" t="s">
        <v>65</v>
      </c>
      <c r="C8" s="54" t="s">
        <v>78</v>
      </c>
      <c r="D8" s="54" t="s">
        <v>79</v>
      </c>
      <c r="E8" s="54" t="s">
        <v>87</v>
      </c>
      <c r="F8" s="54" t="s">
        <v>97</v>
      </c>
      <c r="G8" s="39">
        <v>20000</v>
      </c>
      <c r="H8" s="39">
        <v>1</v>
      </c>
      <c r="I8" s="39">
        <f t="shared" si="0"/>
        <v>20000</v>
      </c>
    </row>
    <row r="9" spans="2:9">
      <c r="B9" s="54" t="s">
        <v>99</v>
      </c>
      <c r="C9" s="54" t="s">
        <v>78</v>
      </c>
      <c r="D9" s="54" t="s">
        <v>79</v>
      </c>
      <c r="E9" s="54" t="s">
        <v>87</v>
      </c>
      <c r="F9" s="54" t="s">
        <v>98</v>
      </c>
      <c r="G9" s="39">
        <v>250</v>
      </c>
      <c r="H9" s="39">
        <v>20</v>
      </c>
      <c r="I9" s="39">
        <f t="shared" si="0"/>
        <v>5000</v>
      </c>
    </row>
    <row r="10" spans="2:9">
      <c r="B10" s="39"/>
      <c r="C10" s="39"/>
      <c r="D10" s="39"/>
      <c r="E10" s="39"/>
      <c r="F10" s="56"/>
      <c r="G10" s="39"/>
      <c r="H10" s="39"/>
      <c r="I10" s="39">
        <f t="shared" si="0"/>
        <v>0</v>
      </c>
    </row>
    <row r="11" spans="2:9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4"/>
  <sheetViews>
    <sheetView workbookViewId="0">
      <selection activeCell="J13" sqref="J13"/>
    </sheetView>
  </sheetViews>
  <sheetFormatPr defaultRowHeight="14.65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84" t="s">
        <v>42</v>
      </c>
      <c r="C2" s="85"/>
      <c r="D2" s="43">
        <f>SUM(I5:I34)</f>
        <v>19000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48" t="s">
        <v>67</v>
      </c>
      <c r="C5" s="39" t="s">
        <v>78</v>
      </c>
      <c r="D5" s="54" t="s">
        <v>79</v>
      </c>
      <c r="E5" s="39" t="s">
        <v>87</v>
      </c>
      <c r="F5" s="39" t="s">
        <v>89</v>
      </c>
      <c r="G5" s="39">
        <v>5000</v>
      </c>
      <c r="H5" s="39">
        <v>1</v>
      </c>
      <c r="I5" s="39">
        <f>G5*H5</f>
        <v>5000</v>
      </c>
    </row>
    <row r="6" spans="2:9">
      <c r="B6" s="48" t="s">
        <v>92</v>
      </c>
      <c r="C6" s="39" t="s">
        <v>78</v>
      </c>
      <c r="D6" s="39" t="s">
        <v>79</v>
      </c>
      <c r="E6" s="39" t="s">
        <v>87</v>
      </c>
      <c r="F6" s="39" t="s">
        <v>90</v>
      </c>
      <c r="G6" s="39">
        <v>4500</v>
      </c>
      <c r="H6" s="39">
        <v>1</v>
      </c>
      <c r="I6" s="39">
        <f t="shared" ref="I6:I34" si="0">G6*H6</f>
        <v>4500</v>
      </c>
    </row>
    <row r="7" spans="2:9">
      <c r="B7" s="54" t="s">
        <v>62</v>
      </c>
      <c r="C7" s="54" t="s">
        <v>78</v>
      </c>
      <c r="D7" s="54" t="s">
        <v>79</v>
      </c>
      <c r="E7" s="54" t="s">
        <v>87</v>
      </c>
      <c r="F7" s="54" t="s">
        <v>93</v>
      </c>
      <c r="G7" s="54">
        <v>2000</v>
      </c>
      <c r="H7" s="54">
        <v>1</v>
      </c>
      <c r="I7" s="54">
        <f t="shared" ref="I7:I8" si="1">G7*H7</f>
        <v>2000</v>
      </c>
    </row>
    <row r="8" spans="2:9">
      <c r="B8" s="54" t="s">
        <v>63</v>
      </c>
      <c r="C8" s="54" t="s">
        <v>78</v>
      </c>
      <c r="D8" s="54" t="s">
        <v>79</v>
      </c>
      <c r="E8" s="54" t="s">
        <v>87</v>
      </c>
      <c r="F8" s="54" t="s">
        <v>93</v>
      </c>
      <c r="G8" s="54">
        <v>2000</v>
      </c>
      <c r="H8" s="54">
        <v>1</v>
      </c>
      <c r="I8" s="54">
        <f t="shared" si="1"/>
        <v>2000</v>
      </c>
    </row>
    <row r="9" spans="2:9">
      <c r="B9" s="54" t="s">
        <v>67</v>
      </c>
      <c r="C9" s="54" t="s">
        <v>78</v>
      </c>
      <c r="D9" s="54" t="s">
        <v>79</v>
      </c>
      <c r="E9" s="54" t="s">
        <v>87</v>
      </c>
      <c r="F9" s="54" t="s">
        <v>93</v>
      </c>
      <c r="G9" s="54">
        <v>2000</v>
      </c>
      <c r="H9" s="54">
        <v>1</v>
      </c>
      <c r="I9" s="54">
        <f t="shared" ref="I9" si="2">G9*H9</f>
        <v>2000</v>
      </c>
    </row>
    <row r="10" spans="2:9">
      <c r="B10" s="54" t="s">
        <v>92</v>
      </c>
      <c r="C10" s="50" t="s">
        <v>78</v>
      </c>
      <c r="D10" s="50" t="s">
        <v>79</v>
      </c>
      <c r="E10" s="50" t="s">
        <v>87</v>
      </c>
      <c r="F10" s="39" t="s">
        <v>93</v>
      </c>
      <c r="G10" s="39">
        <v>2000</v>
      </c>
      <c r="H10" s="50">
        <v>1</v>
      </c>
      <c r="I10" s="39">
        <f t="shared" si="0"/>
        <v>2000</v>
      </c>
    </row>
    <row r="11" spans="2:9">
      <c r="B11" s="54" t="s">
        <v>67</v>
      </c>
      <c r="C11" s="54" t="s">
        <v>78</v>
      </c>
      <c r="D11" s="54" t="s">
        <v>79</v>
      </c>
      <c r="E11" s="54" t="s">
        <v>87</v>
      </c>
      <c r="F11" s="54" t="s">
        <v>91</v>
      </c>
      <c r="G11" s="54">
        <v>1500</v>
      </c>
      <c r="H11" s="54">
        <v>1</v>
      </c>
      <c r="I11" s="54">
        <f t="shared" si="0"/>
        <v>1500</v>
      </c>
    </row>
    <row r="12" spans="2:9">
      <c r="B12" s="54"/>
      <c r="C12" s="54"/>
      <c r="D12" s="54"/>
      <c r="E12" s="54"/>
      <c r="F12" s="54"/>
      <c r="G12" s="54"/>
      <c r="H12" s="54"/>
      <c r="I12" s="54">
        <v>0</v>
      </c>
    </row>
    <row r="13" spans="2:9">
      <c r="B13" s="39"/>
      <c r="C13" s="50"/>
      <c r="D13" s="50"/>
      <c r="E13" s="50"/>
      <c r="F13" s="50"/>
      <c r="G13" s="50"/>
      <c r="H13" s="50"/>
      <c r="I13" s="39">
        <v>0</v>
      </c>
    </row>
    <row r="14" spans="2:9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>
      <c r="B19" s="54"/>
      <c r="C19" s="54"/>
      <c r="D19" s="54"/>
      <c r="E19" s="54"/>
      <c r="F19" s="54"/>
      <c r="G19" s="54"/>
      <c r="H19" s="54"/>
      <c r="I19" s="54">
        <v>0</v>
      </c>
    </row>
    <row r="20" spans="2:9">
      <c r="B20" s="54"/>
      <c r="C20" s="54"/>
      <c r="D20" s="54"/>
      <c r="E20" s="54"/>
      <c r="F20" s="54"/>
      <c r="G20" s="54"/>
      <c r="H20" s="54"/>
      <c r="I20" s="54">
        <v>0</v>
      </c>
    </row>
    <row r="21" spans="2:9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vukasin_studge</cp:lastModifiedBy>
  <cp:lastPrinted>2014-02-27T12:39:20Z</cp:lastPrinted>
  <dcterms:created xsi:type="dcterms:W3CDTF">2014-02-27T12:37:14Z</dcterms:created>
  <dcterms:modified xsi:type="dcterms:W3CDTF">2020-04-07T21:32:17Z</dcterms:modified>
</cp:coreProperties>
</file>