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es\Data_Foundations_WithYouWithMe\Basic Analysis\Conditional Aggregations\"/>
    </mc:Choice>
  </mc:AlternateContent>
  <xr:revisionPtr revIDLastSave="0" documentId="13_ncr:1_{EA8AF78B-F15A-4FE9-9AC8-18A8E92C067F}" xr6:coauthVersionLast="47" xr6:coauthVersionMax="47" xr10:uidLastSave="{00000000-0000-0000-0000-000000000000}"/>
  <bookViews>
    <workbookView xWindow="2700" yWindow="600" windowWidth="29850" windowHeight="14805" tabRatio="515" xr2:uid="{00000000-000D-0000-FFFF-FFFF00000000}"/>
  </bookViews>
  <sheets>
    <sheet name="salaries" sheetId="1" r:id="rId1"/>
  </sheets>
  <definedNames>
    <definedName name="_xlnm._FilterDatabase" localSheetId="0" hidden="1">salaries!$A$1:$F$1</definedName>
  </definedNames>
  <calcPr calcId="191029"/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<sst xmlns="http://schemas.openxmlformats.org/spreadsheetml/2006/main" count="109" uniqueCount="72">
  <si>
    <t>first_name</t>
  </si>
  <si>
    <t>last_name</t>
  </si>
  <si>
    <t>job_title</t>
  </si>
  <si>
    <t>Arne</t>
  </si>
  <si>
    <t>Leon</t>
  </si>
  <si>
    <t>Help Desk Technician</t>
  </si>
  <si>
    <t>Bev</t>
  </si>
  <si>
    <t>Research Associate</t>
  </si>
  <si>
    <t>Arluene</t>
  </si>
  <si>
    <t>Karlolak</t>
  </si>
  <si>
    <t>Craig</t>
  </si>
  <si>
    <t>Cass</t>
  </si>
  <si>
    <t>Ingall</t>
  </si>
  <si>
    <t>Cherrita</t>
  </si>
  <si>
    <t>Mallord</t>
  </si>
  <si>
    <t>Arabelle</t>
  </si>
  <si>
    <t>Durward</t>
  </si>
  <si>
    <t>Data Coordiator</t>
  </si>
  <si>
    <t>Donetta</t>
  </si>
  <si>
    <t>Loalday</t>
  </si>
  <si>
    <t>Herschel</t>
  </si>
  <si>
    <t>Burnand</t>
  </si>
  <si>
    <t>Ailene</t>
  </si>
  <si>
    <t>O'Hagan</t>
  </si>
  <si>
    <t>Callida</t>
  </si>
  <si>
    <t>Grimme</t>
  </si>
  <si>
    <t>Desktop Support Technician</t>
  </si>
  <si>
    <t>Booth</t>
  </si>
  <si>
    <t>Hawford</t>
  </si>
  <si>
    <t>Adam</t>
  </si>
  <si>
    <t>Matschek</t>
  </si>
  <si>
    <t>Drew</t>
  </si>
  <si>
    <t>Lawlance</t>
  </si>
  <si>
    <t>Edithe</t>
  </si>
  <si>
    <t>McDuff</t>
  </si>
  <si>
    <t>Fina</t>
  </si>
  <si>
    <t>Angie</t>
  </si>
  <si>
    <t>Toopin</t>
  </si>
  <si>
    <t>Hayes</t>
  </si>
  <si>
    <t>Kalinsky</t>
  </si>
  <si>
    <t>Dredi</t>
  </si>
  <si>
    <t>Diploma</t>
  </si>
  <si>
    <t>Cert4</t>
  </si>
  <si>
    <t>Advanced Diploma</t>
  </si>
  <si>
    <t>Bachelor Degree</t>
  </si>
  <si>
    <t>Masters Degree</t>
  </si>
  <si>
    <t>Doctoral Degree</t>
  </si>
  <si>
    <t>salary</t>
  </si>
  <si>
    <t>Qualification</t>
  </si>
  <si>
    <t>Data Scientist</t>
  </si>
  <si>
    <t>Data Associate</t>
  </si>
  <si>
    <t>Data Analyst</t>
  </si>
  <si>
    <t>Senior Data Scientist</t>
  </si>
  <si>
    <t>Research Lead</t>
  </si>
  <si>
    <t>Senior Research Lead</t>
  </si>
  <si>
    <t>Lead Data Analyst</t>
  </si>
  <si>
    <t>job_area</t>
  </si>
  <si>
    <t>Research</t>
  </si>
  <si>
    <t>Tech</t>
  </si>
  <si>
    <t>Data</t>
  </si>
  <si>
    <t>How many employees:</t>
  </si>
  <si>
    <t>Have a Cert 4?</t>
  </si>
  <si>
    <t>Have an Advanced Diploma?</t>
  </si>
  <si>
    <t>Are in Data?</t>
  </si>
  <si>
    <t>Surnames are missing?</t>
  </si>
  <si>
    <t>What is the SUM of Salaries for:</t>
  </si>
  <si>
    <t>Employees in Data</t>
  </si>
  <si>
    <t>Employees with a Masters Degree</t>
  </si>
  <si>
    <t>Employees with the job title Research Associate</t>
  </si>
  <si>
    <t>Employees in Data with an Advanced Diploma?</t>
  </si>
  <si>
    <t>Data Scientists with a Bachelor Degree?</t>
  </si>
  <si>
    <t>Are a Data Scientist with an Advanced Diploma?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</si>
</sst>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5" fontId="0" fillId="0" borderId="0" xfId="1" applyNumberFormat="1" applyFont="1" applyFill="1" applyBorder="1"/>
    <xf numFmtId="0" fontId="19" fillId="0" borderId="0" xfId="0" applyFont="1"/>
    <xf numFmtId="165" fontId="19" fillId="0" borderId="0" xfId="1" applyNumberFormat="1" applyFont="1" applyFill="1" applyBorder="1"/>
    <xf numFmtId="0" fontId="0" fillId="0" borderId="10" xfId="0" applyBorder="1"/>
    <xf numFmtId="165" fontId="16" fillId="0" borderId="10" xfId="0" applyNumberFormat="1" applyFont="1" applyBorder="1" applyAlignment="1">
      <alignment vertical="top"/>
    </xf>
    <xf numFmtId="0" fontId="16" fillId="0" borderId="10" xfId="0" applyFont="1" applyBorder="1"/>
    <xf numFmtId="165" fontId="16" fillId="33" borderId="10" xfId="0" applyNumberFormat="1" applyFont="1" applyFill="1" applyBorder="1" applyAlignment="1">
      <alignment horizontal="center" vertical="top"/>
    </xf>
    <xf numFmtId="0" fontId="16" fillId="33" borderId="1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abSelected="1" workbookViewId="0">
      <selection activeCell="I14" sqref="I14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7.85546875" bestFit="1" customWidth="1"/>
    <col min="4" max="4" width="9" bestFit="1" customWidth="1"/>
    <col min="5" max="5" width="26.140625" bestFit="1" customWidth="1"/>
    <col min="6" max="6" width="10" style="1" bestFit="1" customWidth="1"/>
    <col min="8" max="8" width="45.5703125" customWidth="1"/>
    <col min="9" max="9" width="17.140625" customWidth="1"/>
    <col min="11" max="11" width="31.5703125" customWidth="1"/>
    <col min="12" max="12" width="15.42578125" customWidth="1"/>
  </cols>
  <sheetData>
    <row r="1" spans="1:9" x14ac:dyDescent="0.25">
      <c r="A1" s="2" t="s">
        <v>0</v>
      </c>
      <c r="B1" s="2" t="s">
        <v>1</v>
      </c>
      <c r="C1" s="2" t="s">
        <v>48</v>
      </c>
      <c r="D1" s="2" t="s">
        <v>56</v>
      </c>
      <c r="E1" s="2" t="s">
        <v>2</v>
      </c>
      <c r="F1" s="3" t="s">
        <v>47</v>
      </c>
      <c r="H1" s="7" t="s">
        <v>60</v>
      </c>
      <c r="I1" s="7"/>
    </row>
    <row r="2" spans="1:9" x14ac:dyDescent="0.25">
      <c r="A2" t="s">
        <v>29</v>
      </c>
      <c r="B2" t="s">
        <v>30</v>
      </c>
      <c r="C2" t="s">
        <v>43</v>
      </c>
      <c r="D2" t="s">
        <v>59</v>
      </c>
      <c r="E2" t="s">
        <v>49</v>
      </c>
      <c r="F2" s="1">
        <v>89256</v>
      </c>
      <c r="H2" s="5" t="s">
        <v>61</v>
      </c>
      <c r="I2" s="4">
        <f>COUNTIF($C:$C,"Cert4")</f>
        <v>6</v>
      </c>
    </row>
    <row r="3" spans="1:9" x14ac:dyDescent="0.25">
      <c r="A3" t="s">
        <v>22</v>
      </c>
      <c r="B3" t="s">
        <v>23</v>
      </c>
      <c r="C3" t="s">
        <v>43</v>
      </c>
      <c r="D3" t="s">
        <v>59</v>
      </c>
      <c r="E3" t="s">
        <v>50</v>
      </c>
      <c r="F3" s="1">
        <v>86405</v>
      </c>
      <c r="H3" s="5" t="s">
        <v>62</v>
      </c>
      <c r="I3" s="4">
        <f>COUNTIF($C:$C,"Advanced Diploma")</f>
        <v>4</v>
      </c>
    </row>
    <row r="4" spans="1:9" x14ac:dyDescent="0.25">
      <c r="A4" t="s">
        <v>36</v>
      </c>
      <c r="B4" t="s">
        <v>37</v>
      </c>
      <c r="C4" t="s">
        <v>45</v>
      </c>
      <c r="D4" t="s">
        <v>59</v>
      </c>
      <c r="E4" t="s">
        <v>52</v>
      </c>
      <c r="F4" s="1">
        <v>132057</v>
      </c>
      <c r="H4" s="6" t="s">
        <v>63</v>
      </c>
      <c r="I4" s="4">
        <f>COUNTIF(D:D,"Data")</f>
        <v>10</v>
      </c>
    </row>
    <row r="5" spans="1:9" x14ac:dyDescent="0.25">
      <c r="A5" t="s">
        <v>15</v>
      </c>
      <c r="B5" t="s">
        <v>16</v>
      </c>
      <c r="C5" t="s">
        <v>41</v>
      </c>
      <c r="D5" t="s">
        <v>59</v>
      </c>
      <c r="E5" t="s">
        <v>17</v>
      </c>
      <c r="F5" s="1">
        <v>68754</v>
      </c>
      <c r="H5" s="6" t="s">
        <v>71</v>
      </c>
      <c r="I5" s="4">
        <f>COUNTIFS(E:E,"Data Scientist",C:C,"Advanced Diploma")</f>
        <v>2</v>
      </c>
    </row>
    <row r="6" spans="1:9" x14ac:dyDescent="0.25">
      <c r="A6" t="s">
        <v>8</v>
      </c>
      <c r="B6" t="s">
        <v>9</v>
      </c>
      <c r="C6" t="s">
        <v>42</v>
      </c>
      <c r="D6" t="s">
        <v>57</v>
      </c>
      <c r="E6" t="s">
        <v>7</v>
      </c>
      <c r="F6" s="1">
        <v>64215</v>
      </c>
      <c r="H6" s="6" t="s">
        <v>64</v>
      </c>
      <c r="I6" s="4">
        <f>COUNTIF(B2:B20,"")</f>
        <v>4</v>
      </c>
    </row>
    <row r="7" spans="1:9" x14ac:dyDescent="0.25">
      <c r="A7" t="s">
        <v>3</v>
      </c>
      <c r="B7" t="s">
        <v>4</v>
      </c>
      <c r="C7" t="s">
        <v>42</v>
      </c>
      <c r="D7" t="s">
        <v>58</v>
      </c>
      <c r="E7" t="s">
        <v>5</v>
      </c>
      <c r="F7" s="1">
        <v>48153</v>
      </c>
    </row>
    <row r="8" spans="1:9" x14ac:dyDescent="0.25">
      <c r="A8" t="s">
        <v>6</v>
      </c>
      <c r="C8" t="s">
        <v>42</v>
      </c>
      <c r="D8" t="s">
        <v>57</v>
      </c>
      <c r="E8" t="s">
        <v>7</v>
      </c>
      <c r="F8" s="1">
        <v>63152</v>
      </c>
    </row>
    <row r="9" spans="1:9" x14ac:dyDescent="0.25">
      <c r="A9" t="s">
        <v>27</v>
      </c>
      <c r="B9" t="s">
        <v>28</v>
      </c>
      <c r="C9" t="s">
        <v>43</v>
      </c>
      <c r="D9" t="s">
        <v>59</v>
      </c>
      <c r="E9" t="s">
        <v>49</v>
      </c>
      <c r="F9" s="1">
        <v>92182</v>
      </c>
      <c r="H9" s="8" t="s">
        <v>65</v>
      </c>
      <c r="I9" s="8"/>
    </row>
    <row r="10" spans="1:9" x14ac:dyDescent="0.25">
      <c r="A10" t="s">
        <v>24</v>
      </c>
      <c r="B10" t="s">
        <v>25</v>
      </c>
      <c r="C10" t="s">
        <v>43</v>
      </c>
      <c r="D10" t="s">
        <v>59</v>
      </c>
      <c r="E10" t="s">
        <v>51</v>
      </c>
      <c r="F10" s="1">
        <v>81306</v>
      </c>
      <c r="H10" s="6" t="s">
        <v>66</v>
      </c>
      <c r="I10" s="4">
        <f>SUMIFS($F:$F,D:D,"Data")</f>
        <v>936311</v>
      </c>
    </row>
    <row r="11" spans="1:9" x14ac:dyDescent="0.25">
      <c r="A11" t="s">
        <v>11</v>
      </c>
      <c r="B11" t="s">
        <v>12</v>
      </c>
      <c r="C11" t="s">
        <v>42</v>
      </c>
      <c r="D11" t="s">
        <v>59</v>
      </c>
      <c r="E11" t="s">
        <v>50</v>
      </c>
      <c r="F11" s="1">
        <v>62156</v>
      </c>
      <c r="H11" s="6" t="s">
        <v>67</v>
      </c>
      <c r="I11" s="4">
        <f>SUMIFS(F:F,C:C,"Masters Degree")</f>
        <v>466835</v>
      </c>
    </row>
    <row r="12" spans="1:9" x14ac:dyDescent="0.25">
      <c r="A12" t="s">
        <v>13</v>
      </c>
      <c r="B12" t="s">
        <v>14</v>
      </c>
      <c r="C12" t="s">
        <v>42</v>
      </c>
      <c r="D12" t="s">
        <v>57</v>
      </c>
      <c r="E12" t="s">
        <v>7</v>
      </c>
      <c r="F12" s="1">
        <v>63152</v>
      </c>
      <c r="H12" s="6" t="s">
        <v>68</v>
      </c>
      <c r="I12" s="4">
        <f>SUMIFS(F:F,E:E,"Research Associate")</f>
        <v>190519</v>
      </c>
    </row>
    <row r="13" spans="1:9" x14ac:dyDescent="0.25">
      <c r="A13" t="s">
        <v>10</v>
      </c>
      <c r="C13" t="s">
        <v>42</v>
      </c>
      <c r="D13" t="s">
        <v>58</v>
      </c>
      <c r="E13" t="s">
        <v>26</v>
      </c>
      <c r="F13" s="1">
        <v>66604</v>
      </c>
      <c r="H13" s="6" t="s">
        <v>69</v>
      </c>
      <c r="I13" s="4">
        <f>SUMIFS(F:F,D:D,"Data",C:C,"Advanced Diploma")</f>
        <v>349149</v>
      </c>
    </row>
    <row r="14" spans="1:9" x14ac:dyDescent="0.25">
      <c r="A14" t="s">
        <v>18</v>
      </c>
      <c r="B14" t="s">
        <v>19</v>
      </c>
      <c r="C14" t="s">
        <v>41</v>
      </c>
      <c r="D14" t="s">
        <v>58</v>
      </c>
      <c r="E14" t="s">
        <v>5</v>
      </c>
      <c r="F14" s="1">
        <v>72561</v>
      </c>
      <c r="H14" s="6" t="s">
        <v>70</v>
      </c>
      <c r="I14" s="4">
        <f>SUMIFS(F:F,E:E,"Data Scientist",C:C,"Bachelor Degree")</f>
        <v>103465</v>
      </c>
    </row>
    <row r="15" spans="1:9" x14ac:dyDescent="0.25">
      <c r="A15" t="s">
        <v>40</v>
      </c>
      <c r="C15" t="s">
        <v>46</v>
      </c>
      <c r="D15" t="s">
        <v>57</v>
      </c>
      <c r="E15" t="s">
        <v>54</v>
      </c>
      <c r="F15" s="1">
        <v>121374</v>
      </c>
    </row>
    <row r="16" spans="1:9" x14ac:dyDescent="0.25">
      <c r="A16" t="s">
        <v>31</v>
      </c>
      <c r="B16" t="s">
        <v>32</v>
      </c>
      <c r="C16" t="s">
        <v>44</v>
      </c>
      <c r="D16" t="s">
        <v>59</v>
      </c>
      <c r="E16" t="s">
        <v>49</v>
      </c>
      <c r="F16" s="1">
        <v>103465</v>
      </c>
    </row>
    <row r="17" spans="1:6" x14ac:dyDescent="0.25">
      <c r="A17" t="s">
        <v>33</v>
      </c>
      <c r="B17" t="s">
        <v>34</v>
      </c>
      <c r="C17" t="s">
        <v>45</v>
      </c>
      <c r="D17" t="s">
        <v>59</v>
      </c>
      <c r="E17" t="s">
        <v>49</v>
      </c>
      <c r="F17" s="1">
        <v>105513</v>
      </c>
    </row>
    <row r="18" spans="1:6" x14ac:dyDescent="0.25">
      <c r="A18" t="s">
        <v>35</v>
      </c>
      <c r="C18" t="s">
        <v>45</v>
      </c>
      <c r="D18" t="s">
        <v>57</v>
      </c>
      <c r="E18" t="s">
        <v>53</v>
      </c>
      <c r="F18" s="1">
        <v>114048</v>
      </c>
    </row>
    <row r="19" spans="1:6" x14ac:dyDescent="0.25">
      <c r="A19" t="s">
        <v>38</v>
      </c>
      <c r="B19" t="s">
        <v>39</v>
      </c>
      <c r="C19" t="s">
        <v>45</v>
      </c>
      <c r="D19" t="s">
        <v>59</v>
      </c>
      <c r="E19" t="s">
        <v>55</v>
      </c>
      <c r="F19" s="1">
        <v>115217</v>
      </c>
    </row>
    <row r="20" spans="1:6" x14ac:dyDescent="0.25">
      <c r="A20" t="s">
        <v>20</v>
      </c>
      <c r="B20" t="s">
        <v>21</v>
      </c>
      <c r="C20" t="s">
        <v>41</v>
      </c>
      <c r="D20" t="s">
        <v>58</v>
      </c>
      <c r="E20" t="s">
        <v>5</v>
      </c>
      <c r="F20" s="1">
        <v>67903</v>
      </c>
    </row>
  </sheetData>
  <mergeCells count="2">
    <mergeCell ref="H1:I1"/>
    <mergeCell ref="H9:I9"/>
  </mergeCells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Friedturnip</dc:creator>
  <cp:lastModifiedBy>M P</cp:lastModifiedBy>
  <dcterms:created xsi:type="dcterms:W3CDTF">2020-04-29T05:18:46Z</dcterms:created>
  <dcterms:modified xsi:type="dcterms:W3CDTF">2025-03-20T15:59:24Z</dcterms:modified>
</cp:coreProperties>
</file>