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87765FD3-6FBC-4DCC-81A0-32460B336C44}" xr6:coauthVersionLast="47" xr6:coauthVersionMax="47" xr10:uidLastSave="{00000000-0000-0000-0000-000000000000}"/>
  <bookViews>
    <workbookView xWindow="18945" yWindow="0" windowWidth="19155" windowHeight="15585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9" i="1"/>
  <c r="P30" i="1"/>
  <c r="P31" i="1"/>
  <c r="P32" i="1"/>
  <c r="P33" i="1"/>
  <c r="P22" i="1"/>
  <c r="O34" i="1"/>
  <c r="M34" i="1"/>
  <c r="N34" i="1"/>
  <c r="L34" i="1"/>
  <c r="O23" i="1"/>
  <c r="O24" i="1"/>
  <c r="O25" i="1"/>
  <c r="O26" i="1"/>
  <c r="O27" i="1"/>
  <c r="O28" i="1"/>
  <c r="O29" i="1"/>
  <c r="O30" i="1"/>
  <c r="O31" i="1"/>
  <c r="O32" i="1"/>
  <c r="O33" i="1"/>
  <c r="O22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L16" i="1"/>
  <c r="L15" i="1"/>
  <c r="L14" i="1"/>
  <c r="L13" i="1"/>
  <c r="L12" i="1"/>
  <c r="L11" i="1"/>
  <c r="L10" i="1"/>
  <c r="L9" i="1"/>
  <c r="L8" i="1"/>
  <c r="L7" i="1"/>
  <c r="M6" i="1"/>
  <c r="N6" i="1"/>
  <c r="L6" i="1"/>
  <c r="M5" i="1"/>
  <c r="N5" i="1"/>
  <c r="L5" i="1"/>
  <c r="H21" i="1" l="1"/>
  <c r="I21" i="1"/>
  <c r="G21" i="1"/>
  <c r="H19" i="1"/>
  <c r="I19" i="1"/>
  <c r="G19" i="1"/>
  <c r="H18" i="1"/>
  <c r="I18" i="1"/>
  <c r="H17" i="1"/>
  <c r="I17" i="1"/>
  <c r="G17" i="1"/>
  <c r="G18" i="1"/>
  <c r="H16" i="1"/>
  <c r="I16" i="1"/>
  <c r="G16" i="1"/>
  <c r="H15" i="1"/>
  <c r="I15" i="1"/>
  <c r="G15" i="1"/>
  <c r="C7" i="1" l="1"/>
  <c r="D7" i="1"/>
  <c r="B7" i="1"/>
</calcChain>
</file>

<file path=xl/sharedStrings.xml><?xml version="1.0" encoding="utf-8"?>
<sst xmlns="http://schemas.openxmlformats.org/spreadsheetml/2006/main" count="68" uniqueCount="44">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</sst>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</cellStyleXfs>
  <cellXfs count="25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8" fontId="0" fillId="0" borderId="0" xfId="2" applyNumberFormat="1" applyFont="1" applyAlignment="1">
      <alignment horizontal="right"/>
    </xf>
    <xf numFmtId="8" fontId="0" fillId="0" borderId="0" xfId="2" applyNumberFormat="1" applyFont="1"/>
    <xf numFmtId="165" fontId="3" fillId="4" borderId="1" xfId="4" applyNumberFormat="1"/>
  </cellXfs>
  <cellStyles count="5">
    <cellStyle name="20% - Accent4" xfId="3" builtinId="42"/>
    <cellStyle name="20% - Accent5" xfId="1" builtinId="46"/>
    <cellStyle name="Comma" xfId="2" builtinId="3"/>
    <cellStyle name="DateStyle" xfId="4" xr:uid="{012AD674-CCFB-4E8C-99A6-9C97C29D9E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P34"/>
  <sheetViews>
    <sheetView tabSelected="1" topLeftCell="D7" zoomScaleNormal="100" workbookViewId="0">
      <selection activeCell="K25" sqref="K25"/>
    </sheetView>
  </sheetViews>
  <sheetFormatPr defaultRowHeight="15" x14ac:dyDescent="0.25"/>
  <cols>
    <col min="1" max="1" width="18.85546875" bestFit="1" customWidth="1"/>
    <col min="2" max="4" width="9.85546875" bestFit="1" customWidth="1"/>
    <col min="6" max="6" width="15.28515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</cols>
  <sheetData>
    <row r="1" spans="1:14" x14ac:dyDescent="0.25">
      <c r="A1" t="s">
        <v>0</v>
      </c>
    </row>
    <row r="3" spans="1:14" x14ac:dyDescent="0.25">
      <c r="B3" s="4">
        <v>44927</v>
      </c>
      <c r="C3" s="4">
        <v>44958</v>
      </c>
      <c r="D3" s="4">
        <v>44986</v>
      </c>
      <c r="E3" s="1"/>
      <c r="F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</row>
    <row r="4" spans="1:14" x14ac:dyDescent="0.25">
      <c r="A4" t="s">
        <v>1</v>
      </c>
      <c r="F4" s="3" t="s">
        <v>21</v>
      </c>
      <c r="K4" t="s">
        <v>35</v>
      </c>
    </row>
    <row r="5" spans="1:14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B10/B7</f>
        <v>1.5648674746899256E-2</v>
      </c>
      <c r="M5" s="17">
        <f t="shared" ref="M5:N5" si="0">C10/C7</f>
        <v>1.6157889434317538E-2</v>
      </c>
      <c r="N5" s="17">
        <f t="shared" si="0"/>
        <v>1.6069071787394883E-2</v>
      </c>
    </row>
    <row r="6" spans="1:14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 t="shared" ref="M6:N6" si="1">C11/C7</f>
        <v>2.7625787310619879E-2</v>
      </c>
      <c r="N6" s="17">
        <f t="shared" si="1"/>
        <v>2.6219777638043382E-2</v>
      </c>
    </row>
    <row r="7" spans="1:14" x14ac:dyDescent="0.25">
      <c r="A7" s="3" t="s">
        <v>4</v>
      </c>
      <c r="B7" s="10">
        <f>B5+B6</f>
        <v>8916.41</v>
      </c>
      <c r="C7" s="10">
        <f t="shared" ref="C7:D7" si="2">C5+C6</f>
        <v>8635.41</v>
      </c>
      <c r="D7" s="10">
        <f t="shared" si="2"/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 t="shared" ref="M7:N7" si="3">C12/C7</f>
        <v>1.3662350716410686E-2</v>
      </c>
      <c r="N7" s="17">
        <f t="shared" si="3"/>
        <v>1.1294301370241641E-2</v>
      </c>
    </row>
    <row r="8" spans="1:14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 t="shared" ref="M8:N8" si="4">C13/C7</f>
        <v>3.8191585576133613E-3</v>
      </c>
      <c r="N8" s="17">
        <f t="shared" si="4"/>
        <v>3.9121792347008109E-3</v>
      </c>
    </row>
    <row r="9" spans="1:14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 t="shared" ref="M9:N9" si="5">C15/C7</f>
        <v>6.9286808617077825E-2</v>
      </c>
      <c r="N9" s="17">
        <f t="shared" si="5"/>
        <v>6.9584274813028479E-2</v>
      </c>
    </row>
    <row r="10" spans="1:14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 t="shared" ref="M10:N10" si="6">C20/C7</f>
        <v>2.2244456256275035E-2</v>
      </c>
      <c r="N10" s="17">
        <f t="shared" si="6"/>
        <v>2.051331661127196E-2</v>
      </c>
    </row>
    <row r="11" spans="1:14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 t="shared" ref="M11:N11" si="7">C25/C7</f>
        <v>1.4339793941457325E-2</v>
      </c>
      <c r="N11" s="17">
        <f t="shared" si="7"/>
        <v>1.4260970109891124E-2</v>
      </c>
    </row>
    <row r="12" spans="1:14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 t="shared" ref="M12:N12" si="8">C27/C7</f>
        <v>1.2622446415398921E-2</v>
      </c>
      <c r="N12" s="17">
        <f t="shared" si="8"/>
        <v>1.2553062601777699E-2</v>
      </c>
    </row>
    <row r="13" spans="1:14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 t="shared" ref="M13:N13" si="9">H5/C7</f>
        <v>5.2111017311279951E-3</v>
      </c>
      <c r="N13" s="17">
        <f t="shared" si="9"/>
        <v>5.1824570374311603E-3</v>
      </c>
    </row>
    <row r="14" spans="1:14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 t="shared" ref="M14:N14" si="10">H6/C7</f>
        <v>1.0410623236186817E-3</v>
      </c>
      <c r="N14" s="17">
        <f t="shared" si="10"/>
        <v>1.0353397503668029E-3</v>
      </c>
    </row>
    <row r="15" spans="1:14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 t="shared" ref="M15:N15" si="11">H7/C7</f>
        <v>0</v>
      </c>
      <c r="N15" s="17">
        <f t="shared" si="11"/>
        <v>7.3683022501076804E-3</v>
      </c>
    </row>
    <row r="16" spans="1:14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 t="shared" ref="M16:N16" si="12">H8/C7</f>
        <v>2.7201951036488134E-2</v>
      </c>
      <c r="N16" s="17">
        <f t="shared" si="12"/>
        <v>3.4330898730182864E-2</v>
      </c>
    </row>
    <row r="17" spans="1:16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</row>
    <row r="18" spans="1:16" ht="16.5" thickBot="1" x14ac:dyDescent="0.3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K18" s="15" t="s">
        <v>41</v>
      </c>
    </row>
    <row r="19" spans="1:16" ht="15.75" thickTop="1" x14ac:dyDescent="0.25">
      <c r="A19" s="3" t="s">
        <v>16</v>
      </c>
      <c r="F19" s="3" t="s">
        <v>31</v>
      </c>
      <c r="G19" s="12">
        <f>SUM(G15:G18)</f>
        <v>1857.3773670999999</v>
      </c>
      <c r="H19" s="12">
        <f t="shared" ref="H19:I19" si="13">SUM(H15:H18)</f>
        <v>1798.8422570999999</v>
      </c>
      <c r="I19" s="12">
        <f t="shared" si="13"/>
        <v>1808.7848933999999</v>
      </c>
    </row>
    <row r="20" spans="1:16" x14ac:dyDescent="0.25">
      <c r="A20" s="3" t="s">
        <v>14</v>
      </c>
      <c r="B20" s="6">
        <v>183.42</v>
      </c>
      <c r="C20" s="7">
        <v>192.09</v>
      </c>
      <c r="D20" s="7">
        <v>178.12</v>
      </c>
      <c r="L20" s="4">
        <v>44927</v>
      </c>
      <c r="M20" s="4">
        <v>44958</v>
      </c>
      <c r="N20" s="4">
        <v>44986</v>
      </c>
    </row>
    <row r="21" spans="1:16" ht="16.5" thickBot="1" x14ac:dyDescent="0.3">
      <c r="A21" s="3" t="s">
        <v>15</v>
      </c>
      <c r="B21" s="8">
        <v>0</v>
      </c>
      <c r="C21" s="9">
        <v>93.4</v>
      </c>
      <c r="D21" s="9">
        <v>0</v>
      </c>
      <c r="F21" t="s">
        <v>33</v>
      </c>
      <c r="G21" s="10">
        <f>B7-SUM(B10:B28)-SUM(G5:G18)</f>
        <v>4617.072632899999</v>
      </c>
      <c r="H21" s="10">
        <f t="shared" ref="H21:I21" si="14">C7-SUM(C10:C28)-SUM(H5:H18)</f>
        <v>4856.0077428999994</v>
      </c>
      <c r="I21" s="10">
        <f t="shared" si="14"/>
        <v>4911.6951066000001</v>
      </c>
      <c r="K21" s="15" t="s">
        <v>41</v>
      </c>
      <c r="L21" s="24">
        <v>44927</v>
      </c>
      <c r="M21" s="24">
        <v>44958</v>
      </c>
      <c r="N21" s="24">
        <v>44986</v>
      </c>
      <c r="O21" s="15" t="s">
        <v>42</v>
      </c>
      <c r="P21" s="15" t="s">
        <v>43</v>
      </c>
    </row>
    <row r="22" spans="1:16" ht="15.75" thickTop="1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v>139.53</v>
      </c>
      <c r="M22" s="19">
        <v>139.53</v>
      </c>
      <c r="N22" s="19">
        <v>139.53</v>
      </c>
      <c r="O22" s="19">
        <f>SUM(L22:N22)</f>
        <v>418.59000000000003</v>
      </c>
      <c r="P22" s="17">
        <f>O22/$O$34</f>
        <v>7.4499571964283487E-2</v>
      </c>
    </row>
    <row r="23" spans="1:16" x14ac:dyDescent="0.25">
      <c r="B23" s="10"/>
      <c r="C23" s="10"/>
      <c r="D23" s="10"/>
      <c r="K23" s="14" t="s">
        <v>7</v>
      </c>
      <c r="L23" s="20">
        <v>230.34</v>
      </c>
      <c r="M23" s="21">
        <v>238.56</v>
      </c>
      <c r="N23" s="21">
        <v>227.67</v>
      </c>
      <c r="O23" s="19">
        <f t="shared" ref="O23:O33" si="15">SUM(L23:N23)</f>
        <v>696.56999999999994</v>
      </c>
      <c r="P23" s="17">
        <f t="shared" ref="P23:P33" si="16">O23/$O$34</f>
        <v>0.12397373765059112</v>
      </c>
    </row>
    <row r="24" spans="1:16" x14ac:dyDescent="0.25">
      <c r="A24" s="3" t="s">
        <v>17</v>
      </c>
      <c r="B24" s="10"/>
      <c r="C24" s="10"/>
      <c r="D24" s="10"/>
      <c r="K24" t="s">
        <v>8</v>
      </c>
      <c r="L24" s="22">
        <v>101.23</v>
      </c>
      <c r="M24" s="23">
        <v>117.98</v>
      </c>
      <c r="N24" s="23">
        <v>98.07</v>
      </c>
      <c r="O24" s="19">
        <f t="shared" si="15"/>
        <v>317.27999999999997</v>
      </c>
      <c r="P24" s="17">
        <f t="shared" si="16"/>
        <v>5.6468678642174593E-2</v>
      </c>
    </row>
    <row r="25" spans="1:16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20">
        <v>31.17</v>
      </c>
      <c r="M25" s="21">
        <v>32.979999999999997</v>
      </c>
      <c r="N25" s="21">
        <v>33.97</v>
      </c>
      <c r="O25" s="19">
        <f t="shared" si="15"/>
        <v>98.12</v>
      </c>
      <c r="P25" s="17">
        <f t="shared" si="16"/>
        <v>1.746314532391002E-2</v>
      </c>
    </row>
    <row r="26" spans="1:16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2">
        <v>560.41999999999996</v>
      </c>
      <c r="M26" s="23">
        <v>598.32000000000005</v>
      </c>
      <c r="N26" s="23">
        <v>604.21</v>
      </c>
      <c r="O26" s="19">
        <f t="shared" si="15"/>
        <v>1762.95</v>
      </c>
      <c r="P26" s="17">
        <f t="shared" si="16"/>
        <v>0.31376530828360344</v>
      </c>
    </row>
    <row r="27" spans="1:16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v>183.42</v>
      </c>
      <c r="M27" s="21">
        <v>192.09</v>
      </c>
      <c r="N27" s="21">
        <v>197.12</v>
      </c>
      <c r="O27" s="19">
        <f t="shared" si="15"/>
        <v>572.63</v>
      </c>
      <c r="P27" s="17">
        <f t="shared" si="16"/>
        <v>0.10191521511241944</v>
      </c>
    </row>
    <row r="28" spans="1:16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2">
        <v>123.83</v>
      </c>
      <c r="M28" s="23">
        <v>123.83</v>
      </c>
      <c r="N28" s="23">
        <v>123.83</v>
      </c>
      <c r="O28" s="19">
        <f t="shared" si="15"/>
        <v>371.49</v>
      </c>
      <c r="P28" s="17">
        <f t="shared" si="16"/>
        <v>6.6116835062977303E-2</v>
      </c>
    </row>
    <row r="29" spans="1:16" x14ac:dyDescent="0.25">
      <c r="K29" s="14" t="s">
        <v>40</v>
      </c>
      <c r="L29" s="20">
        <v>109</v>
      </c>
      <c r="M29" s="21">
        <v>109</v>
      </c>
      <c r="N29" s="21">
        <v>109</v>
      </c>
      <c r="O29" s="19">
        <f t="shared" si="15"/>
        <v>327</v>
      </c>
      <c r="P29" s="17">
        <f t="shared" si="16"/>
        <v>5.8198619251106566E-2</v>
      </c>
    </row>
    <row r="30" spans="1:16" x14ac:dyDescent="0.25">
      <c r="K30" t="s">
        <v>22</v>
      </c>
      <c r="L30" s="22">
        <v>45</v>
      </c>
      <c r="M30" s="23">
        <v>45</v>
      </c>
      <c r="N30" s="23">
        <v>45</v>
      </c>
      <c r="O30" s="19">
        <f t="shared" si="15"/>
        <v>135</v>
      </c>
      <c r="P30" s="17">
        <f t="shared" si="16"/>
        <v>2.4026952901832987E-2</v>
      </c>
    </row>
    <row r="31" spans="1:16" x14ac:dyDescent="0.25">
      <c r="K31" s="14" t="s">
        <v>23</v>
      </c>
      <c r="L31" s="20">
        <v>8.99</v>
      </c>
      <c r="M31" s="21">
        <v>8.99</v>
      </c>
      <c r="N31" s="21">
        <v>8.99</v>
      </c>
      <c r="O31" s="19">
        <f t="shared" si="15"/>
        <v>26.97</v>
      </c>
      <c r="P31" s="17">
        <f t="shared" si="16"/>
        <v>4.8000512574995231E-3</v>
      </c>
    </row>
    <row r="32" spans="1:16" x14ac:dyDescent="0.25">
      <c r="K32" t="s">
        <v>24</v>
      </c>
      <c r="L32" s="22">
        <v>4.99</v>
      </c>
      <c r="M32" s="23">
        <v>0</v>
      </c>
      <c r="N32" s="23">
        <v>63.98</v>
      </c>
      <c r="O32" s="19">
        <f t="shared" si="15"/>
        <v>68.97</v>
      </c>
      <c r="P32" s="17">
        <f t="shared" si="16"/>
        <v>1.2275103271403119E-2</v>
      </c>
    </row>
    <row r="33" spans="11:16" x14ac:dyDescent="0.25">
      <c r="K33" s="14" t="s">
        <v>25</v>
      </c>
      <c r="L33" s="20">
        <v>290.12</v>
      </c>
      <c r="M33" s="21">
        <v>234.9</v>
      </c>
      <c r="N33" s="21">
        <v>298.10000000000002</v>
      </c>
      <c r="O33" s="19">
        <f t="shared" si="15"/>
        <v>823.12</v>
      </c>
      <c r="P33" s="17">
        <f t="shared" si="16"/>
        <v>0.14649678127819829</v>
      </c>
    </row>
    <row r="34" spans="11:16" x14ac:dyDescent="0.25">
      <c r="K34" s="16" t="s">
        <v>42</v>
      </c>
      <c r="L34" s="19">
        <f>SUM(L22:L33)</f>
        <v>1828.04</v>
      </c>
      <c r="M34" s="19">
        <f t="shared" ref="M34:P34" si="17">SUM(M22:M33)</f>
        <v>1841.18</v>
      </c>
      <c r="N34" s="19">
        <f t="shared" si="17"/>
        <v>1949.4700000000003</v>
      </c>
      <c r="O34" s="19">
        <f t="shared" si="17"/>
        <v>5618.6900000000005</v>
      </c>
      <c r="P34" s="1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2023-04-17T10:00:09Z</dcterms:modified>
</cp:coreProperties>
</file>