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WYWM_DataAnalysisExcel\Quartiles, the IQR, and Percentiles\"/>
    </mc:Choice>
  </mc:AlternateContent>
  <xr:revisionPtr revIDLastSave="0" documentId="13_ncr:1_{01D79069-9CAE-44BC-A524-999FD53140D5}" xr6:coauthVersionLast="47" xr6:coauthVersionMax="47" xr10:uidLastSave="{00000000-0000-0000-0000-000000000000}"/>
  <bookViews>
    <workbookView xWindow="-120" yWindow="-120" windowWidth="38640" windowHeight="15720" firstSheet="1" activeTab="4" xr2:uid="{00000000-000D-0000-FFFF-FFFF00000000}"/>
  </bookViews>
  <sheets>
    <sheet name="Sheet2" sheetId="3" state="hidden" r:id="rId1"/>
    <sheet name="Objectives" sheetId="5" r:id="rId2"/>
    <sheet name="Quartiles" sheetId="7" r:id="rId3"/>
    <sheet name="Exercise 1" sheetId="8" r:id="rId4"/>
    <sheet name="Classifying data" sheetId="9" r:id="rId5"/>
    <sheet name="NBA Players 14-15 season" sheetId="4" r:id="rId6"/>
  </sheets>
  <definedNames>
    <definedName name="_xlnm._FilterDatabase" localSheetId="4" hidden="1">'Classifying data'!$A$1:$C$423</definedName>
    <definedName name="_xlchart.v1.0" hidden="1">'NBA Players 14-15 season'!$F$1</definedName>
    <definedName name="_xlchart.v1.1" hidden="1">'NBA Players 14-15 season'!$F$2:$F$423</definedName>
    <definedName name="_xlchart.v1.2" hidden="1">'NBA Players 14-15 season'!$F$1</definedName>
    <definedName name="_xlchart.v1.3" hidden="1">'NBA Players 14-15 season'!$F$2:$F$423</definedName>
    <definedName name="_xlchart.v1.4" hidden="1">'NBA Players 14-15 season'!$C$1</definedName>
    <definedName name="_xlchart.v1.5" hidden="1">'NBA Players 14-15 season'!$C$2:$C$423</definedName>
    <definedName name="_xlchart.v1.6" hidden="1">'NBA Players 14-15 season'!$C$1</definedName>
    <definedName name="_xlchart.v1.7" hidden="1">'NBA Players 14-15 season'!$C$2:$C$423</definedName>
    <definedName name="_xlchart.v1.8" hidden="1">'NBA Players 14-15 season'!$C$1</definedName>
    <definedName name="_xlchart.v1.9" hidden="1">'NBA Players 14-15 season'!$C$2:$C$423</definedName>
    <definedName name="ExternalData_1" localSheetId="0" hidden="1">Sheet2!$A$1:$G$423</definedName>
  </definedNames>
  <calcPr calcId="191029"/>
</workbook>
</file>

<file path=xl/calcChain.xml><?xml version="1.0" encoding="utf-8"?>
<calcChain xmlns="http://schemas.openxmlformats.org/spreadsheetml/2006/main">
  <c r="D3" i="9" l="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2" i="9"/>
  <c r="H15" i="9"/>
  <c r="H17" i="9"/>
  <c r="H16" i="9"/>
  <c r="H14" i="9"/>
  <c r="H13" i="9"/>
  <c r="C377" i="9"/>
  <c r="C251" i="9"/>
  <c r="C188" i="9"/>
  <c r="C11" i="9"/>
  <c r="C211" i="9"/>
  <c r="C215" i="9"/>
  <c r="C219" i="9"/>
  <c r="C204" i="9"/>
  <c r="C111" i="9"/>
  <c r="C143" i="9"/>
  <c r="C289" i="9"/>
  <c r="C8" i="9"/>
  <c r="C383" i="9"/>
  <c r="C270" i="9"/>
  <c r="C186" i="9"/>
  <c r="C141" i="9"/>
  <c r="C210" i="9"/>
  <c r="C9" i="9"/>
  <c r="C206" i="9"/>
  <c r="C126" i="9"/>
  <c r="C166" i="9"/>
  <c r="C417" i="9"/>
  <c r="C318" i="9"/>
  <c r="C142" i="9"/>
  <c r="C37" i="9"/>
  <c r="C224" i="9"/>
  <c r="C367" i="9"/>
  <c r="C96" i="9"/>
  <c r="C244" i="9"/>
  <c r="C375" i="9"/>
  <c r="C183" i="9"/>
  <c r="C362" i="9"/>
  <c r="C53" i="9"/>
  <c r="C168" i="9"/>
  <c r="C413" i="9"/>
  <c r="C291" i="9"/>
  <c r="C293" i="9"/>
  <c r="C354" i="9"/>
  <c r="C335" i="9"/>
  <c r="C103" i="9"/>
  <c r="C274" i="9"/>
  <c r="C373" i="9"/>
  <c r="C43" i="9"/>
  <c r="C47" i="9"/>
  <c r="C229" i="9"/>
  <c r="C396" i="9"/>
  <c r="C18" i="9"/>
  <c r="C74" i="9"/>
  <c r="C260" i="9"/>
  <c r="C19" i="9"/>
  <c r="C235" i="9"/>
  <c r="C330" i="9"/>
  <c r="C357" i="9"/>
  <c r="C223" i="9"/>
  <c r="C49" i="9"/>
  <c r="C368" i="9"/>
  <c r="C252" i="9"/>
  <c r="C222" i="9"/>
  <c r="C175" i="9"/>
  <c r="C345" i="9"/>
  <c r="C170" i="9"/>
  <c r="C26" i="9"/>
  <c r="C109" i="9"/>
  <c r="C275" i="9"/>
  <c r="C415" i="9"/>
  <c r="C58" i="9"/>
  <c r="C207" i="9"/>
  <c r="C346" i="9"/>
  <c r="C132" i="9"/>
  <c r="C45" i="9"/>
  <c r="C180" i="9"/>
  <c r="C342" i="9"/>
  <c r="C119" i="9"/>
  <c r="C246" i="9"/>
  <c r="C311" i="9"/>
  <c r="C312" i="9"/>
  <c r="C31" i="9"/>
  <c r="C420" i="9"/>
  <c r="C176" i="9"/>
  <c r="C299" i="9"/>
  <c r="C122" i="9"/>
  <c r="C348" i="9"/>
  <c r="C181" i="9"/>
  <c r="C198" i="9"/>
  <c r="C5" i="9"/>
  <c r="C76" i="9"/>
  <c r="C191" i="9"/>
  <c r="C296" i="9"/>
  <c r="C195" i="9"/>
  <c r="C16" i="9"/>
  <c r="C307" i="9"/>
  <c r="C349" i="9"/>
  <c r="C63" i="9"/>
  <c r="C393" i="9"/>
  <c r="C408" i="9"/>
  <c r="C337" i="9"/>
  <c r="C306" i="9"/>
  <c r="C392" i="9"/>
  <c r="C340" i="9"/>
  <c r="C284" i="9"/>
  <c r="C50" i="9"/>
  <c r="C135" i="9"/>
  <c r="C405" i="9"/>
  <c r="C197" i="9"/>
  <c r="C334" i="9"/>
  <c r="C89" i="9"/>
  <c r="C344" i="9"/>
  <c r="C159" i="9"/>
  <c r="C24" i="9"/>
  <c r="C60" i="9"/>
  <c r="C277" i="9"/>
  <c r="C79" i="9"/>
  <c r="C46" i="9"/>
  <c r="C38" i="9"/>
  <c r="C279" i="9"/>
  <c r="C298" i="9"/>
  <c r="C84" i="9"/>
  <c r="C389" i="9"/>
  <c r="C406" i="9"/>
  <c r="C325" i="9"/>
  <c r="C105" i="9"/>
  <c r="C285" i="9"/>
  <c r="C106" i="9"/>
  <c r="C290" i="9"/>
  <c r="C314" i="9"/>
  <c r="C54" i="9"/>
  <c r="C81" i="9"/>
  <c r="C12" i="9"/>
  <c r="C131" i="9"/>
  <c r="C123" i="9"/>
  <c r="C250" i="9"/>
  <c r="C288" i="9"/>
  <c r="C338" i="9"/>
  <c r="C359" i="9"/>
  <c r="C366" i="9"/>
  <c r="C162" i="9"/>
  <c r="C20" i="9"/>
  <c r="C400" i="9"/>
  <c r="C412" i="9"/>
  <c r="C294" i="9"/>
  <c r="C23" i="9"/>
  <c r="C379" i="9"/>
  <c r="C75" i="9"/>
  <c r="C21" i="9"/>
  <c r="C310" i="9"/>
  <c r="C326" i="9"/>
  <c r="C64" i="9"/>
  <c r="C154" i="9"/>
  <c r="C233" i="9"/>
  <c r="C212" i="9"/>
  <c r="C380" i="9"/>
  <c r="C263" i="9"/>
  <c r="C140" i="9"/>
  <c r="C39" i="9"/>
  <c r="C273" i="9"/>
  <c r="C10" i="9"/>
  <c r="C365" i="9"/>
  <c r="C241" i="9"/>
  <c r="C171" i="9"/>
  <c r="C423" i="9"/>
  <c r="C254" i="9"/>
  <c r="C147" i="9"/>
  <c r="C67" i="9"/>
  <c r="C68" i="9"/>
  <c r="C52" i="9"/>
  <c r="C48" i="9"/>
  <c r="C239" i="9"/>
  <c r="C308" i="9"/>
  <c r="C353" i="9"/>
  <c r="C130" i="9"/>
  <c r="C113" i="9"/>
  <c r="C87" i="9"/>
  <c r="C66" i="9"/>
  <c r="C100" i="9"/>
  <c r="C391" i="9"/>
  <c r="C388" i="9"/>
  <c r="C94" i="9"/>
  <c r="C203" i="9"/>
  <c r="C17" i="9"/>
  <c r="C80" i="9"/>
  <c r="C165" i="9"/>
  <c r="C327" i="9"/>
  <c r="C102" i="9"/>
  <c r="C2" i="9"/>
  <c r="C268" i="9"/>
  <c r="C117" i="9"/>
  <c r="C403" i="9"/>
  <c r="C253" i="9"/>
  <c r="C401" i="9"/>
  <c r="C231" i="9"/>
  <c r="C282" i="9"/>
  <c r="C99" i="9"/>
  <c r="C199" i="9"/>
  <c r="C386" i="9"/>
  <c r="C78" i="9"/>
  <c r="C112" i="9"/>
  <c r="C120" i="9"/>
  <c r="C82" i="9"/>
  <c r="C227" i="9"/>
  <c r="C98" i="9"/>
  <c r="C85" i="9"/>
  <c r="C86" i="9"/>
  <c r="C161" i="9"/>
  <c r="C221" i="9"/>
  <c r="C355" i="9"/>
  <c r="C83" i="9"/>
  <c r="C292" i="9"/>
  <c r="C110" i="9"/>
  <c r="C51" i="9"/>
  <c r="C331" i="9"/>
  <c r="C61" i="9"/>
  <c r="C192" i="9"/>
  <c r="C71" i="9"/>
  <c r="C333" i="9"/>
  <c r="C265" i="9"/>
  <c r="C6" i="9"/>
  <c r="C137" i="9"/>
  <c r="C148" i="9"/>
  <c r="C3" i="9"/>
  <c r="C372" i="9"/>
  <c r="C280" i="9"/>
  <c r="C376" i="9"/>
  <c r="C91" i="9"/>
  <c r="C146" i="9"/>
  <c r="C350" i="9"/>
  <c r="C196" i="9"/>
  <c r="C369" i="9"/>
  <c r="C27" i="9"/>
  <c r="C286" i="9"/>
  <c r="C177" i="9"/>
  <c r="C395" i="9"/>
  <c r="C315" i="9"/>
  <c r="C240" i="9"/>
  <c r="C371" i="9"/>
  <c r="C189" i="9"/>
  <c r="C232" i="9"/>
  <c r="C419" i="9"/>
  <c r="C316" i="9"/>
  <c r="C205" i="9"/>
  <c r="C118" i="9"/>
  <c r="C237" i="9"/>
  <c r="C72" i="9"/>
  <c r="C341" i="9"/>
  <c r="C398" i="9"/>
  <c r="C163" i="9"/>
  <c r="C230" i="9"/>
  <c r="C416" i="9"/>
  <c r="C418" i="9"/>
  <c r="C234" i="9"/>
  <c r="C56" i="9"/>
  <c r="C245" i="9"/>
  <c r="C57" i="9"/>
  <c r="C172" i="9"/>
  <c r="C226" i="9"/>
  <c r="C421" i="9"/>
  <c r="C25" i="9"/>
  <c r="C93" i="9"/>
  <c r="C151" i="9"/>
  <c r="C397" i="9"/>
  <c r="C281" i="9"/>
  <c r="C13" i="9"/>
  <c r="C304" i="9"/>
  <c r="C150" i="9"/>
  <c r="C124" i="9"/>
  <c r="C364" i="9"/>
  <c r="C55" i="9"/>
  <c r="C301" i="9"/>
  <c r="C407" i="9"/>
  <c r="C363" i="9"/>
  <c r="C258" i="9"/>
  <c r="C332" i="9"/>
  <c r="C242" i="9"/>
  <c r="C324" i="9"/>
  <c r="C136" i="9"/>
  <c r="C399" i="9"/>
  <c r="C319" i="9"/>
  <c r="C262" i="9"/>
  <c r="C295" i="9"/>
  <c r="C305" i="9"/>
  <c r="C153" i="9"/>
  <c r="C173" i="9"/>
  <c r="C108" i="9"/>
  <c r="C178" i="9"/>
  <c r="C133" i="9"/>
  <c r="C358" i="9"/>
  <c r="C269" i="9"/>
  <c r="C381" i="9"/>
  <c r="C267" i="9"/>
  <c r="C90" i="9"/>
  <c r="C127" i="9"/>
  <c r="C243" i="9"/>
  <c r="C164" i="9"/>
  <c r="C129" i="9"/>
  <c r="C356" i="9"/>
  <c r="C414" i="9"/>
  <c r="C40" i="9"/>
  <c r="C300" i="9"/>
  <c r="C302" i="9"/>
  <c r="C145" i="9"/>
  <c r="C156" i="9"/>
  <c r="C73" i="9"/>
  <c r="C283" i="9"/>
  <c r="C174" i="9"/>
  <c r="C328" i="9"/>
  <c r="C409" i="9"/>
  <c r="C77" i="9"/>
  <c r="C261" i="9"/>
  <c r="C322" i="9"/>
  <c r="C28" i="9"/>
  <c r="C255" i="9"/>
  <c r="C266" i="9"/>
  <c r="C220" i="9"/>
  <c r="C157" i="9"/>
  <c r="C259" i="9"/>
  <c r="C14" i="9"/>
  <c r="C185" i="9"/>
  <c r="C411" i="9"/>
  <c r="C62" i="9"/>
  <c r="C394" i="9"/>
  <c r="C336" i="9"/>
  <c r="C187" i="9"/>
  <c r="C121" i="9"/>
  <c r="C116" i="9"/>
  <c r="C149" i="9"/>
  <c r="C201" i="9"/>
  <c r="C42" i="9"/>
  <c r="C248" i="9"/>
  <c r="C272" i="9"/>
  <c r="C202" i="9"/>
  <c r="C217" i="9"/>
  <c r="C264" i="9"/>
  <c r="C236" i="9"/>
  <c r="C88" i="9"/>
  <c r="C70" i="9"/>
  <c r="C114" i="9"/>
  <c r="C382" i="9"/>
  <c r="C213" i="9"/>
  <c r="C139" i="9"/>
  <c r="C128" i="9"/>
  <c r="C347" i="9"/>
  <c r="C256" i="9"/>
  <c r="C214" i="9"/>
  <c r="C339" i="9"/>
  <c r="C138" i="9"/>
  <c r="C320" i="9"/>
  <c r="C410" i="9"/>
  <c r="C287" i="9"/>
  <c r="C44" i="9"/>
  <c r="C329" i="9"/>
  <c r="C101" i="9"/>
  <c r="C179" i="9"/>
  <c r="C95" i="9"/>
  <c r="C32" i="9"/>
  <c r="C343" i="9"/>
  <c r="C107" i="9"/>
  <c r="C4" i="9"/>
  <c r="C238" i="9"/>
  <c r="C228" i="9"/>
  <c r="C29" i="9"/>
  <c r="C225" i="9"/>
  <c r="C35" i="9"/>
  <c r="C158" i="9"/>
  <c r="C182" i="9"/>
  <c r="C167" i="9"/>
  <c r="C7" i="9"/>
  <c r="C297" i="9"/>
  <c r="C104" i="9"/>
  <c r="C208" i="9"/>
  <c r="C422" i="9"/>
  <c r="C184" i="9"/>
  <c r="C69" i="9"/>
  <c r="C247" i="9"/>
  <c r="C276" i="9"/>
  <c r="C190" i="9"/>
  <c r="C216" i="9"/>
  <c r="C194" i="9"/>
  <c r="C323" i="9"/>
  <c r="C160" i="9"/>
  <c r="C209" i="9"/>
  <c r="C374" i="9"/>
  <c r="C65" i="9"/>
  <c r="C321" i="9"/>
  <c r="C317" i="9"/>
  <c r="C390" i="9"/>
  <c r="C59" i="9"/>
  <c r="C249" i="9"/>
  <c r="C361" i="9"/>
  <c r="C218" i="9"/>
  <c r="C15" i="9"/>
  <c r="C370" i="9"/>
  <c r="C257" i="9"/>
  <c r="C360" i="9"/>
  <c r="C115" i="9"/>
  <c r="C384" i="9"/>
  <c r="C92" i="9"/>
  <c r="C155" i="9"/>
  <c r="C125" i="9"/>
  <c r="C404" i="9"/>
  <c r="C309" i="9"/>
  <c r="C152" i="9"/>
  <c r="C33" i="9"/>
  <c r="C36" i="9"/>
  <c r="C402" i="9"/>
  <c r="C193" i="9"/>
  <c r="C278" i="9"/>
  <c r="C303" i="9"/>
  <c r="C352" i="9"/>
  <c r="C200" i="9"/>
  <c r="C34" i="9"/>
  <c r="C22" i="9"/>
  <c r="C169" i="9"/>
  <c r="C378" i="9"/>
  <c r="C30" i="9"/>
  <c r="C313" i="9"/>
  <c r="C385" i="9"/>
  <c r="C271" i="9"/>
  <c r="C41" i="9"/>
  <c r="C144" i="9"/>
  <c r="C134" i="9"/>
  <c r="C97" i="9"/>
  <c r="C387" i="9"/>
  <c r="C351" i="9"/>
  <c r="G9" i="9"/>
  <c r="G8" i="9"/>
  <c r="G7" i="9"/>
  <c r="P12" i="9"/>
  <c r="P9" i="9"/>
  <c r="P15" i="9"/>
  <c r="C22" i="8"/>
  <c r="C21" i="8"/>
  <c r="C19" i="8"/>
  <c r="C17" i="8"/>
  <c r="C16" i="8"/>
  <c r="C14" i="8"/>
  <c r="C12" i="8"/>
  <c r="C10" i="8"/>
  <c r="C8" i="8"/>
  <c r="C17" i="7"/>
  <c r="C16" i="7"/>
  <c r="C11" i="7"/>
  <c r="C13" i="7" s="1"/>
  <c r="C15" i="7"/>
  <c r="C9" i="7"/>
  <c r="C7" i="7"/>
  <c r="S43" i="9" a="1"/>
  <c r="S43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4-15 Season" description="Connection to the '2014-15 Season' query in the workbook." type="5" refreshedVersion="6" background="1" saveData="1">
    <dbPr connection="Provider=Microsoft.Mashup.OleDb.1;Data Source=$Workbook$;Location=2014-15 Season;Extended Properties=&quot;&quot;" command="SELECT * FROM [2014-15 Season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<sst xmlns="http://schemas.openxmlformats.org/spreadsheetml/2006/main" count="1376" uniqueCount="501">
  <si>
    <t>Name</t>
  </si>
  <si>
    <t>Games Played</t>
  </si>
  <si>
    <t>PTS</t>
  </si>
  <si>
    <t>Age</t>
  </si>
  <si>
    <t>Height</t>
  </si>
  <si>
    <t>Weight</t>
  </si>
  <si>
    <t>BMI</t>
  </si>
  <si>
    <t>AJ Price</t>
  </si>
  <si>
    <t>Aaron Brooks</t>
  </si>
  <si>
    <t>Aaron Gordon</t>
  </si>
  <si>
    <t>Adreian Payne</t>
  </si>
  <si>
    <t>Al Horford</t>
  </si>
  <si>
    <t>Al Jefferson</t>
  </si>
  <si>
    <t>Alan Anderson</t>
  </si>
  <si>
    <t>Alec Burks</t>
  </si>
  <si>
    <t>Alex Kirk</t>
  </si>
  <si>
    <t>Alex Len</t>
  </si>
  <si>
    <t>Alexey Shved</t>
  </si>
  <si>
    <t>Alexis Ajinca</t>
  </si>
  <si>
    <t>Al-Farouq Aminu</t>
  </si>
  <si>
    <t>Allen Crabbe</t>
  </si>
  <si>
    <t>Alonzo Gee</t>
  </si>
  <si>
    <t>Amir Johnson</t>
  </si>
  <si>
    <t>Andre Dawkins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</si>
  <si>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</si>
  <si>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</si>
  <si>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</si>
  <si>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</si>
  <si>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</si>
  <si>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</si>
  <si>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</si>
  <si>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Nicholson</t>
  </si>
  <si>
    <t>Anthony Bennett</t>
  </si>
  <si>
    <t>Anthony Davis</t>
  </si>
  <si>
    <t>Anthony Morrow</t>
  </si>
  <si>
    <t>Archie Goodwin</t>
  </si>
  <si>
    <t>Arinze Onuaku</t>
  </si>
  <si>
    <t>Aron Baynes</t>
  </si>
  <si>
    <t>Arron Afflalo</t>
  </si>
  <si>
    <t>Austin Daye</t>
  </si>
  <si>
    <t>Austin Rivers</t>
  </si>
  <si>
    <t>Avery Bradley</t>
  </si>
  <si>
    <t>Ben Gordon</t>
  </si>
  <si>
    <t>Ben McLemore</t>
  </si>
  <si>
    <t>Bernard James</t>
  </si>
  <si>
    <t>Bismack Biyombo</t>
  </si>
  <si>
    <t>Blake Griffin</t>
  </si>
  <si>
    <t>Bojan Bogdanovic</t>
  </si>
  <si>
    <t>Boris Diaw</t>
  </si>
  <si>
    <t>Bradley Beal</t>
  </si>
  <si>
    <t>Brandon Bass</t>
  </si>
  <si>
    <t>Brandon Davies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</si>
  <si>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</si>
  <si>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</si>
  <si>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</si>
  <si>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</si>
  <si>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</si>
  <si>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</si>
  <si>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</si>
  <si>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Bryce Cotton</t>
  </si>
  <si>
    <t>C.J. Watson</t>
  </si>
  <si>
    <t>Cameron Bairstow</t>
  </si>
  <si>
    <t>Carl Landry</t>
  </si>
  <si>
    <t>Carlos Boozer</t>
  </si>
  <si>
    <t>Carmelo Anthony</t>
  </si>
  <si>
    <t>Caron Butler</t>
  </si>
  <si>
    <t>Cartier Martin</t>
  </si>
  <si>
    <t>Chandler Parsons</t>
  </si>
  <si>
    <t>Channing Frye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</si>
  <si>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</si>
  <si>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</si>
  <si>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</si>
  <si>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</si>
  <si>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</si>
  <si>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</si>
  <si>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</si>
  <si>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</si>
  <si>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</si>
  <si>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CJ McCollum</t>
  </si>
  <si>
    <t>CJ Miles</t>
  </si>
  <si>
    <t>Cleanthony Early</t>
  </si>
  <si>
    <t>Clint Capela</t>
  </si>
  <si>
    <t>Cole Aldrich</t>
  </si>
  <si>
    <t>Corey Brewer</t>
  </si>
  <si>
    <t>Cory Jefferson</t>
  </si>
  <si>
    <t>Cory Joseph</t>
  </si>
  <si>
    <t>Courtney Lee</t>
  </si>
  <si>
    <t>D.J. Augustin</t>
  </si>
  <si>
    <t>Dahntay Jones</t>
  </si>
  <si>
    <t>Damian Lillard</t>
  </si>
  <si>
    <t>Damjan Rudez</t>
  </si>
  <si>
    <t>Danilo Gallinari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</si>
  <si>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</si>
  <si>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</si>
  <si>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</si>
  <si>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</si>
  <si>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</si>
  <si>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</si>
  <si>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</si>
  <si>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</si>
  <si>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</si>
  <si>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</si>
  <si>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</si>
  <si>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</si>
  <si>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</si>
  <si>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</si>
  <si>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</si>
  <si>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</si>
  <si>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</si>
  <si>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Derrick Favors</t>
  </si>
  <si>
    <t>Derrick Rose</t>
  </si>
  <si>
    <t>Devin Harris</t>
  </si>
  <si>
    <t>Devyn Marble</t>
  </si>
  <si>
    <t>Dewayne Dedmon</t>
  </si>
  <si>
    <t>Dirk Nowitzki</t>
  </si>
  <si>
    <t>Donald Sloan</t>
  </si>
  <si>
    <t>Donatas Motiejunas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</si>
  <si>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</si>
  <si>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</si>
  <si>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</si>
  <si>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</si>
  <si>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</si>
  <si>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</si>
  <si>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</si>
  <si>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Earl Barron</t>
  </si>
  <si>
    <t>Earl Clark</t>
  </si>
  <si>
    <t>Ed Davis</t>
  </si>
  <si>
    <t>Elfrid Payton</t>
  </si>
  <si>
    <t>Elton Brand</t>
  </si>
  <si>
    <t>Enes Kanter</t>
  </si>
  <si>
    <t>Eric Bledsoe</t>
  </si>
  <si>
    <t>Eric Gordon</t>
  </si>
  <si>
    <t>Erick Green</t>
  </si>
  <si>
    <t>Ersan Ilyasova</t>
  </si>
  <si>
    <t>E'Twaun Moore</t>
  </si>
  <si>
    <t>Evan Fournier</t>
  </si>
  <si>
    <t>Evan Turner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</si>
  <si>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</si>
  <si>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</si>
  <si>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</si>
  <si>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</si>
  <si>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</si>
  <si>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</si>
  <si>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</si>
  <si>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</si>
  <si>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</si>
  <si>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Giannis Antetokounmpo</t>
  </si>
  <si>
    <t>Glen Davis</t>
  </si>
  <si>
    <t>Glen Rice</t>
  </si>
  <si>
    <t>Goran Dragic</t>
  </si>
  <si>
    <t>Gordon Hayward</t>
  </si>
  <si>
    <t>Gorgui Dieng</t>
  </si>
  <si>
    <t>Grant Jerrett</t>
  </si>
  <si>
    <t>Greg Monroe</t>
  </si>
  <si>
    <t>Greg Smith</t>
  </si>
  <si>
    <t>Greg Stiemsma</t>
  </si>
  <si>
    <t>Greivis Vasquez</t>
  </si>
  <si>
    <t>Harrison Barnes</t>
  </si>
  <si>
    <t>Ian Clark</t>
  </si>
  <si>
    <t>Ian Mahinmi</t>
  </si>
  <si>
    <t>Iman Shumpert</t>
  </si>
  <si>
    <t>Isaiah Canaan</t>
  </si>
  <si>
    <t>Isaiah Thomas</t>
  </si>
  <si>
    <t>J.J. Barea</t>
  </si>
  <si>
    <t>Jabari Brown</t>
  </si>
  <si>
    <t>Jack Cooley</t>
  </si>
  <si>
    <t>Jae Crowder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</si>
  <si>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</si>
  <si>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</si>
  <si>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</si>
  <si>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</si>
  <si>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</si>
  <si>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</si>
  <si>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</si>
  <si>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</si>
  <si>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JaMychal Green</t>
  </si>
  <si>
    <t>Jannero Pargo</t>
  </si>
  <si>
    <t>Jared Cunningham</t>
  </si>
  <si>
    <t>Jared Dudley</t>
  </si>
  <si>
    <t>Jared Sullinger</t>
  </si>
  <si>
    <t>Jarrett Jack</t>
  </si>
  <si>
    <t>Jason Maxiell</t>
  </si>
  <si>
    <t>Jason Richardson</t>
  </si>
  <si>
    <t>JaVale McGee</t>
  </si>
  <si>
    <t>Jeff Adrien</t>
  </si>
  <si>
    <t>Jeff Ayres</t>
  </si>
  <si>
    <t>Jeff Green</t>
  </si>
  <si>
    <t>Jeff Teague</t>
  </si>
  <si>
    <t>Jeffery Taylor</t>
  </si>
  <si>
    <t>Jerami Grant</t>
  </si>
  <si>
    <t>Jerel McNeal</t>
  </si>
  <si>
    <t>Jeremy Evans</t>
  </si>
  <si>
    <t>Jeremy Lamb</t>
  </si>
  <si>
    <t>Jeremy Lin</t>
  </si>
  <si>
    <t>Jerome Jordan</t>
  </si>
  <si>
    <t>Jerrelle Benimon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</si>
  <si>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</si>
  <si>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</si>
  <si>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</si>
  <si>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</si>
  <si>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</si>
  <si>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</si>
  <si>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</si>
  <si>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</si>
  <si>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</si>
  <si>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</si>
  <si>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</si>
  <si>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</si>
  <si>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</si>
  <si>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</si>
  <si>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</si>
  <si>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</si>
  <si>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</si>
  <si>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</si>
  <si>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</si>
  <si>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</si>
  <si>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</si>
  <si>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</si>
  <si>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</si>
  <si>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</si>
  <si>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</si>
  <si>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</si>
  <si>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</si>
  <si>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</si>
  <si>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Josh McRoberts</t>
  </si>
  <si>
    <t>JR Smith</t>
  </si>
  <si>
    <t>Jrue Holiday</t>
  </si>
  <si>
    <t>Julius Randle</t>
  </si>
  <si>
    <t>Justin Hamilton</t>
  </si>
  <si>
    <t>Justin Holiday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</si>
  <si>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</si>
  <si>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</si>
  <si>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</si>
  <si>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</si>
  <si>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</si>
  <si>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</si>
  <si>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</si>
  <si>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</si>
  <si>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</si>
  <si>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</si>
  <si>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</si>
  <si>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</si>
  <si>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</si>
  <si>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</si>
  <si>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</si>
  <si>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</si>
  <si>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</si>
  <si>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</si>
  <si>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</si>
  <si>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</si>
  <si>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</si>
  <si>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</si>
  <si>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</si>
  <si>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</si>
  <si>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</si>
  <si>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</si>
  <si>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</si>
  <si>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</si>
  <si>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</si>
  <si>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</si>
  <si>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</si>
  <si>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Landry Fields</t>
  </si>
  <si>
    <t>Langston Galloway</t>
  </si>
  <si>
    <t>Larry Drew II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</si>
  <si>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</si>
  <si>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</si>
  <si>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</si>
  <si>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</si>
  <si>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</si>
  <si>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</si>
  <si>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</si>
  <si>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</si>
  <si>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</si>
  <si>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</si>
  <si>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</si>
  <si>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</si>
  <si>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</si>
  <si>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</si>
  <si>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</si>
  <si>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</si>
  <si>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</si>
  <si>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</si>
  <si>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</si>
  <si>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</si>
  <si>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Mario Chalmers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</si>
  <si>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</si>
  <si>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</si>
  <si>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</si>
  <si>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</si>
  <si>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</si>
  <si>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</si>
  <si>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</si>
  <si>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</si>
  <si>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</si>
  <si>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</si>
  <si>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</si>
  <si>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</si>
  <si>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</si>
  <si>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</si>
  <si>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</si>
  <si>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</si>
  <si>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</si>
  <si>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</si>
  <si>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</si>
  <si>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Mitch McGary</t>
  </si>
  <si>
    <t>Mo Williams</t>
  </si>
  <si>
    <t>Monta Ellis</t>
  </si>
  <si>
    <t>Nazr Mohammed</t>
  </si>
  <si>
    <t>Nene</t>
  </si>
  <si>
    <t>Nerlens Noel</t>
  </si>
  <si>
    <t>Nick Calathes</t>
  </si>
  <si>
    <t>Nick Collison</t>
  </si>
  <si>
    <t>Nick Johnson</t>
  </si>
  <si>
    <t>Nicolas Batum</t>
  </si>
  <si>
    <t>Nik Stauskas</t>
  </si>
  <si>
    <t>Nikola Mirotic</t>
  </si>
  <si>
    <t>Nikola Vucevic</t>
  </si>
  <si>
    <t>Noah Vonleh</t>
  </si>
  <si>
    <t>Norris Cole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</si>
  <si>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</si>
  <si>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</si>
  <si>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</si>
  <si>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</si>
  <si>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</si>
  <si>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</si>
  <si>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</si>
  <si>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</si>
  <si>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</si>
  <si>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</si>
  <si>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</si>
  <si>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</si>
  <si>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</si>
  <si>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</si>
  <si>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</si>
  <si>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Phil Pressey</t>
  </si>
  <si>
    <t>PJ Hairston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</si>
  <si>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</si>
  <si>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</si>
  <si>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</si>
  <si>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</si>
  <si>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</si>
  <si>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</si>
  <si>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</si>
  <si>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</si>
  <si>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</si>
  <si>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</si>
  <si>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</si>
  <si>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</si>
  <si>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Richard Jefferson</t>
  </si>
  <si>
    <t>Ricky Rubio</t>
  </si>
  <si>
    <t>Robbie Hummel</t>
  </si>
  <si>
    <t>Robert Covington</t>
  </si>
  <si>
    <t>Robin Lopez</t>
  </si>
  <si>
    <t>Rodney Hood</t>
  </si>
  <si>
    <t>Rodney Stuckey</t>
  </si>
  <si>
    <t>Ronnie Price</t>
  </si>
  <si>
    <t>Roy Hibbert</t>
  </si>
  <si>
    <t>Rudy Gay</t>
  </si>
  <si>
    <t>Rudy Gobert</t>
  </si>
  <si>
    <t>Russ Smith</t>
  </si>
  <si>
    <t>Ryan Anderson</t>
  </si>
  <si>
    <t>Ryan Hollins</t>
  </si>
  <si>
    <t>Ryan Kelly</t>
  </si>
  <si>
    <t>Samuel Dalembert</t>
  </si>
  <si>
    <t>Sean Kilpatrick</t>
  </si>
  <si>
    <t>Serge Ibaka</t>
  </si>
  <si>
    <t>Sergey Karasev</t>
  </si>
  <si>
    <t>Seth Curry</t>
  </si>
  <si>
    <t>Shabazz Muhammad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</si>
  <si>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</si>
  <si>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</si>
  <si>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</si>
  <si>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</si>
  <si>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</si>
  <si>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</si>
  <si>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</si>
  <si>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</si>
  <si>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</si>
  <si>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</si>
  <si>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</si>
  <si>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</si>
  <si>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</si>
  <si>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</si>
  <si>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</si>
  <si>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</si>
  <si>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</si>
  <si>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</si>
  <si>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</si>
  <si>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</si>
  <si>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</si>
  <si>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Tiago Splitter</t>
  </si>
  <si>
    <t>Tim Duncan</t>
  </si>
  <si>
    <t>Tim Frazier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</si>
  <si>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</si>
  <si>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</si>
  <si>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</si>
  <si>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</si>
  <si>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</si>
  <si>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</si>
  <si>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</si>
  <si>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Toure' Murry</t>
  </si>
  <si>
    <t>Trevor Ariza</t>
  </si>
  <si>
    <t>Trevor Booker</t>
  </si>
  <si>
    <t>Trey Burke</t>
  </si>
  <si>
    <t>Troy Daniels</t>
  </si>
  <si>
    <t>Ty Lawson</t>
  </si>
  <si>
    <t>Tyler Ennis</t>
  </si>
  <si>
    <t>Tyler Hansbrough</t>
  </si>
  <si>
    <t>Tyler Johnson</t>
  </si>
  <si>
    <t>Tyreke Evans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</si>
  <si>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</si>
  <si>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</si>
  <si>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</si>
  <si>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</si>
  <si>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</si>
  <si>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</si>
  <si>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</si>
  <si>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</si>
  <si>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</si>
  <si>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</si>
  <si>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</si>
  <si>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</si>
  <si>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</si>
  <si>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</si>
  <si>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</si>
  <si>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</si>
  <si>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</si>
  <si>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</si>
  <si>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</si>
  <si>
    <t xml:space="preserve">Resources </t>
  </si>
  <si>
    <t>Why</t>
  </si>
  <si>
    <t>When</t>
  </si>
  <si>
    <t>Transform and Analyse stage</t>
  </si>
  <si>
    <t>Method</t>
  </si>
  <si>
    <t>Practice data-set</t>
  </si>
  <si>
    <t xml:space="preserve">NBA Players from the 14-15 season </t>
  </si>
  <si>
    <t>Exercise Workbook 8</t>
  </si>
  <si>
    <t xml:space="preserve">Boxplots are another way of visualising the shape of your data </t>
  </si>
  <si>
    <t>Boxplot = Insert &gt; Graph &gt; Boxplot</t>
  </si>
  <si>
    <t>Quartile = Quartile(range,Quartile)</t>
  </si>
  <si>
    <t>Percentiles are another method of dividing data and checking the significance of a value</t>
  </si>
  <si>
    <t>How</t>
  </si>
  <si>
    <t>Quartiles</t>
  </si>
  <si>
    <t>Separate data into quartiles to determine areas of relative significance</t>
  </si>
  <si>
    <t xml:space="preserve">  = QUARTILE ( range, quartile to return )</t>
  </si>
  <si>
    <t>Quartile 1</t>
  </si>
  <si>
    <t>Quartile 2</t>
  </si>
  <si>
    <t>Quartile 3</t>
  </si>
  <si>
    <t>Insert boxplot</t>
  </si>
  <si>
    <t>Series aim</t>
  </si>
  <si>
    <t>IQR</t>
  </si>
  <si>
    <t>Player weight</t>
  </si>
  <si>
    <t>Points scored</t>
  </si>
  <si>
    <t>Exercise 1</t>
  </si>
  <si>
    <t>Calculate Quartiles and IQR for points scored</t>
  </si>
  <si>
    <t>Produce a histogram and box plot for points scored</t>
  </si>
  <si>
    <t>Quarter 1</t>
  </si>
  <si>
    <t>Quarter 2</t>
  </si>
  <si>
    <t>Quarter 3</t>
  </si>
  <si>
    <t>Quarter 4</t>
  </si>
  <si>
    <t>Determine an individual values significance in the context of the whole</t>
  </si>
  <si>
    <t>Classify our data into areas of significance</t>
  </si>
  <si>
    <t>Low</t>
  </si>
  <si>
    <t>Medium</t>
  </si>
  <si>
    <t>High</t>
  </si>
  <si>
    <t>Percentile = Individual rank/ total count</t>
  </si>
  <si>
    <t>IQR = Third quartile minus first quartile</t>
  </si>
  <si>
    <t>Percentile</t>
  </si>
  <si>
    <t>Determine the value of a percentile</t>
  </si>
  <si>
    <t xml:space="preserve"> = Percentile ( range, Percentile to return)</t>
  </si>
  <si>
    <t>Percentile rank</t>
  </si>
  <si>
    <t>Determine an individual values percentile</t>
  </si>
  <si>
    <t>IQR is way of detecting outliers and checking the significance of a value</t>
  </si>
  <si>
    <t>Insert Frequency distribution</t>
  </si>
  <si>
    <t>Upper outliers</t>
  </si>
  <si>
    <t>Very high</t>
  </si>
  <si>
    <t>Very low</t>
  </si>
  <si>
    <t>Lower outliers</t>
  </si>
  <si>
    <t>Outliers</t>
  </si>
  <si>
    <t>Insert frequency distribution</t>
  </si>
  <si>
    <t>Lesson - Boxplots and IQR</t>
  </si>
  <si>
    <t>Upper outlier bound
 Q3 + (1.5 x  IQR)</t>
  </si>
  <si>
    <t>Lower outlier bound
Q1 - (1.5 x  IQR)</t>
  </si>
  <si>
    <t>Outlier (IQR*1.5)</t>
  </si>
  <si>
    <t>Upper Out Q3+Out</t>
  </si>
  <si>
    <t>Lower Out Q1-Out</t>
  </si>
  <si>
    <t>Outlier</t>
  </si>
  <si>
    <t>Upper Outlier</t>
  </si>
  <si>
    <t>Lower Outlier</t>
  </si>
  <si>
    <t>Mean</t>
  </si>
  <si>
    <t>Median</t>
  </si>
  <si>
    <t>Outlier (IRQ*1.5)</t>
  </si>
  <si>
    <t>Very High</t>
  </si>
  <si>
    <t>Class</t>
  </si>
  <si>
    <t>Low 3rd (0.33)</t>
  </si>
  <si>
    <t>Top 3rd (0.66)</t>
  </si>
  <si>
    <t>Low Quarter</t>
  </si>
  <si>
    <t>Top Quarter</t>
  </si>
  <si>
    <t>Half (0.50)</t>
  </si>
  <si>
    <t>Percentile Rank</t>
  </si>
  <si>
    <t>Value's rank / Total count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</si>
</sst>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3" fillId="0" borderId="1" xfId="2"/>
    <xf numFmtId="0" fontId="18" fillId="0" borderId="0" xfId="0" applyFont="1"/>
    <xf numFmtId="0" fontId="16" fillId="0" borderId="0" xfId="0" applyFont="1"/>
    <xf numFmtId="0" fontId="20" fillId="34" borderId="10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5" borderId="11" xfId="0" applyFont="1" applyFill="1" applyBorder="1" applyAlignment="1">
      <alignment horizontal="center" vertical="center"/>
    </xf>
    <xf numFmtId="0" fontId="16" fillId="35" borderId="1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16" fillId="36" borderId="10" xfId="0" applyFont="1" applyFill="1" applyBorder="1" applyAlignment="1">
      <alignment horizontal="center" vertical="center"/>
    </xf>
    <xf numFmtId="0" fontId="16" fillId="36" borderId="14" xfId="0" applyFont="1" applyFill="1" applyBorder="1" applyAlignment="1">
      <alignment horizontal="center" vertical="center"/>
    </xf>
    <xf numFmtId="0" fontId="16" fillId="36" borderId="15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16" fillId="36" borderId="14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36" borderId="23" xfId="0" applyFont="1" applyFill="1" applyBorder="1" applyAlignment="1">
      <alignment horizontal="center" vertical="center" wrapText="1"/>
    </xf>
    <xf numFmtId="0" fontId="16" fillId="36" borderId="15" xfId="0" applyFont="1" applyFill="1" applyBorder="1" applyAlignment="1">
      <alignment horizontal="center" vertical="center" wrapText="1"/>
    </xf>
    <xf numFmtId="9" fontId="0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Boxplot player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player weight</a:t>
          </a:r>
        </a:p>
      </cx:txPr>
    </cx:title>
    <cx:plotArea>
      <cx:plotAreaRegion>
        <cx:series layoutId="boxWhisker" uniqueId="{40B76987-4A8C-4F90-A8CE-6C8069064911}">
          <cx:tx>
            <cx:txData>
              <cx:f>_xlchart.v1.0</cx:f>
              <cx:v>Weight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70" min="6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Frequency distribution weight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distribution weight</a:t>
          </a:r>
        </a:p>
      </cx:txPr>
    </cx:title>
    <cx:plotArea>
      <cx:plotAreaRegion>
        <cx:series layoutId="clusteredColumn" uniqueId="{717D51E2-6318-483C-A22F-416D7514D6AC}">
          <cx:tx>
            <cx:txData>
              <cx:f>_xlchart.v1.2</cx:f>
              <cx:v>Weight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Points scored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Points scored</a:t>
          </a:r>
        </a:p>
      </cx:txPr>
    </cx:title>
    <cx:plotArea>
      <cx:plotAreaRegion>
        <cx:series layoutId="clusteredColumn" uniqueId="{C929FA82-D055-474B-8B70-ED836EC09034}">
          <cx:tx>
            <cx:txData>
              <cx:f>_xlchart.v1.6</cx:f>
              <cx:v>PTS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Points scored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Points scored</a:t>
          </a:r>
        </a:p>
      </cx:txPr>
    </cx:title>
    <cx:plotArea>
      <cx:plotAreaRegion>
        <cx:series layoutId="boxWhisker" uniqueId="{52D98E66-5F03-4ADE-BEA4-CAB9B5D505F5}">
          <cx:tx>
            <cx:txData>
              <cx:f>_xlchart.v1.4</cx:f>
              <cx:v>PTS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303609</xdr:rowOff>
    </xdr:from>
    <xdr:to>
      <xdr:col>7</xdr:col>
      <xdr:colOff>452438</xdr:colOff>
      <xdr:row>17</xdr:row>
      <xdr:rowOff>148828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9955E3-FB48-4244-99B5-20879D2A9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2750" y="1446609"/>
              <a:ext cx="2274094" cy="22443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5</xdr:row>
      <xdr:rowOff>303609</xdr:rowOff>
    </xdr:from>
    <xdr:to>
      <xdr:col>15</xdr:col>
      <xdr:colOff>321469</xdr:colOff>
      <xdr:row>20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1C1BAE2-3CCD-4790-8DC3-20B10EA0EB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1625" y="144660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17</xdr:col>
      <xdr:colOff>321469</xdr:colOff>
      <xdr:row>21</xdr:row>
      <xdr:rowOff>189309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1D1A5C-8036-40E4-8079-A7065F34BD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93594" y="137517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7</xdr:row>
      <xdr:rowOff>0</xdr:rowOff>
    </xdr:from>
    <xdr:to>
      <xdr:col>8</xdr:col>
      <xdr:colOff>577453</xdr:colOff>
      <xdr:row>20</xdr:row>
      <xdr:rowOff>136921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B7A93A4-9630-4F79-99A6-88A3DF290D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0281" y="1375172"/>
              <a:ext cx="3006328" cy="25003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180975</xdr:colOff>
      <xdr:row>7</xdr:row>
      <xdr:rowOff>0</xdr:rowOff>
    </xdr:from>
    <xdr:to>
      <xdr:col>18</xdr:col>
      <xdr:colOff>600075</xdr:colOff>
      <xdr:row>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4FA7F43-D5FF-4125-ADD4-D95D3707FB7A}"/>
            </a:ext>
          </a:extLst>
        </xdr:cNvPr>
        <xdr:cNvCxnSpPr/>
      </xdr:nvCxnSpPr>
      <xdr:spPr>
        <a:xfrm>
          <a:off x="4267200" y="95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14</xdr:row>
      <xdr:rowOff>171450</xdr:rowOff>
    </xdr:from>
    <xdr:to>
      <xdr:col>18</xdr:col>
      <xdr:colOff>571500</xdr:colOff>
      <xdr:row>14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1B90AC-515E-4C52-8ACC-BCB61761E9AD}"/>
            </a:ext>
          </a:extLst>
        </xdr:cNvPr>
        <xdr:cNvCxnSpPr/>
      </xdr:nvCxnSpPr>
      <xdr:spPr>
        <a:xfrm>
          <a:off x="4181475" y="24574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19</xdr:row>
      <xdr:rowOff>0</xdr:rowOff>
    </xdr:from>
    <xdr:to>
      <xdr:col>18</xdr:col>
      <xdr:colOff>581025</xdr:colOff>
      <xdr:row>19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BC2FC70-96F6-4AF3-A96E-3975766F1892}"/>
            </a:ext>
          </a:extLst>
        </xdr:cNvPr>
        <xdr:cNvCxnSpPr/>
      </xdr:nvCxnSpPr>
      <xdr:spPr>
        <a:xfrm>
          <a:off x="8086725" y="33337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3</xdr:row>
      <xdr:rowOff>0</xdr:rowOff>
    </xdr:from>
    <xdr:to>
      <xdr:col>18</xdr:col>
      <xdr:colOff>581025</xdr:colOff>
      <xdr:row>3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E545B58-01D9-4FEB-BD6C-86CD8C433842}"/>
            </a:ext>
          </a:extLst>
        </xdr:cNvPr>
        <xdr:cNvCxnSpPr/>
      </xdr:nvCxnSpPr>
      <xdr:spPr>
        <a:xfrm>
          <a:off x="8239125" y="37147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Games Played" tableColumnId="2"/>
      <queryTableField id="3" name="PTS" tableColumnId="3"/>
      <queryTableField id="4" name="Age" tableColumnId="4"/>
      <queryTableField id="5" name="Height" tableColumnId="5"/>
      <queryTableField id="6" name="Weight" tableColumnId="6"/>
      <queryTableField id="7" name="BM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4_15_Season" displayName="_2014_15_Season" ref="A1:G423" tableType="queryTable" totalsRowShown="0">
  <autoFilter ref="A1:G423" xr:uid="{00000000-0009-0000-0100-000002000000}"/>
  <tableColumns count="7">
    <tableColumn id="1" xr3:uid="{00000000-0010-0000-0000-000001000000}" uniqueName="1" name="Name" queryTableFieldId="1" dataDxfId="0"/>
    <tableColumn id="2" xr3:uid="{00000000-0010-0000-0000-000002000000}" uniqueName="2" name="Games Played" queryTableFieldId="2"/>
    <tableColumn id="3" xr3:uid="{00000000-0010-0000-0000-000003000000}" uniqueName="3" name="PTS" queryTableFieldId="3"/>
    <tableColumn id="4" xr3:uid="{00000000-0010-0000-0000-000004000000}" uniqueName="4" name="Age" queryTableFieldId="4"/>
    <tableColumn id="5" xr3:uid="{00000000-0010-0000-0000-000005000000}" uniqueName="5" name="Height" queryTableFieldId="5"/>
    <tableColumn id="6" xr3:uid="{00000000-0010-0000-0000-000006000000}" uniqueName="6" name="Weight" queryTableFieldId="6"/>
    <tableColumn id="7" xr3:uid="{00000000-0010-0000-0000-000007000000}" uniqueName="7" name="BMI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workbookViewId="0">
      <selection activeCell="G1" sqref="A1:G1048576"/>
    </sheetView>
  </sheetViews>
  <sheetFormatPr defaultRowHeight="15" x14ac:dyDescent="0.25"/>
  <cols>
    <col min="1" max="1" width="24.7109375" bestFit="1" customWidth="1"/>
    <col min="2" max="2" width="10.5703125" customWidth="1"/>
    <col min="3" max="3" width="6.42578125" bestFit="1" customWidth="1"/>
    <col min="4" max="4" width="6.7109375" bestFit="1" customWidth="1"/>
    <col min="6" max="6" width="9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ABF2-B67B-4F66-981A-101891A5A345}">
  <dimension ref="A1:A33"/>
  <sheetViews>
    <sheetView showGridLines="0" showRowColHeaders="0" zoomScale="205" zoomScaleNormal="205" workbookViewId="0">
      <selection activeCell="A2" sqref="A2"/>
    </sheetView>
  </sheetViews>
  <sheetFormatPr defaultRowHeight="15" x14ac:dyDescent="0.25"/>
  <cols>
    <col min="1" max="1" width="5.140625" customWidth="1"/>
    <col min="2" max="2" width="9.85546875" customWidth="1"/>
    <col min="8" max="8" width="3.85546875" customWidth="1"/>
  </cols>
  <sheetData>
    <row r="1" spans="1:1" ht="20.25" thickBot="1" x14ac:dyDescent="0.35">
      <c r="A1" s="1" t="s">
        <v>480</v>
      </c>
    </row>
    <row r="2" spans="1:1" ht="9.9499999999999993" customHeight="1" thickTop="1" x14ac:dyDescent="0.25"/>
    <row r="3" spans="1:1" ht="12.75" customHeight="1" x14ac:dyDescent="0.25">
      <c r="A3" s="2" t="s">
        <v>429</v>
      </c>
    </row>
    <row r="4" spans="1:1" ht="5.0999999999999996" customHeight="1" x14ac:dyDescent="0.25"/>
    <row r="5" spans="1:1" ht="12.75" customHeight="1" x14ac:dyDescent="0.25">
      <c r="A5" t="s">
        <v>436</v>
      </c>
    </row>
    <row r="6" spans="1:1" ht="9.9499999999999993" customHeight="1" x14ac:dyDescent="0.25"/>
    <row r="7" spans="1:1" x14ac:dyDescent="0.25">
      <c r="A7" s="3" t="s">
        <v>449</v>
      </c>
    </row>
    <row r="8" spans="1:1" x14ac:dyDescent="0.25">
      <c r="A8" t="s">
        <v>460</v>
      </c>
    </row>
    <row r="9" spans="1:1" x14ac:dyDescent="0.25">
      <c r="A9" t="s">
        <v>461</v>
      </c>
    </row>
    <row r="10" spans="1:1" ht="8.25" customHeight="1" x14ac:dyDescent="0.25"/>
    <row r="11" spans="1:1" ht="12.75" customHeight="1" x14ac:dyDescent="0.25">
      <c r="A11" s="2" t="s">
        <v>430</v>
      </c>
    </row>
    <row r="12" spans="1:1" ht="5.0999999999999996" customHeight="1" x14ac:dyDescent="0.25">
      <c r="A12" s="3"/>
    </row>
    <row r="13" spans="1:1" x14ac:dyDescent="0.25">
      <c r="A13" t="s">
        <v>437</v>
      </c>
    </row>
    <row r="14" spans="1:1" x14ac:dyDescent="0.25">
      <c r="A14" t="s">
        <v>440</v>
      </c>
    </row>
    <row r="15" spans="1:1" x14ac:dyDescent="0.25">
      <c r="A15" t="s">
        <v>472</v>
      </c>
    </row>
    <row r="16" spans="1:1" ht="12" customHeight="1" x14ac:dyDescent="0.25"/>
    <row r="17" spans="1:1" ht="12.75" customHeight="1" x14ac:dyDescent="0.25">
      <c r="A17" s="2" t="s">
        <v>431</v>
      </c>
    </row>
    <row r="18" spans="1:1" ht="5.0999999999999996" customHeight="1" x14ac:dyDescent="0.25">
      <c r="A18" s="2"/>
    </row>
    <row r="19" spans="1:1" ht="14.25" customHeight="1" x14ac:dyDescent="0.25">
      <c r="A19" t="s">
        <v>432</v>
      </c>
    </row>
    <row r="20" spans="1:1" ht="9.9499999999999993" customHeight="1" x14ac:dyDescent="0.25"/>
    <row r="21" spans="1:1" ht="15.75" x14ac:dyDescent="0.25">
      <c r="A21" s="2" t="s">
        <v>433</v>
      </c>
    </row>
    <row r="22" spans="1:1" ht="5.0999999999999996" customHeight="1" x14ac:dyDescent="0.25">
      <c r="A22" s="3"/>
    </row>
    <row r="23" spans="1:1" ht="14.25" customHeight="1" x14ac:dyDescent="0.25">
      <c r="A23" t="s">
        <v>438</v>
      </c>
    </row>
    <row r="24" spans="1:1" ht="15" customHeight="1" x14ac:dyDescent="0.25">
      <c r="A24" t="s">
        <v>439</v>
      </c>
    </row>
    <row r="25" spans="1:1" ht="15" customHeight="1" x14ac:dyDescent="0.25">
      <c r="A25" t="s">
        <v>465</v>
      </c>
    </row>
    <row r="26" spans="1:1" ht="15" customHeight="1" x14ac:dyDescent="0.25">
      <c r="A26" t="s">
        <v>466</v>
      </c>
    </row>
    <row r="27" spans="1:1" ht="8.25" customHeight="1" x14ac:dyDescent="0.25">
      <c r="A27" s="3"/>
    </row>
    <row r="28" spans="1:1" ht="15.75" x14ac:dyDescent="0.25">
      <c r="A28" s="2" t="s">
        <v>434</v>
      </c>
    </row>
    <row r="29" spans="1:1" ht="5.0999999999999996" customHeight="1" x14ac:dyDescent="0.25">
      <c r="A29" s="3"/>
    </row>
    <row r="30" spans="1:1" x14ac:dyDescent="0.25">
      <c r="A30" t="s">
        <v>435</v>
      </c>
    </row>
    <row r="31" spans="1:1" ht="8.25" customHeight="1" x14ac:dyDescent="0.25"/>
    <row r="32" spans="1:1" ht="15.75" x14ac:dyDescent="0.25">
      <c r="A32" s="2"/>
    </row>
    <row r="33" spans="1:1" ht="5.0999999999999996" customHeight="1" x14ac:dyDescent="0.25">
      <c r="A33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6473-FC0A-4C63-BA86-386CFCDD993B}">
  <dimension ref="B2:M17"/>
  <sheetViews>
    <sheetView topLeftCell="A4" zoomScale="160" zoomScaleNormal="160" workbookViewId="0">
      <selection activeCell="I7" sqref="I7"/>
    </sheetView>
  </sheetViews>
  <sheetFormatPr defaultRowHeight="15" x14ac:dyDescent="0.25"/>
  <cols>
    <col min="2" max="2" width="17" customWidth="1"/>
  </cols>
  <sheetData>
    <row r="2" spans="2:13" ht="22.5" customHeight="1" x14ac:dyDescent="0.25">
      <c r="B2" s="17" t="s">
        <v>442</v>
      </c>
      <c r="C2" s="18"/>
      <c r="D2" s="4" t="s">
        <v>430</v>
      </c>
      <c r="E2" s="19" t="s">
        <v>443</v>
      </c>
      <c r="F2" s="20"/>
      <c r="G2" s="20"/>
      <c r="H2" s="20"/>
      <c r="I2" s="20"/>
      <c r="J2" s="20"/>
      <c r="K2" s="20"/>
      <c r="L2" s="21"/>
    </row>
    <row r="3" spans="2:13" ht="18.75" x14ac:dyDescent="0.25">
      <c r="B3" s="18"/>
      <c r="C3" s="18"/>
      <c r="D3" s="4" t="s">
        <v>441</v>
      </c>
      <c r="E3" s="22" t="s">
        <v>444</v>
      </c>
      <c r="F3" s="23"/>
      <c r="G3" s="23"/>
      <c r="H3" s="23"/>
      <c r="I3" s="23"/>
      <c r="J3" s="23"/>
      <c r="K3" s="23"/>
      <c r="L3" s="24"/>
    </row>
    <row r="4" spans="2:13" ht="18.75" x14ac:dyDescent="0.25">
      <c r="B4" s="5"/>
      <c r="C4" s="5"/>
      <c r="D4" s="5"/>
      <c r="E4" s="6"/>
      <c r="F4" s="6"/>
      <c r="G4" s="6"/>
      <c r="H4" s="6"/>
      <c r="I4" s="6"/>
      <c r="J4" s="6"/>
      <c r="K4" s="6"/>
      <c r="L4" s="6"/>
    </row>
    <row r="5" spans="2:13" x14ac:dyDescent="0.25">
      <c r="E5" s="3" t="s">
        <v>448</v>
      </c>
      <c r="I5" s="3" t="s">
        <v>479</v>
      </c>
      <c r="M5" s="3"/>
    </row>
    <row r="6" spans="2:13" ht="24" customHeight="1" x14ac:dyDescent="0.25">
      <c r="B6" s="13" t="s">
        <v>451</v>
      </c>
      <c r="C6" s="13"/>
    </row>
    <row r="7" spans="2:13" x14ac:dyDescent="0.25">
      <c r="B7" s="14" t="s">
        <v>445</v>
      </c>
      <c r="C7" s="12">
        <f>QUARTILE('NBA Players 14-15 season'!F:F,1)</f>
        <v>90</v>
      </c>
    </row>
    <row r="8" spans="2:13" x14ac:dyDescent="0.25">
      <c r="B8" s="14"/>
      <c r="C8" s="12"/>
    </row>
    <row r="9" spans="2:13" x14ac:dyDescent="0.25">
      <c r="B9" s="14" t="s">
        <v>446</v>
      </c>
      <c r="C9" s="12">
        <f>QUARTILE('NBA Players 14-15 season'!F:F,2)</f>
        <v>99</v>
      </c>
    </row>
    <row r="10" spans="2:13" x14ac:dyDescent="0.25">
      <c r="B10" s="14"/>
      <c r="C10" s="12"/>
    </row>
    <row r="11" spans="2:13" x14ac:dyDescent="0.25">
      <c r="B11" s="14" t="s">
        <v>447</v>
      </c>
      <c r="C11" s="12">
        <f>QUARTILE('NBA Players 14-15 season'!F:F,3)</f>
        <v>108</v>
      </c>
    </row>
    <row r="12" spans="2:13" x14ac:dyDescent="0.25">
      <c r="B12" s="14"/>
      <c r="C12" s="12"/>
    </row>
    <row r="13" spans="2:13" x14ac:dyDescent="0.25">
      <c r="B13" s="14" t="s">
        <v>450</v>
      </c>
      <c r="C13" s="15">
        <f>C11-C7</f>
        <v>18</v>
      </c>
    </row>
    <row r="14" spans="2:13" x14ac:dyDescent="0.25">
      <c r="B14" s="14"/>
      <c r="C14" s="16"/>
    </row>
    <row r="15" spans="2:13" ht="15" customHeight="1" x14ac:dyDescent="0.25">
      <c r="B15" t="s">
        <v>483</v>
      </c>
      <c r="C15">
        <f>18*1.5</f>
        <v>27</v>
      </c>
    </row>
    <row r="16" spans="2:13" x14ac:dyDescent="0.25">
      <c r="B16" t="s">
        <v>484</v>
      </c>
      <c r="C16">
        <f>C11+C15</f>
        <v>135</v>
      </c>
    </row>
    <row r="17" spans="2:3" ht="15" customHeight="1" x14ac:dyDescent="0.25">
      <c r="B17" t="s">
        <v>485</v>
      </c>
      <c r="C17">
        <f>C7-C15</f>
        <v>63</v>
      </c>
    </row>
  </sheetData>
  <mergeCells count="12">
    <mergeCell ref="B2:C3"/>
    <mergeCell ref="E2:L2"/>
    <mergeCell ref="E3:L3"/>
    <mergeCell ref="B7:B8"/>
    <mergeCell ref="B9:B10"/>
    <mergeCell ref="C7:C8"/>
    <mergeCell ref="C9:C10"/>
    <mergeCell ref="C11:C12"/>
    <mergeCell ref="B6:C6"/>
    <mergeCell ref="B13:B14"/>
    <mergeCell ref="C13:C14"/>
    <mergeCell ref="B11:B12"/>
  </mergeCells>
  <phoneticPr fontId="2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B489-0AFC-48AF-9DC6-D8CC84A91864}">
  <dimension ref="B1:M22"/>
  <sheetViews>
    <sheetView topLeftCell="A7" zoomScale="160" zoomScaleNormal="160" workbookViewId="0">
      <selection activeCell="C16" sqref="C16"/>
    </sheetView>
  </sheetViews>
  <sheetFormatPr defaultRowHeight="15" x14ac:dyDescent="0.25"/>
  <cols>
    <col min="1" max="1" width="2.42578125" customWidth="1"/>
    <col min="2" max="2" width="13.140625" customWidth="1"/>
  </cols>
  <sheetData>
    <row r="1" spans="2:13" ht="17.25" customHeight="1" thickBot="1" x14ac:dyDescent="0.35">
      <c r="B1" s="1" t="s">
        <v>453</v>
      </c>
    </row>
    <row r="2" spans="2:13" ht="5.0999999999999996" customHeight="1" thickTop="1" x14ac:dyDescent="0.25">
      <c r="B2" s="3"/>
    </row>
    <row r="3" spans="2:13" ht="15.75" customHeight="1" x14ac:dyDescent="0.25">
      <c r="B3" t="s">
        <v>454</v>
      </c>
    </row>
    <row r="4" spans="2:13" ht="16.5" customHeight="1" x14ac:dyDescent="0.25">
      <c r="B4" t="s">
        <v>455</v>
      </c>
    </row>
    <row r="6" spans="2:13" x14ac:dyDescent="0.25">
      <c r="E6" s="3" t="s">
        <v>448</v>
      </c>
      <c r="K6" s="3" t="s">
        <v>473</v>
      </c>
      <c r="M6" s="3"/>
    </row>
    <row r="7" spans="2:13" ht="24" customHeight="1" x14ac:dyDescent="0.25">
      <c r="B7" s="13" t="s">
        <v>452</v>
      </c>
      <c r="C7" s="13"/>
    </row>
    <row r="8" spans="2:13" x14ac:dyDescent="0.25">
      <c r="B8" s="14" t="s">
        <v>445</v>
      </c>
      <c r="C8" s="12">
        <f>QUARTILE('NBA Players 14-15 season'!C:C,1)</f>
        <v>154.25</v>
      </c>
    </row>
    <row r="9" spans="2:13" x14ac:dyDescent="0.25">
      <c r="B9" s="14"/>
      <c r="C9" s="12"/>
    </row>
    <row r="10" spans="2:13" x14ac:dyDescent="0.25">
      <c r="B10" s="14" t="s">
        <v>446</v>
      </c>
      <c r="C10" s="12">
        <f>QUARTILE('NBA Players 14-15 season'!C:C,2)</f>
        <v>432</v>
      </c>
    </row>
    <row r="11" spans="2:13" x14ac:dyDescent="0.25">
      <c r="B11" s="14"/>
      <c r="C11" s="12"/>
    </row>
    <row r="12" spans="2:13" x14ac:dyDescent="0.25">
      <c r="B12" s="14" t="s">
        <v>447</v>
      </c>
      <c r="C12" s="12">
        <f>QUARTILE('NBA Players 14-15 season'!C:C,3)</f>
        <v>788.75</v>
      </c>
    </row>
    <row r="13" spans="2:13" x14ac:dyDescent="0.25">
      <c r="B13" s="14"/>
      <c r="C13" s="12"/>
    </row>
    <row r="14" spans="2:13" x14ac:dyDescent="0.25">
      <c r="B14" s="14" t="s">
        <v>450</v>
      </c>
      <c r="C14" s="15">
        <f>C12-C8</f>
        <v>634.5</v>
      </c>
    </row>
    <row r="15" spans="2:13" x14ac:dyDescent="0.25">
      <c r="B15" s="14"/>
      <c r="C15" s="16"/>
    </row>
    <row r="16" spans="2:13" x14ac:dyDescent="0.25">
      <c r="B16" t="s">
        <v>486</v>
      </c>
      <c r="C16">
        <f>C14*1.5</f>
        <v>951.75</v>
      </c>
    </row>
    <row r="17" spans="2:3" ht="16.5" customHeight="1" x14ac:dyDescent="0.25">
      <c r="B17" t="s">
        <v>487</v>
      </c>
      <c r="C17">
        <f>C12+C16</f>
        <v>1740.5</v>
      </c>
    </row>
    <row r="18" spans="2:3" ht="5.0999999999999996" customHeight="1" x14ac:dyDescent="0.25"/>
    <row r="19" spans="2:3" x14ac:dyDescent="0.25">
      <c r="B19" t="s">
        <v>488</v>
      </c>
      <c r="C19">
        <f>C8-C14</f>
        <v>-480.25</v>
      </c>
    </row>
    <row r="21" spans="2:3" x14ac:dyDescent="0.25">
      <c r="B21" t="s">
        <v>489</v>
      </c>
      <c r="C21">
        <f>AVERAGE('NBA Players 14-15 season'!C:C)</f>
        <v>515.89099526066354</v>
      </c>
    </row>
    <row r="22" spans="2:3" x14ac:dyDescent="0.25">
      <c r="B22" t="s">
        <v>490</v>
      </c>
      <c r="C22">
        <f>MEDIAN('NBA Players 14-15 season'!C:C)</f>
        <v>432</v>
      </c>
    </row>
  </sheetData>
  <mergeCells count="9">
    <mergeCell ref="B12:B13"/>
    <mergeCell ref="C12:C13"/>
    <mergeCell ref="B14:B15"/>
    <mergeCell ref="C14:C15"/>
    <mergeCell ref="B7:C7"/>
    <mergeCell ref="B8:B9"/>
    <mergeCell ref="C8:C9"/>
    <mergeCell ref="B10:B11"/>
    <mergeCell ref="C10:C1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B21A-0D1D-4534-9E2C-198EB46BE37A}">
  <dimension ref="A1:W423"/>
  <sheetViews>
    <sheetView tabSelected="1" topLeftCell="A4" zoomScaleNormal="100" workbookViewId="0">
      <selection activeCell="S43" sqref="S43:W46"/>
    </sheetView>
  </sheetViews>
  <sheetFormatPr defaultRowHeight="15" x14ac:dyDescent="0.25"/>
  <cols>
    <col min="1" max="1" width="18.85546875" customWidth="1"/>
    <col min="2" max="2" width="8.7109375" style="10" bestFit="1" customWidth="1"/>
    <col min="3" max="3" width="10" style="10" bestFit="1" customWidth="1"/>
    <col min="4" max="4" width="15" style="10" bestFit="1" customWidth="1"/>
    <col min="5" max="5" width="9.140625" customWidth="1"/>
    <col min="6" max="6" width="7.7109375" customWidth="1"/>
    <col min="7" max="7" width="13.42578125" bestFit="1" customWidth="1"/>
    <col min="8" max="12" width="9.140625" customWidth="1"/>
    <col min="13" max="13" width="7.7109375" customWidth="1"/>
    <col min="15" max="15" width="19.42578125" customWidth="1"/>
    <col min="16" max="16" width="13.28515625" customWidth="1"/>
    <col min="18" max="18" width="13.7109375" customWidth="1"/>
    <col min="20" max="21" width="11.7109375" customWidth="1"/>
  </cols>
  <sheetData>
    <row r="1" spans="1:21" x14ac:dyDescent="0.25">
      <c r="A1" t="s">
        <v>0</v>
      </c>
      <c r="B1" s="10" t="s">
        <v>2</v>
      </c>
      <c r="C1" s="10" t="s">
        <v>493</v>
      </c>
      <c r="D1" s="10" t="s">
        <v>499</v>
      </c>
    </row>
    <row r="2" spans="1:21" x14ac:dyDescent="0.25">
      <c r="A2" t="s">
        <v>195</v>
      </c>
      <c r="B2" s="10">
        <v>0</v>
      </c>
      <c r="C2" s="10" t="str">
        <f>VLOOKUP(B2,$G$6:$H$9,2,TRUE)</f>
        <v>Low</v>
      </c>
      <c r="D2" s="56">
        <f>PERCENTRANK(B:B,B2)</f>
        <v>0</v>
      </c>
      <c r="O2" s="26" t="s">
        <v>452</v>
      </c>
      <c r="P2" s="27"/>
      <c r="T2" s="12" t="s">
        <v>478</v>
      </c>
      <c r="U2" s="12" t="s">
        <v>476</v>
      </c>
    </row>
    <row r="3" spans="1:21" x14ac:dyDescent="0.25">
      <c r="A3" t="s">
        <v>230</v>
      </c>
      <c r="B3" s="10">
        <v>0</v>
      </c>
      <c r="C3" s="10" t="str">
        <f>VLOOKUP(B3,$G$6:$H$9,2,TRUE)</f>
        <v>Low</v>
      </c>
      <c r="D3" s="56">
        <f t="shared" ref="D3:D66" si="0">PERCENTRANK(B:B,B3)</f>
        <v>0</v>
      </c>
      <c r="O3" s="32" t="s">
        <v>445</v>
      </c>
      <c r="P3" s="15">
        <v>154.25</v>
      </c>
      <c r="R3" s="25" t="s">
        <v>477</v>
      </c>
      <c r="S3" s="25"/>
      <c r="T3" s="12"/>
      <c r="U3" s="12"/>
    </row>
    <row r="4" spans="1:21" ht="18.75" customHeight="1" x14ac:dyDescent="0.25">
      <c r="A4" t="s">
        <v>367</v>
      </c>
      <c r="B4" s="10">
        <v>0</v>
      </c>
      <c r="C4" s="10" t="str">
        <f>VLOOKUP(B4,$G$6:$H$9,2,TRUE)</f>
        <v>Low</v>
      </c>
      <c r="D4" s="56">
        <f t="shared" si="0"/>
        <v>0</v>
      </c>
      <c r="O4" s="33"/>
      <c r="P4" s="16"/>
      <c r="R4" s="25"/>
      <c r="S4" s="25"/>
      <c r="T4" s="12" t="s">
        <v>456</v>
      </c>
      <c r="U4" s="12" t="s">
        <v>462</v>
      </c>
    </row>
    <row r="5" spans="1:21" ht="18.75" customHeight="1" x14ac:dyDescent="0.25">
      <c r="A5" t="s">
        <v>96</v>
      </c>
      <c r="B5" s="10">
        <v>2</v>
      </c>
      <c r="C5" s="10" t="str">
        <f>VLOOKUP(B5,$G$6:$H$9,2,TRUE)</f>
        <v>Low</v>
      </c>
      <c r="D5" s="56">
        <f t="shared" si="0"/>
        <v>7.0000000000000001E-3</v>
      </c>
      <c r="O5" s="32" t="s">
        <v>447</v>
      </c>
      <c r="P5" s="12">
        <v>788.75</v>
      </c>
      <c r="T5" s="12"/>
      <c r="U5" s="12"/>
    </row>
    <row r="6" spans="1:21" x14ac:dyDescent="0.25">
      <c r="A6" t="s">
        <v>227</v>
      </c>
      <c r="B6" s="10">
        <v>2</v>
      </c>
      <c r="C6" s="10" t="str">
        <f>VLOOKUP(B6,$G$6:$H$9,2,TRUE)</f>
        <v>Low</v>
      </c>
      <c r="D6" s="56">
        <f t="shared" si="0"/>
        <v>7.0000000000000001E-3</v>
      </c>
      <c r="G6">
        <v>0</v>
      </c>
      <c r="H6" t="s">
        <v>462</v>
      </c>
      <c r="O6" s="32"/>
      <c r="P6" s="12"/>
      <c r="T6" s="12"/>
      <c r="U6" s="12"/>
    </row>
    <row r="7" spans="1:21" x14ac:dyDescent="0.25">
      <c r="A7" t="s">
        <v>376</v>
      </c>
      <c r="B7" s="10">
        <v>2</v>
      </c>
      <c r="C7" s="10" t="str">
        <f>VLOOKUP(B7,$G$6:$H$9,2,TRUE)</f>
        <v>Low</v>
      </c>
      <c r="D7" s="56">
        <f t="shared" si="0"/>
        <v>7.0000000000000001E-3</v>
      </c>
      <c r="F7" s="10"/>
      <c r="G7">
        <f>P3</f>
        <v>154.25</v>
      </c>
      <c r="H7" t="s">
        <v>463</v>
      </c>
      <c r="O7" s="31" t="s">
        <v>450</v>
      </c>
      <c r="P7" s="12">
        <v>634.5</v>
      </c>
      <c r="R7" s="29" t="s">
        <v>445</v>
      </c>
      <c r="S7" s="30"/>
      <c r="T7" s="12"/>
      <c r="U7" s="12"/>
    </row>
    <row r="8" spans="1:21" x14ac:dyDescent="0.25">
      <c r="A8" t="s">
        <v>23</v>
      </c>
      <c r="B8" s="10">
        <v>3</v>
      </c>
      <c r="C8" s="10" t="str">
        <f>VLOOKUP(B8,$G$6:$H$9,2,TRUE)</f>
        <v>Low</v>
      </c>
      <c r="D8" s="56">
        <f t="shared" si="0"/>
        <v>1.4E-2</v>
      </c>
      <c r="G8">
        <f>P5</f>
        <v>788.75</v>
      </c>
      <c r="H8" t="s">
        <v>464</v>
      </c>
      <c r="O8" s="31"/>
      <c r="P8" s="12"/>
      <c r="R8" s="29"/>
      <c r="S8" s="30"/>
      <c r="T8" s="12" t="s">
        <v>457</v>
      </c>
      <c r="U8" s="12" t="s">
        <v>463</v>
      </c>
    </row>
    <row r="9" spans="1:21" ht="15" customHeight="1" x14ac:dyDescent="0.25">
      <c r="A9" t="s">
        <v>29</v>
      </c>
      <c r="B9" s="10">
        <v>3</v>
      </c>
      <c r="C9" s="10" t="str">
        <f>VLOOKUP(B9,$G$6:$H$9,2,TRUE)</f>
        <v>Low</v>
      </c>
      <c r="D9" s="56">
        <f t="shared" si="0"/>
        <v>1.4E-2</v>
      </c>
      <c r="G9">
        <f>P9</f>
        <v>1740.5</v>
      </c>
      <c r="H9" t="s">
        <v>492</v>
      </c>
      <c r="O9" s="51" t="s">
        <v>481</v>
      </c>
      <c r="P9" s="15">
        <f>P5+P15</f>
        <v>1740.5</v>
      </c>
      <c r="T9" s="12"/>
      <c r="U9" s="12"/>
    </row>
    <row r="10" spans="1:21" x14ac:dyDescent="0.25">
      <c r="A10" t="s">
        <v>167</v>
      </c>
      <c r="B10" s="10">
        <v>3</v>
      </c>
      <c r="C10" s="10" t="str">
        <f>VLOOKUP(B10,$G$6:$H$9,2,TRUE)</f>
        <v>Low</v>
      </c>
      <c r="D10" s="56">
        <f t="shared" si="0"/>
        <v>1.4E-2</v>
      </c>
      <c r="O10" s="51"/>
      <c r="P10" s="28"/>
      <c r="T10" s="12"/>
      <c r="U10" s="12"/>
    </row>
    <row r="11" spans="1:21" x14ac:dyDescent="0.25">
      <c r="A11" t="s">
        <v>15</v>
      </c>
      <c r="B11" s="10">
        <v>4</v>
      </c>
      <c r="C11" s="10" t="str">
        <f>VLOOKUP(B11,$G$6:$H$9,2,TRUE)</f>
        <v>Low</v>
      </c>
      <c r="D11" s="56">
        <f t="shared" si="0"/>
        <v>2.1000000000000001E-2</v>
      </c>
      <c r="O11" s="51"/>
      <c r="P11" s="28"/>
      <c r="S11" s="7"/>
      <c r="T11" s="12"/>
      <c r="U11" s="12"/>
    </row>
    <row r="12" spans="1:21" ht="15" customHeight="1" x14ac:dyDescent="0.25">
      <c r="A12" t="s">
        <v>139</v>
      </c>
      <c r="B12" s="10">
        <v>6</v>
      </c>
      <c r="C12" s="10" t="str">
        <f>VLOOKUP(B12,$G$6:$H$9,2,TRUE)</f>
        <v>Low</v>
      </c>
      <c r="D12" s="56">
        <f t="shared" si="0"/>
        <v>2.3E-2</v>
      </c>
      <c r="G12" t="s">
        <v>467</v>
      </c>
      <c r="O12" s="51" t="s">
        <v>482</v>
      </c>
      <c r="P12" s="15">
        <f>P3-P15</f>
        <v>-797.5</v>
      </c>
      <c r="S12" s="7"/>
      <c r="T12" s="12" t="s">
        <v>458</v>
      </c>
      <c r="U12" s="12" t="s">
        <v>463</v>
      </c>
    </row>
    <row r="13" spans="1:21" x14ac:dyDescent="0.25">
      <c r="A13" t="s">
        <v>272</v>
      </c>
      <c r="B13" s="10">
        <v>6</v>
      </c>
      <c r="C13" s="10" t="str">
        <f>VLOOKUP(B13,$G$6:$H$9,2,TRUE)</f>
        <v>Low</v>
      </c>
      <c r="D13" s="56">
        <f t="shared" si="0"/>
        <v>2.3E-2</v>
      </c>
      <c r="G13" t="s">
        <v>494</v>
      </c>
      <c r="H13">
        <f>PERCENTILE(B:B,0.33)</f>
        <v>227.93</v>
      </c>
      <c r="O13" s="54"/>
      <c r="P13" s="28"/>
      <c r="T13" s="12"/>
      <c r="U13" s="12"/>
    </row>
    <row r="14" spans="1:21" x14ac:dyDescent="0.25">
      <c r="A14" t="s">
        <v>326</v>
      </c>
      <c r="B14" s="10">
        <v>6</v>
      </c>
      <c r="C14" s="10" t="str">
        <f>VLOOKUP(B14,$G$6:$H$9,2,TRUE)</f>
        <v>Low</v>
      </c>
      <c r="D14" s="56">
        <f t="shared" si="0"/>
        <v>2.3E-2</v>
      </c>
      <c r="G14" t="s">
        <v>495</v>
      </c>
      <c r="H14">
        <f>PERCENTILE(B:B,0.66)</f>
        <v>656</v>
      </c>
      <c r="O14" s="55"/>
      <c r="P14" s="16"/>
      <c r="T14" s="12"/>
      <c r="U14" s="12"/>
    </row>
    <row r="15" spans="1:21" ht="15" customHeight="1" x14ac:dyDescent="0.25">
      <c r="A15" t="s">
        <v>400</v>
      </c>
      <c r="B15" s="10">
        <v>6</v>
      </c>
      <c r="C15" s="10" t="str">
        <f>VLOOKUP(B15,$G$6:$H$9,2,TRUE)</f>
        <v>Low</v>
      </c>
      <c r="D15" s="56">
        <f t="shared" si="0"/>
        <v>2.3E-2</v>
      </c>
      <c r="G15" t="s">
        <v>498</v>
      </c>
      <c r="H15">
        <f>PERCENTILE(B:B,0.5)</f>
        <v>432</v>
      </c>
      <c r="O15" t="s">
        <v>491</v>
      </c>
      <c r="P15">
        <f>P7*1.5</f>
        <v>951.75</v>
      </c>
      <c r="R15" s="25" t="s">
        <v>447</v>
      </c>
      <c r="S15" s="50"/>
      <c r="T15" s="12"/>
      <c r="U15" s="12"/>
    </row>
    <row r="16" spans="1:21" x14ac:dyDescent="0.25">
      <c r="A16" t="s">
        <v>101</v>
      </c>
      <c r="B16" s="10">
        <v>8</v>
      </c>
      <c r="C16" s="10" t="str">
        <f>VLOOKUP(B16,$G$6:$H$9,2,TRUE)</f>
        <v>Low</v>
      </c>
      <c r="D16" s="56">
        <f t="shared" si="0"/>
        <v>3.3000000000000002E-2</v>
      </c>
      <c r="G16" t="s">
        <v>496</v>
      </c>
      <c r="H16">
        <f>PERCENTILE(B:B,0.25)</f>
        <v>154.25</v>
      </c>
      <c r="R16" s="25"/>
      <c r="S16" s="50"/>
      <c r="T16" s="12" t="s">
        <v>459</v>
      </c>
      <c r="U16" s="12" t="s">
        <v>464</v>
      </c>
    </row>
    <row r="17" spans="1:23" ht="15" customHeight="1" x14ac:dyDescent="0.25">
      <c r="A17" t="s">
        <v>190</v>
      </c>
      <c r="B17" s="10">
        <v>9</v>
      </c>
      <c r="C17" s="10" t="str">
        <f>VLOOKUP(B17,$G$6:$H$9,2,TRUE)</f>
        <v>Low</v>
      </c>
      <c r="D17" s="56">
        <f t="shared" si="0"/>
        <v>3.5000000000000003E-2</v>
      </c>
      <c r="G17" t="s">
        <v>497</v>
      </c>
      <c r="H17">
        <f>PERCENTILE(B:B,0.75)</f>
        <v>788.75</v>
      </c>
      <c r="M17" s="6"/>
      <c r="R17" s="8"/>
      <c r="S17" s="9"/>
      <c r="T17" s="12"/>
      <c r="U17" s="12"/>
    </row>
    <row r="18" spans="1:23" ht="15" customHeight="1" x14ac:dyDescent="0.25">
      <c r="A18" t="s">
        <v>58</v>
      </c>
      <c r="B18" s="10">
        <v>10</v>
      </c>
      <c r="C18" s="10" t="str">
        <f>VLOOKUP(B18,$G$6:$H$9,2,TRUE)</f>
        <v>Low</v>
      </c>
      <c r="D18" s="56">
        <f t="shared" si="0"/>
        <v>3.7999999999999999E-2</v>
      </c>
      <c r="M18" s="11"/>
      <c r="T18" s="12"/>
      <c r="U18" s="12"/>
    </row>
    <row r="19" spans="1:23" x14ac:dyDescent="0.25">
      <c r="A19" t="s">
        <v>61</v>
      </c>
      <c r="B19" s="10">
        <v>10</v>
      </c>
      <c r="C19" s="10" t="str">
        <f>VLOOKUP(B19,$G$6:$H$9,2,TRUE)</f>
        <v>Low</v>
      </c>
      <c r="D19" s="56">
        <f t="shared" si="0"/>
        <v>3.7999999999999999E-2</v>
      </c>
      <c r="M19" s="11"/>
      <c r="R19" s="25" t="s">
        <v>474</v>
      </c>
      <c r="S19" s="25"/>
      <c r="T19" s="12"/>
      <c r="U19" s="12"/>
    </row>
    <row r="20" spans="1:23" ht="15" customHeight="1" x14ac:dyDescent="0.25">
      <c r="A20" t="s">
        <v>148</v>
      </c>
      <c r="B20" s="10">
        <v>11</v>
      </c>
      <c r="C20" s="10" t="str">
        <f>VLOOKUP(B20,$G$6:$H$9,2,TRUE)</f>
        <v>Low</v>
      </c>
      <c r="D20" s="56">
        <f t="shared" si="0"/>
        <v>4.2000000000000003E-2</v>
      </c>
      <c r="M20" s="11"/>
      <c r="R20" s="25"/>
      <c r="S20" s="25"/>
      <c r="T20" s="12" t="s">
        <v>478</v>
      </c>
      <c r="U20" s="12" t="s">
        <v>475</v>
      </c>
    </row>
    <row r="21" spans="1:23" x14ac:dyDescent="0.25">
      <c r="A21" t="s">
        <v>155</v>
      </c>
      <c r="B21" s="10">
        <v>14</v>
      </c>
      <c r="C21" s="10" t="str">
        <f>VLOOKUP(B21,$G$6:$H$9,2,TRUE)</f>
        <v>Low</v>
      </c>
      <c r="D21" s="56">
        <f t="shared" si="0"/>
        <v>4.4999999999999998E-2</v>
      </c>
      <c r="M21" s="11"/>
      <c r="T21" s="12"/>
      <c r="U21" s="12"/>
    </row>
    <row r="22" spans="1:23" x14ac:dyDescent="0.25">
      <c r="A22" t="s">
        <v>421</v>
      </c>
      <c r="B22" s="10">
        <v>15</v>
      </c>
      <c r="C22" s="10" t="str">
        <f>VLOOKUP(B22,$G$6:$H$9,2,TRUE)</f>
        <v>Low</v>
      </c>
      <c r="D22" s="56">
        <f t="shared" si="0"/>
        <v>4.7E-2</v>
      </c>
      <c r="R22" s="8"/>
    </row>
    <row r="23" spans="1:23" x14ac:dyDescent="0.25">
      <c r="A23" t="s">
        <v>152</v>
      </c>
      <c r="B23" s="10">
        <v>16</v>
      </c>
      <c r="C23" s="10" t="str">
        <f>VLOOKUP(B23,$G$6:$H$9,2,TRUE)</f>
        <v>Low</v>
      </c>
      <c r="D23" s="56">
        <f t="shared" si="0"/>
        <v>4.9000000000000002E-2</v>
      </c>
      <c r="R23" s="8"/>
    </row>
    <row r="24" spans="1:23" x14ac:dyDescent="0.25">
      <c r="A24" t="s">
        <v>120</v>
      </c>
      <c r="B24" s="10">
        <v>17</v>
      </c>
      <c r="C24" s="10" t="str">
        <f>VLOOKUP(B24,$G$6:$H$9,2,TRUE)</f>
        <v>Low</v>
      </c>
      <c r="D24" s="56">
        <f t="shared" si="0"/>
        <v>5.1999999999999998E-2</v>
      </c>
    </row>
    <row r="25" spans="1:23" x14ac:dyDescent="0.25">
      <c r="A25" t="s">
        <v>267</v>
      </c>
      <c r="B25" s="10">
        <v>18</v>
      </c>
      <c r="C25" s="10" t="str">
        <f>VLOOKUP(B25,$G$6:$H$9,2,TRUE)</f>
        <v>Low</v>
      </c>
      <c r="D25" s="56">
        <f t="shared" si="0"/>
        <v>5.3999999999999999E-2</v>
      </c>
    </row>
    <row r="26" spans="1:23" x14ac:dyDescent="0.25">
      <c r="A26" t="s">
        <v>73</v>
      </c>
      <c r="B26" s="10">
        <v>19</v>
      </c>
      <c r="C26" s="10" t="str">
        <f>VLOOKUP(B26,$G$6:$H$9,2,TRUE)</f>
        <v>Low</v>
      </c>
      <c r="D26" s="56">
        <f t="shared" si="0"/>
        <v>5.7000000000000002E-2</v>
      </c>
    </row>
    <row r="27" spans="1:23" x14ac:dyDescent="0.25">
      <c r="A27" t="s">
        <v>239</v>
      </c>
      <c r="B27" s="10">
        <v>20</v>
      </c>
      <c r="C27" s="10" t="str">
        <f>VLOOKUP(B27,$G$6:$H$9,2,TRUE)</f>
        <v>Low</v>
      </c>
      <c r="D27" s="56">
        <f t="shared" si="0"/>
        <v>5.8999999999999997E-2</v>
      </c>
    </row>
    <row r="28" spans="1:23" x14ac:dyDescent="0.25">
      <c r="A28" t="s">
        <v>320</v>
      </c>
      <c r="B28" s="10">
        <v>20</v>
      </c>
      <c r="C28" s="10" t="str">
        <f>VLOOKUP(B28,$G$6:$H$9,2,TRUE)</f>
        <v>Low</v>
      </c>
      <c r="D28" s="56">
        <f t="shared" si="0"/>
        <v>5.8999999999999997E-2</v>
      </c>
    </row>
    <row r="29" spans="1:23" x14ac:dyDescent="0.25">
      <c r="A29" t="s">
        <v>370</v>
      </c>
      <c r="B29" s="10">
        <v>20</v>
      </c>
      <c r="C29" s="10" t="str">
        <f>VLOOKUP(B29,$G$6:$H$9,2,TRUE)</f>
        <v>Low</v>
      </c>
      <c r="D29" s="56">
        <f t="shared" si="0"/>
        <v>5.8999999999999997E-2</v>
      </c>
      <c r="R29" s="44" t="s">
        <v>467</v>
      </c>
      <c r="S29" s="45"/>
      <c r="T29" s="45"/>
      <c r="U29" s="45"/>
      <c r="V29" s="45"/>
      <c r="W29" s="46"/>
    </row>
    <row r="30" spans="1:23" x14ac:dyDescent="0.25">
      <c r="A30" t="s">
        <v>424</v>
      </c>
      <c r="B30" s="10">
        <v>20</v>
      </c>
      <c r="C30" s="10" t="str">
        <f>VLOOKUP(B30,$G$6:$H$9,2,TRUE)</f>
        <v>Low</v>
      </c>
      <c r="D30" s="56">
        <f t="shared" si="0"/>
        <v>5.8999999999999997E-2</v>
      </c>
      <c r="R30" s="47"/>
      <c r="S30" s="48"/>
      <c r="T30" s="48"/>
      <c r="U30" s="48"/>
      <c r="V30" s="48"/>
      <c r="W30" s="49"/>
    </row>
    <row r="31" spans="1:23" x14ac:dyDescent="0.25">
      <c r="A31" t="s">
        <v>88</v>
      </c>
      <c r="B31" s="10">
        <v>21</v>
      </c>
      <c r="C31" s="10" t="str">
        <f>VLOOKUP(B31,$G$6:$H$9,2,TRUE)</f>
        <v>Low</v>
      </c>
      <c r="D31" s="56">
        <f t="shared" si="0"/>
        <v>6.8000000000000005E-2</v>
      </c>
      <c r="R31" s="34" t="s">
        <v>430</v>
      </c>
      <c r="S31" s="36" t="s">
        <v>468</v>
      </c>
      <c r="T31" s="37"/>
      <c r="U31" s="37"/>
      <c r="V31" s="37"/>
      <c r="W31" s="38"/>
    </row>
    <row r="32" spans="1:23" x14ac:dyDescent="0.25">
      <c r="A32" t="s">
        <v>364</v>
      </c>
      <c r="B32" s="10">
        <v>22</v>
      </c>
      <c r="C32" s="10" t="str">
        <f>VLOOKUP(B32,$G$6:$H$9,2,TRUE)</f>
        <v>Low</v>
      </c>
      <c r="D32" s="56">
        <f t="shared" si="0"/>
        <v>7.0999999999999994E-2</v>
      </c>
      <c r="R32" s="35"/>
      <c r="S32" s="39"/>
      <c r="T32" s="40"/>
      <c r="U32" s="40"/>
      <c r="V32" s="40"/>
      <c r="W32" s="41"/>
    </row>
    <row r="33" spans="1:23" ht="15" customHeight="1" x14ac:dyDescent="0.25">
      <c r="A33" t="s">
        <v>412</v>
      </c>
      <c r="B33" s="10">
        <v>22</v>
      </c>
      <c r="C33" s="10" t="str">
        <f>VLOOKUP(B33,$G$6:$H$9,2,TRUE)</f>
        <v>Low</v>
      </c>
      <c r="D33" s="56">
        <f t="shared" si="0"/>
        <v>7.0999999999999994E-2</v>
      </c>
      <c r="R33" s="52" t="s">
        <v>441</v>
      </c>
      <c r="S33" s="36" t="s">
        <v>469</v>
      </c>
      <c r="T33" s="37"/>
      <c r="U33" s="37"/>
      <c r="V33" s="37"/>
      <c r="W33" s="38"/>
    </row>
    <row r="34" spans="1:23" x14ac:dyDescent="0.25">
      <c r="A34" t="s">
        <v>420</v>
      </c>
      <c r="B34" s="10">
        <v>22</v>
      </c>
      <c r="C34" s="10" t="str">
        <f>VLOOKUP(B34,$G$6:$H$9,2,TRUE)</f>
        <v>Low</v>
      </c>
      <c r="D34" s="56">
        <f t="shared" si="0"/>
        <v>7.0999999999999994E-2</v>
      </c>
      <c r="R34" s="53"/>
      <c r="S34" s="39"/>
      <c r="T34" s="40"/>
      <c r="U34" s="40"/>
      <c r="V34" s="40"/>
      <c r="W34" s="41"/>
    </row>
    <row r="35" spans="1:23" x14ac:dyDescent="0.25">
      <c r="A35" t="s">
        <v>372</v>
      </c>
      <c r="B35" s="10">
        <v>24</v>
      </c>
      <c r="C35" s="10" t="str">
        <f>VLOOKUP(B35,$G$6:$H$9,2,TRUE)</f>
        <v>Low</v>
      </c>
      <c r="D35" s="56">
        <f t="shared" si="0"/>
        <v>7.8E-2</v>
      </c>
    </row>
    <row r="36" spans="1:23" ht="15" customHeight="1" x14ac:dyDescent="0.25">
      <c r="A36" t="s">
        <v>413</v>
      </c>
      <c r="B36" s="10">
        <v>24</v>
      </c>
      <c r="C36" s="10" t="str">
        <f>VLOOKUP(B36,$G$6:$H$9,2,TRUE)</f>
        <v>Low</v>
      </c>
      <c r="D36" s="56">
        <f t="shared" si="0"/>
        <v>7.8E-2</v>
      </c>
    </row>
    <row r="37" spans="1:23" x14ac:dyDescent="0.25">
      <c r="A37" t="s">
        <v>36</v>
      </c>
      <c r="B37" s="10">
        <v>27</v>
      </c>
      <c r="C37" s="10" t="str">
        <f>VLOOKUP(B37,$G$6:$H$9,2,TRUE)</f>
        <v>Low</v>
      </c>
      <c r="D37" s="56">
        <f t="shared" si="0"/>
        <v>8.3000000000000004E-2</v>
      </c>
      <c r="R37" s="44" t="s">
        <v>470</v>
      </c>
      <c r="S37" s="45"/>
      <c r="T37" s="45"/>
      <c r="U37" s="45"/>
      <c r="V37" s="45"/>
      <c r="W37" s="46"/>
    </row>
    <row r="38" spans="1:23" x14ac:dyDescent="0.25">
      <c r="A38" t="s">
        <v>125</v>
      </c>
      <c r="B38" s="10">
        <v>27</v>
      </c>
      <c r="C38" s="10" t="str">
        <f>VLOOKUP(B38,$G$6:$H$9,2,TRUE)</f>
        <v>Low</v>
      </c>
      <c r="D38" s="56">
        <f t="shared" si="0"/>
        <v>8.3000000000000004E-2</v>
      </c>
      <c r="R38" s="47"/>
      <c r="S38" s="48"/>
      <c r="T38" s="48"/>
      <c r="U38" s="48"/>
      <c r="V38" s="48"/>
      <c r="W38" s="49"/>
    </row>
    <row r="39" spans="1:23" x14ac:dyDescent="0.25">
      <c r="A39" t="s">
        <v>165</v>
      </c>
      <c r="B39" s="10">
        <v>27</v>
      </c>
      <c r="C39" s="10" t="str">
        <f>VLOOKUP(B39,$G$6:$H$9,2,TRUE)</f>
        <v>Low</v>
      </c>
      <c r="D39" s="56">
        <f t="shared" si="0"/>
        <v>8.3000000000000004E-2</v>
      </c>
      <c r="R39" s="34" t="s">
        <v>430</v>
      </c>
      <c r="S39" s="36" t="s">
        <v>471</v>
      </c>
      <c r="T39" s="37"/>
      <c r="U39" s="37"/>
      <c r="V39" s="37"/>
      <c r="W39" s="38"/>
    </row>
    <row r="40" spans="1:23" x14ac:dyDescent="0.25">
      <c r="A40" t="s">
        <v>307</v>
      </c>
      <c r="B40" s="10">
        <v>27</v>
      </c>
      <c r="C40" s="10" t="str">
        <f>VLOOKUP(B40,$G$6:$H$9,2,TRUE)</f>
        <v>Low</v>
      </c>
      <c r="D40" s="56">
        <f t="shared" si="0"/>
        <v>8.3000000000000004E-2</v>
      </c>
      <c r="R40" s="35"/>
      <c r="S40" s="39"/>
      <c r="T40" s="40"/>
      <c r="U40" s="40"/>
      <c r="V40" s="40"/>
      <c r="W40" s="41"/>
    </row>
    <row r="41" spans="1:23" x14ac:dyDescent="0.25">
      <c r="A41" t="s">
        <v>428</v>
      </c>
      <c r="B41" s="10">
        <v>28</v>
      </c>
      <c r="C41" s="10" t="str">
        <f>VLOOKUP(B41,$G$6:$H$9,2,TRUE)</f>
        <v>Low</v>
      </c>
      <c r="D41" s="56">
        <f t="shared" si="0"/>
        <v>9.1999999999999998E-2</v>
      </c>
      <c r="R41" s="42" t="s">
        <v>441</v>
      </c>
      <c r="S41" s="12" t="s">
        <v>500</v>
      </c>
      <c r="T41" s="12"/>
      <c r="U41" s="12"/>
      <c r="V41" s="12"/>
      <c r="W41" s="12"/>
    </row>
    <row r="42" spans="1:23" x14ac:dyDescent="0.25">
      <c r="A42" t="s">
        <v>337</v>
      </c>
      <c r="B42" s="10">
        <v>29</v>
      </c>
      <c r="C42" s="10" t="str">
        <f>VLOOKUP(B42,$G$6:$H$9,2,TRUE)</f>
        <v>Low</v>
      </c>
      <c r="D42" s="56">
        <f t="shared" si="0"/>
        <v>9.5000000000000001E-2</v>
      </c>
      <c r="R42" s="42"/>
      <c r="S42" s="12"/>
      <c r="T42" s="12"/>
      <c r="U42" s="12"/>
      <c r="V42" s="12"/>
      <c r="W42" s="12"/>
    </row>
    <row r="43" spans="1:23" x14ac:dyDescent="0.25">
      <c r="A43" t="s">
        <v>54</v>
      </c>
      <c r="B43" s="10">
        <v>30</v>
      </c>
      <c r="C43" s="10" t="str">
        <f>VLOOKUP(B43,$G$6:$H$9,2,TRUE)</f>
        <v>Low</v>
      </c>
      <c r="D43" s="56">
        <f t="shared" si="0"/>
        <v>9.7000000000000003E-2</v>
      </c>
      <c r="R43" s="42"/>
      <c r="S43" s="43" t="e" cm="1">
        <f t="array" ref="S43" xml:space="preserve"> Percentile ( array , value to rank )</f>
        <v>#NAME?</v>
      </c>
      <c r="T43" s="43"/>
      <c r="U43" s="43"/>
      <c r="V43" s="43"/>
      <c r="W43" s="43"/>
    </row>
    <row r="44" spans="1:23" x14ac:dyDescent="0.25">
      <c r="A44" t="s">
        <v>359</v>
      </c>
      <c r="B44" s="10">
        <v>30</v>
      </c>
      <c r="C44" s="10" t="str">
        <f>VLOOKUP(B44,$G$6:$H$9,2,TRUE)</f>
        <v>Low</v>
      </c>
      <c r="D44" s="56">
        <f t="shared" si="0"/>
        <v>9.7000000000000003E-2</v>
      </c>
      <c r="R44" s="42"/>
      <c r="S44" s="43"/>
      <c r="T44" s="43"/>
      <c r="U44" s="43"/>
      <c r="V44" s="43"/>
      <c r="W44" s="43"/>
    </row>
    <row r="45" spans="1:23" x14ac:dyDescent="0.25">
      <c r="A45" t="s">
        <v>81</v>
      </c>
      <c r="B45" s="10">
        <v>32</v>
      </c>
      <c r="C45" s="10" t="str">
        <f>VLOOKUP(B45,$G$6:$H$9,2,TRUE)</f>
        <v>Low</v>
      </c>
      <c r="D45" s="56">
        <f t="shared" si="0"/>
        <v>0.10199999999999999</v>
      </c>
      <c r="R45" s="42"/>
      <c r="S45" s="43"/>
      <c r="T45" s="43"/>
      <c r="U45" s="43"/>
      <c r="V45" s="43"/>
      <c r="W45" s="43"/>
    </row>
    <row r="46" spans="1:23" x14ac:dyDescent="0.25">
      <c r="A46" t="s">
        <v>124</v>
      </c>
      <c r="B46" s="10">
        <v>32</v>
      </c>
      <c r="C46" s="10" t="str">
        <f>VLOOKUP(B46,$G$6:$H$9,2,TRUE)</f>
        <v>Low</v>
      </c>
      <c r="D46" s="56">
        <f t="shared" si="0"/>
        <v>0.10199999999999999</v>
      </c>
      <c r="R46" s="42"/>
      <c r="S46" s="43"/>
      <c r="T46" s="43"/>
      <c r="U46" s="43"/>
      <c r="V46" s="43"/>
      <c r="W46" s="43"/>
    </row>
    <row r="47" spans="1:23" x14ac:dyDescent="0.25">
      <c r="A47" t="s">
        <v>55</v>
      </c>
      <c r="B47" s="10">
        <v>35</v>
      </c>
      <c r="C47" s="10" t="str">
        <f>VLOOKUP(B47,$G$6:$H$9,2,TRUE)</f>
        <v>Low</v>
      </c>
      <c r="D47" s="56">
        <f t="shared" si="0"/>
        <v>0.106</v>
      </c>
    </row>
    <row r="48" spans="1:23" x14ac:dyDescent="0.25">
      <c r="A48" t="s">
        <v>177</v>
      </c>
      <c r="B48" s="10">
        <v>35</v>
      </c>
      <c r="C48" s="10" t="str">
        <f>VLOOKUP(B48,$G$6:$H$9,2,TRUE)</f>
        <v>Low</v>
      </c>
      <c r="D48" s="56">
        <f t="shared" si="0"/>
        <v>0.106</v>
      </c>
    </row>
    <row r="49" spans="1:4" x14ac:dyDescent="0.25">
      <c r="A49" t="s">
        <v>66</v>
      </c>
      <c r="B49" s="10">
        <v>36</v>
      </c>
      <c r="C49" s="10" t="str">
        <f>VLOOKUP(B49,$G$6:$H$9,2,TRUE)</f>
        <v>Low</v>
      </c>
      <c r="D49" s="56">
        <f t="shared" si="0"/>
        <v>0.111</v>
      </c>
    </row>
    <row r="50" spans="1:4" x14ac:dyDescent="0.25">
      <c r="A50" t="s">
        <v>112</v>
      </c>
      <c r="B50" s="10">
        <v>37</v>
      </c>
      <c r="C50" s="10" t="str">
        <f>VLOOKUP(B50,$G$6:$H$9,2,TRUE)</f>
        <v>Low</v>
      </c>
      <c r="D50" s="56">
        <f t="shared" si="0"/>
        <v>0.114</v>
      </c>
    </row>
    <row r="51" spans="1:4" x14ac:dyDescent="0.25">
      <c r="A51" t="s">
        <v>220</v>
      </c>
      <c r="B51" s="10">
        <v>38</v>
      </c>
      <c r="C51" s="10" t="str">
        <f>VLOOKUP(B51,$G$6:$H$9,2,TRUE)</f>
        <v>Low</v>
      </c>
      <c r="D51" s="56">
        <f t="shared" si="0"/>
        <v>0.11600000000000001</v>
      </c>
    </row>
    <row r="52" spans="1:4" x14ac:dyDescent="0.25">
      <c r="A52" t="s">
        <v>176</v>
      </c>
      <c r="B52" s="10">
        <v>41</v>
      </c>
      <c r="C52" s="10" t="str">
        <f>VLOOKUP(B52,$G$6:$H$9,2,TRUE)</f>
        <v>Low</v>
      </c>
      <c r="D52" s="56">
        <f t="shared" si="0"/>
        <v>0.11799999999999999</v>
      </c>
    </row>
    <row r="53" spans="1:4" x14ac:dyDescent="0.25">
      <c r="A53" t="s">
        <v>44</v>
      </c>
      <c r="B53" s="10">
        <v>44</v>
      </c>
      <c r="C53" s="10" t="str">
        <f>VLOOKUP(B53,$G$6:$H$9,2,TRUE)</f>
        <v>Low</v>
      </c>
      <c r="D53" s="56">
        <f t="shared" si="0"/>
        <v>0.121</v>
      </c>
    </row>
    <row r="54" spans="1:4" x14ac:dyDescent="0.25">
      <c r="A54" t="s">
        <v>137</v>
      </c>
      <c r="B54" s="10">
        <v>45</v>
      </c>
      <c r="C54" s="10" t="str">
        <f>VLOOKUP(B54,$G$6:$H$9,2,TRUE)</f>
        <v>Low</v>
      </c>
      <c r="D54" s="56">
        <f t="shared" si="0"/>
        <v>0.123</v>
      </c>
    </row>
    <row r="55" spans="1:4" x14ac:dyDescent="0.25">
      <c r="A55" t="s">
        <v>277</v>
      </c>
      <c r="B55" s="10">
        <v>45</v>
      </c>
      <c r="C55" s="10" t="str">
        <f>VLOOKUP(B55,$G$6:$H$9,2,TRUE)</f>
        <v>Low</v>
      </c>
      <c r="D55" s="56">
        <f t="shared" si="0"/>
        <v>0.123</v>
      </c>
    </row>
    <row r="56" spans="1:4" x14ac:dyDescent="0.25">
      <c r="A56" t="s">
        <v>261</v>
      </c>
      <c r="B56" s="10">
        <v>46</v>
      </c>
      <c r="C56" s="10" t="str">
        <f>VLOOKUP(B56,$G$6:$H$9,2,TRUE)</f>
        <v>Low</v>
      </c>
      <c r="D56" s="56">
        <f t="shared" si="0"/>
        <v>0.128</v>
      </c>
    </row>
    <row r="57" spans="1:4" x14ac:dyDescent="0.25">
      <c r="A57" t="s">
        <v>263</v>
      </c>
      <c r="B57" s="10">
        <v>46</v>
      </c>
      <c r="C57" s="10" t="str">
        <f>VLOOKUP(B57,$G$6:$H$9,2,TRUE)</f>
        <v>Low</v>
      </c>
      <c r="D57" s="56">
        <f t="shared" si="0"/>
        <v>0.128</v>
      </c>
    </row>
    <row r="58" spans="1:4" x14ac:dyDescent="0.25">
      <c r="A58" t="s">
        <v>77</v>
      </c>
      <c r="B58" s="10">
        <v>50</v>
      </c>
      <c r="C58" s="10" t="str">
        <f>VLOOKUP(B58,$G$6:$H$9,2,TRUE)</f>
        <v>Low</v>
      </c>
      <c r="D58" s="56">
        <f t="shared" si="0"/>
        <v>0.13300000000000001</v>
      </c>
    </row>
    <row r="59" spans="1:4" x14ac:dyDescent="0.25">
      <c r="A59" t="s">
        <v>396</v>
      </c>
      <c r="B59" s="10">
        <v>51</v>
      </c>
      <c r="C59" s="10" t="str">
        <f>VLOOKUP(B59,$G$6:$H$9,2,TRUE)</f>
        <v>Low</v>
      </c>
      <c r="D59" s="56">
        <f t="shared" si="0"/>
        <v>0.13500000000000001</v>
      </c>
    </row>
    <row r="60" spans="1:4" x14ac:dyDescent="0.25">
      <c r="A60" t="s">
        <v>121</v>
      </c>
      <c r="B60" s="10">
        <v>52</v>
      </c>
      <c r="C60" s="10" t="str">
        <f>VLOOKUP(B60,$G$6:$H$9,2,TRUE)</f>
        <v>Low</v>
      </c>
      <c r="D60" s="56">
        <f t="shared" si="0"/>
        <v>0.13700000000000001</v>
      </c>
    </row>
    <row r="61" spans="1:4" x14ac:dyDescent="0.25">
      <c r="A61" t="s">
        <v>222</v>
      </c>
      <c r="B61" s="10">
        <v>53</v>
      </c>
      <c r="C61" s="10" t="str">
        <f>VLOOKUP(B61,$G$6:$H$9,2,TRUE)</f>
        <v>Low</v>
      </c>
      <c r="D61" s="56">
        <f t="shared" si="0"/>
        <v>0.14000000000000001</v>
      </c>
    </row>
    <row r="62" spans="1:4" x14ac:dyDescent="0.25">
      <c r="A62" t="s">
        <v>329</v>
      </c>
      <c r="B62" s="10">
        <v>53</v>
      </c>
      <c r="C62" s="10" t="str">
        <f>VLOOKUP(B62,$G$6:$H$9,2,TRUE)</f>
        <v>Low</v>
      </c>
      <c r="D62" s="56">
        <f t="shared" si="0"/>
        <v>0.14000000000000001</v>
      </c>
    </row>
    <row r="63" spans="1:4" x14ac:dyDescent="0.25">
      <c r="A63" t="s">
        <v>104</v>
      </c>
      <c r="B63" s="10">
        <v>56</v>
      </c>
      <c r="C63" s="10" t="str">
        <f>VLOOKUP(B63,$G$6:$H$9,2,TRUE)</f>
        <v>Low</v>
      </c>
      <c r="D63" s="56">
        <f t="shared" si="0"/>
        <v>0.14399999999999999</v>
      </c>
    </row>
    <row r="64" spans="1:4" x14ac:dyDescent="0.25">
      <c r="A64" t="s">
        <v>158</v>
      </c>
      <c r="B64" s="10">
        <v>57</v>
      </c>
      <c r="C64" s="10" t="str">
        <f>VLOOKUP(B64,$G$6:$H$9,2,TRUE)</f>
        <v>Low</v>
      </c>
      <c r="D64" s="56">
        <f t="shared" si="0"/>
        <v>0.14699999999999999</v>
      </c>
    </row>
    <row r="65" spans="1:4" x14ac:dyDescent="0.25">
      <c r="A65" t="s">
        <v>392</v>
      </c>
      <c r="B65" s="10">
        <v>57</v>
      </c>
      <c r="C65" s="10" t="str">
        <f>VLOOKUP(B65,$G$6:$H$9,2,TRUE)</f>
        <v>Low</v>
      </c>
      <c r="D65" s="56">
        <f t="shared" si="0"/>
        <v>0.14699999999999999</v>
      </c>
    </row>
    <row r="66" spans="1:4" x14ac:dyDescent="0.25">
      <c r="A66" t="s">
        <v>184</v>
      </c>
      <c r="B66" s="10">
        <v>60</v>
      </c>
      <c r="C66" s="10" t="str">
        <f>VLOOKUP(B66,$G$6:$H$9,2,TRUE)</f>
        <v>Low</v>
      </c>
      <c r="D66" s="56">
        <f t="shared" si="0"/>
        <v>0.152</v>
      </c>
    </row>
    <row r="67" spans="1:4" x14ac:dyDescent="0.25">
      <c r="A67" t="s">
        <v>174</v>
      </c>
      <c r="B67" s="10">
        <v>62</v>
      </c>
      <c r="C67" s="10" t="str">
        <f>VLOOKUP(B67,$G$6:$H$9,2,TRUE)</f>
        <v>Low</v>
      </c>
      <c r="D67" s="56">
        <f t="shared" ref="D67:D130" si="1">PERCENTRANK(B:B,B67)</f>
        <v>0.154</v>
      </c>
    </row>
    <row r="68" spans="1:4" x14ac:dyDescent="0.25">
      <c r="A68" t="s">
        <v>175</v>
      </c>
      <c r="B68" s="10">
        <v>62</v>
      </c>
      <c r="C68" s="10" t="str">
        <f>VLOOKUP(B68,$G$6:$H$9,2,TRUE)</f>
        <v>Low</v>
      </c>
      <c r="D68" s="56">
        <f t="shared" si="1"/>
        <v>0.154</v>
      </c>
    </row>
    <row r="69" spans="1:4" x14ac:dyDescent="0.25">
      <c r="A69" t="s">
        <v>382</v>
      </c>
      <c r="B69" s="10">
        <v>63</v>
      </c>
      <c r="C69" s="10" t="str">
        <f>VLOOKUP(B69,$G$6:$H$9,2,TRUE)</f>
        <v>Low</v>
      </c>
      <c r="D69" s="56">
        <f t="shared" si="1"/>
        <v>0.159</v>
      </c>
    </row>
    <row r="70" spans="1:4" x14ac:dyDescent="0.25">
      <c r="A70" t="s">
        <v>345</v>
      </c>
      <c r="B70" s="10">
        <v>69</v>
      </c>
      <c r="C70" s="10" t="str">
        <f>VLOOKUP(B70,$G$6:$H$9,2,TRUE)</f>
        <v>Low</v>
      </c>
      <c r="D70" s="56">
        <f t="shared" si="1"/>
        <v>0.161</v>
      </c>
    </row>
    <row r="71" spans="1:4" x14ac:dyDescent="0.25">
      <c r="A71" t="s">
        <v>224</v>
      </c>
      <c r="B71" s="10">
        <v>72</v>
      </c>
      <c r="C71" s="10" t="str">
        <f>VLOOKUP(B71,$G$6:$H$9,2,TRUE)</f>
        <v>Low</v>
      </c>
      <c r="D71" s="56">
        <f t="shared" si="1"/>
        <v>0.16300000000000001</v>
      </c>
    </row>
    <row r="72" spans="1:4" x14ac:dyDescent="0.25">
      <c r="A72" t="s">
        <v>253</v>
      </c>
      <c r="B72" s="10">
        <v>74</v>
      </c>
      <c r="C72" s="10" t="str">
        <f>VLOOKUP(B72,$G$6:$H$9,2,TRUE)</f>
        <v>Low</v>
      </c>
      <c r="D72" s="56">
        <f t="shared" si="1"/>
        <v>0.16600000000000001</v>
      </c>
    </row>
    <row r="73" spans="1:4" x14ac:dyDescent="0.25">
      <c r="A73" t="s">
        <v>312</v>
      </c>
      <c r="B73" s="10">
        <v>74</v>
      </c>
      <c r="C73" s="10" t="str">
        <f>VLOOKUP(B73,$G$6:$H$9,2,TRUE)</f>
        <v>Low</v>
      </c>
      <c r="D73" s="56">
        <f t="shared" si="1"/>
        <v>0.16600000000000001</v>
      </c>
    </row>
    <row r="74" spans="1:4" x14ac:dyDescent="0.25">
      <c r="A74" t="s">
        <v>59</v>
      </c>
      <c r="B74" s="10">
        <v>80</v>
      </c>
      <c r="C74" s="10" t="str">
        <f>VLOOKUP(B74,$G$6:$H$9,2,TRUE)</f>
        <v>Low</v>
      </c>
      <c r="D74" s="56">
        <f t="shared" si="1"/>
        <v>0.17100000000000001</v>
      </c>
    </row>
    <row r="75" spans="1:4" x14ac:dyDescent="0.25">
      <c r="A75" t="s">
        <v>154</v>
      </c>
      <c r="B75" s="10">
        <v>80</v>
      </c>
      <c r="C75" s="10" t="str">
        <f>VLOOKUP(B75,$G$6:$H$9,2,TRUE)</f>
        <v>Low</v>
      </c>
      <c r="D75" s="56">
        <f t="shared" si="1"/>
        <v>0.17100000000000001</v>
      </c>
    </row>
    <row r="76" spans="1:4" x14ac:dyDescent="0.25">
      <c r="A76" t="s">
        <v>97</v>
      </c>
      <c r="B76" s="10">
        <v>83</v>
      </c>
      <c r="C76" s="10" t="str">
        <f>VLOOKUP(B76,$G$6:$H$9,2,TRUE)</f>
        <v>Low</v>
      </c>
      <c r="D76" s="56">
        <f t="shared" si="1"/>
        <v>0.17499999999999999</v>
      </c>
    </row>
    <row r="77" spans="1:4" x14ac:dyDescent="0.25">
      <c r="A77" t="s">
        <v>317</v>
      </c>
      <c r="B77" s="10">
        <v>83</v>
      </c>
      <c r="C77" s="10" t="str">
        <f>VLOOKUP(B77,$G$6:$H$9,2,TRUE)</f>
        <v>Low</v>
      </c>
      <c r="D77" s="56">
        <f t="shared" si="1"/>
        <v>0.17499999999999999</v>
      </c>
    </row>
    <row r="78" spans="1:4" x14ac:dyDescent="0.25">
      <c r="A78" t="s">
        <v>206</v>
      </c>
      <c r="B78" s="10">
        <v>87</v>
      </c>
      <c r="C78" s="10" t="str">
        <f>VLOOKUP(B78,$G$6:$H$9,2,TRUE)</f>
        <v>Low</v>
      </c>
      <c r="D78" s="56">
        <f t="shared" si="1"/>
        <v>0.18</v>
      </c>
    </row>
    <row r="79" spans="1:4" x14ac:dyDescent="0.25">
      <c r="A79" t="s">
        <v>123</v>
      </c>
      <c r="B79" s="10">
        <v>90</v>
      </c>
      <c r="C79" s="10" t="str">
        <f>VLOOKUP(B79,$G$6:$H$9,2,TRUE)</f>
        <v>Low</v>
      </c>
      <c r="D79" s="56">
        <f t="shared" si="1"/>
        <v>0.182</v>
      </c>
    </row>
    <row r="80" spans="1:4" x14ac:dyDescent="0.25">
      <c r="A80" t="s">
        <v>191</v>
      </c>
      <c r="B80" s="10">
        <v>90</v>
      </c>
      <c r="C80" s="10" t="str">
        <f>VLOOKUP(B80,$G$6:$H$9,2,TRUE)</f>
        <v>Low</v>
      </c>
      <c r="D80" s="56">
        <f t="shared" si="1"/>
        <v>0.182</v>
      </c>
    </row>
    <row r="81" spans="1:4" x14ac:dyDescent="0.25">
      <c r="A81" t="s">
        <v>138</v>
      </c>
      <c r="B81" s="10">
        <v>93</v>
      </c>
      <c r="C81" s="10" t="str">
        <f>VLOOKUP(B81,$G$6:$H$9,2,TRUE)</f>
        <v>Low</v>
      </c>
      <c r="D81" s="56">
        <f t="shared" si="1"/>
        <v>0.187</v>
      </c>
    </row>
    <row r="82" spans="1:4" x14ac:dyDescent="0.25">
      <c r="A82" t="s">
        <v>209</v>
      </c>
      <c r="B82" s="10">
        <v>93</v>
      </c>
      <c r="C82" s="10" t="str">
        <f>VLOOKUP(B82,$G$6:$H$9,2,TRUE)</f>
        <v>Low</v>
      </c>
      <c r="D82" s="56">
        <f t="shared" si="1"/>
        <v>0.187</v>
      </c>
    </row>
    <row r="83" spans="1:4" x14ac:dyDescent="0.25">
      <c r="A83" t="s">
        <v>217</v>
      </c>
      <c r="B83" s="10">
        <v>94</v>
      </c>
      <c r="C83" s="10" t="str">
        <f>VLOOKUP(B83,$G$6:$H$9,2,TRUE)</f>
        <v>Low</v>
      </c>
      <c r="D83" s="56">
        <f t="shared" si="1"/>
        <v>0.192</v>
      </c>
    </row>
    <row r="84" spans="1:4" x14ac:dyDescent="0.25">
      <c r="A84" t="s">
        <v>128</v>
      </c>
      <c r="B84" s="10">
        <v>96</v>
      </c>
      <c r="C84" s="10" t="str">
        <f>VLOOKUP(B84,$G$6:$H$9,2,TRUE)</f>
        <v>Low</v>
      </c>
      <c r="D84" s="56">
        <f t="shared" si="1"/>
        <v>0.19400000000000001</v>
      </c>
    </row>
    <row r="85" spans="1:4" x14ac:dyDescent="0.25">
      <c r="A85" t="s">
        <v>212</v>
      </c>
      <c r="B85" s="10">
        <v>98</v>
      </c>
      <c r="C85" s="10" t="str">
        <f>VLOOKUP(B85,$G$6:$H$9,2,TRUE)</f>
        <v>Low</v>
      </c>
      <c r="D85" s="56">
        <f t="shared" si="1"/>
        <v>0.19700000000000001</v>
      </c>
    </row>
    <row r="86" spans="1:4" x14ac:dyDescent="0.25">
      <c r="A86" t="s">
        <v>213</v>
      </c>
      <c r="B86" s="10">
        <v>100</v>
      </c>
      <c r="C86" s="10" t="str">
        <f>VLOOKUP(B86,$G$6:$H$9,2,TRUE)</f>
        <v>Low</v>
      </c>
      <c r="D86" s="56">
        <f t="shared" si="1"/>
        <v>0.19900000000000001</v>
      </c>
    </row>
    <row r="87" spans="1:4" x14ac:dyDescent="0.25">
      <c r="A87" t="s">
        <v>183</v>
      </c>
      <c r="B87" s="10">
        <v>106</v>
      </c>
      <c r="C87" s="10" t="str">
        <f>VLOOKUP(B87,$G$6:$H$9,2,TRUE)</f>
        <v>Low</v>
      </c>
      <c r="D87" s="56">
        <f t="shared" si="1"/>
        <v>0.20100000000000001</v>
      </c>
    </row>
    <row r="88" spans="1:4" x14ac:dyDescent="0.25">
      <c r="A88" t="s">
        <v>344</v>
      </c>
      <c r="B88" s="10">
        <v>108</v>
      </c>
      <c r="C88" s="10" t="str">
        <f>VLOOKUP(B88,$G$6:$H$9,2,TRUE)</f>
        <v>Low</v>
      </c>
      <c r="D88" s="56">
        <f t="shared" si="1"/>
        <v>0.20399999999999999</v>
      </c>
    </row>
    <row r="89" spans="1:4" x14ac:dyDescent="0.25">
      <c r="A89" t="s">
        <v>117</v>
      </c>
      <c r="B89" s="10">
        <v>109</v>
      </c>
      <c r="C89" s="10" t="str">
        <f>VLOOKUP(B89,$G$6:$H$9,2,TRUE)</f>
        <v>Low</v>
      </c>
      <c r="D89" s="56">
        <f t="shared" si="1"/>
        <v>0.20599999999999999</v>
      </c>
    </row>
    <row r="90" spans="1:4" x14ac:dyDescent="0.25">
      <c r="A90" t="s">
        <v>300</v>
      </c>
      <c r="B90" s="10">
        <v>109</v>
      </c>
      <c r="C90" s="10" t="str">
        <f>VLOOKUP(B90,$G$6:$H$9,2,TRUE)</f>
        <v>Low</v>
      </c>
      <c r="D90" s="56">
        <f t="shared" si="1"/>
        <v>0.20599999999999999</v>
      </c>
    </row>
    <row r="91" spans="1:4" x14ac:dyDescent="0.25">
      <c r="A91" t="s">
        <v>234</v>
      </c>
      <c r="B91" s="10">
        <v>118</v>
      </c>
      <c r="C91" s="10" t="str">
        <f>VLOOKUP(B91,$G$6:$H$9,2,TRUE)</f>
        <v>Low</v>
      </c>
      <c r="D91" s="56">
        <f t="shared" si="1"/>
        <v>0.21099999999999999</v>
      </c>
    </row>
    <row r="92" spans="1:4" x14ac:dyDescent="0.25">
      <c r="A92" t="s">
        <v>406</v>
      </c>
      <c r="B92" s="10">
        <v>121</v>
      </c>
      <c r="C92" s="10" t="str">
        <f>VLOOKUP(B92,$G$6:$H$9,2,TRUE)</f>
        <v>Low</v>
      </c>
      <c r="D92" s="56">
        <f t="shared" si="1"/>
        <v>0.21299999999999999</v>
      </c>
    </row>
    <row r="93" spans="1:4" x14ac:dyDescent="0.25">
      <c r="A93" t="s">
        <v>268</v>
      </c>
      <c r="B93" s="10">
        <v>122</v>
      </c>
      <c r="C93" s="10" t="str">
        <f>VLOOKUP(B93,$G$6:$H$9,2,TRUE)</f>
        <v>Low</v>
      </c>
      <c r="D93" s="56">
        <f t="shared" si="1"/>
        <v>0.216</v>
      </c>
    </row>
    <row r="94" spans="1:4" x14ac:dyDescent="0.25">
      <c r="A94" t="s">
        <v>188</v>
      </c>
      <c r="B94" s="10">
        <v>127</v>
      </c>
      <c r="C94" s="10" t="str">
        <f>VLOOKUP(B94,$G$6:$H$9,2,TRUE)</f>
        <v>Low</v>
      </c>
      <c r="D94" s="56">
        <f t="shared" si="1"/>
        <v>0.218</v>
      </c>
    </row>
    <row r="95" spans="1:4" x14ac:dyDescent="0.25">
      <c r="A95" t="s">
        <v>363</v>
      </c>
      <c r="B95" s="10">
        <v>128</v>
      </c>
      <c r="C95" s="10" t="str">
        <f>VLOOKUP(B95,$G$6:$H$9,2,TRUE)</f>
        <v>Low</v>
      </c>
      <c r="D95" s="56">
        <f t="shared" si="1"/>
        <v>0.22</v>
      </c>
    </row>
    <row r="96" spans="1:4" x14ac:dyDescent="0.25">
      <c r="A96" t="s">
        <v>39</v>
      </c>
      <c r="B96" s="10">
        <v>129</v>
      </c>
      <c r="C96" s="10" t="str">
        <f>VLOOKUP(B96,$G$6:$H$9,2,TRUE)</f>
        <v>Low</v>
      </c>
      <c r="D96" s="56">
        <f t="shared" si="1"/>
        <v>0.223</v>
      </c>
    </row>
    <row r="97" spans="1:4" x14ac:dyDescent="0.25">
      <c r="A97" t="s">
        <v>7</v>
      </c>
      <c r="B97" s="10">
        <v>133</v>
      </c>
      <c r="C97" s="10" t="str">
        <f>VLOOKUP(B97,$G$6:$H$9,2,TRUE)</f>
        <v>Low</v>
      </c>
      <c r="D97" s="56">
        <f t="shared" si="1"/>
        <v>0.22500000000000001</v>
      </c>
    </row>
    <row r="98" spans="1:4" x14ac:dyDescent="0.25">
      <c r="A98" t="s">
        <v>211</v>
      </c>
      <c r="B98" s="10">
        <v>135</v>
      </c>
      <c r="C98" s="10" t="str">
        <f>VLOOKUP(B98,$G$6:$H$9,2,TRUE)</f>
        <v>Low</v>
      </c>
      <c r="D98" s="56">
        <f t="shared" si="1"/>
        <v>0.22800000000000001</v>
      </c>
    </row>
    <row r="99" spans="1:4" x14ac:dyDescent="0.25">
      <c r="A99" t="s">
        <v>203</v>
      </c>
      <c r="B99" s="10">
        <v>136</v>
      </c>
      <c r="C99" s="10" t="str">
        <f>VLOOKUP(B99,$G$6:$H$9,2,TRUE)</f>
        <v>Low</v>
      </c>
      <c r="D99" s="56">
        <f t="shared" si="1"/>
        <v>0.23</v>
      </c>
    </row>
    <row r="100" spans="1:4" x14ac:dyDescent="0.25">
      <c r="A100" t="s">
        <v>185</v>
      </c>
      <c r="B100" s="10">
        <v>137</v>
      </c>
      <c r="C100" s="10" t="str">
        <f>VLOOKUP(B100,$G$6:$H$9,2,TRUE)</f>
        <v>Low</v>
      </c>
      <c r="D100" s="56">
        <f t="shared" si="1"/>
        <v>0.23200000000000001</v>
      </c>
    </row>
    <row r="101" spans="1:4" x14ac:dyDescent="0.25">
      <c r="A101" t="s">
        <v>361</v>
      </c>
      <c r="B101" s="10">
        <v>137</v>
      </c>
      <c r="C101" s="10" t="str">
        <f>VLOOKUP(B101,$G$6:$H$9,2,TRUE)</f>
        <v>Low</v>
      </c>
      <c r="D101" s="56">
        <f t="shared" si="1"/>
        <v>0.23200000000000001</v>
      </c>
    </row>
    <row r="102" spans="1:4" x14ac:dyDescent="0.25">
      <c r="A102" t="s">
        <v>194</v>
      </c>
      <c r="B102" s="10">
        <v>138</v>
      </c>
      <c r="C102" s="10" t="str">
        <f>VLOOKUP(B102,$G$6:$H$9,2,TRUE)</f>
        <v>Low</v>
      </c>
      <c r="D102" s="56">
        <f t="shared" si="1"/>
        <v>0.23699999999999999</v>
      </c>
    </row>
    <row r="103" spans="1:4" x14ac:dyDescent="0.25">
      <c r="A103" t="s">
        <v>51</v>
      </c>
      <c r="B103" s="10">
        <v>142</v>
      </c>
      <c r="C103" s="10" t="str">
        <f>VLOOKUP(B103,$G$6:$H$9,2,TRUE)</f>
        <v>Low</v>
      </c>
      <c r="D103" s="56">
        <f t="shared" si="1"/>
        <v>0.23899999999999999</v>
      </c>
    </row>
    <row r="104" spans="1:4" x14ac:dyDescent="0.25">
      <c r="A104" t="s">
        <v>378</v>
      </c>
      <c r="B104" s="10">
        <v>145</v>
      </c>
      <c r="C104" s="10" t="str">
        <f>VLOOKUP(B104,$G$6:$H$9,2,TRUE)</f>
        <v>Low</v>
      </c>
      <c r="D104" s="56">
        <f t="shared" si="1"/>
        <v>0.24199999999999999</v>
      </c>
    </row>
    <row r="105" spans="1:4" x14ac:dyDescent="0.25">
      <c r="A105" t="s">
        <v>132</v>
      </c>
      <c r="B105" s="10">
        <v>146</v>
      </c>
      <c r="C105" s="10" t="str">
        <f>VLOOKUP(B105,$G$6:$H$9,2,TRUE)</f>
        <v>Low</v>
      </c>
      <c r="D105" s="56">
        <f t="shared" si="1"/>
        <v>0.24399999999999999</v>
      </c>
    </row>
    <row r="106" spans="1:4" x14ac:dyDescent="0.25">
      <c r="A106" t="s">
        <v>134</v>
      </c>
      <c r="B106" s="10">
        <v>149</v>
      </c>
      <c r="C106" s="10" t="str">
        <f>VLOOKUP(B106,$G$6:$H$9,2,TRUE)</f>
        <v>Low</v>
      </c>
      <c r="D106" s="56">
        <f t="shared" si="1"/>
        <v>0.247</v>
      </c>
    </row>
    <row r="107" spans="1:4" x14ac:dyDescent="0.25">
      <c r="A107" t="s">
        <v>366</v>
      </c>
      <c r="B107" s="10">
        <v>153</v>
      </c>
      <c r="C107" s="10" t="str">
        <f>VLOOKUP(B107,$G$6:$H$9,2,TRUE)</f>
        <v>Low</v>
      </c>
      <c r="D107" s="56">
        <f t="shared" si="1"/>
        <v>0.249</v>
      </c>
    </row>
    <row r="108" spans="1:4" x14ac:dyDescent="0.25">
      <c r="A108" t="s">
        <v>293</v>
      </c>
      <c r="B108" s="10">
        <v>158</v>
      </c>
      <c r="C108" s="10" t="str">
        <f>VLOOKUP(B108,$G$6:$H$9,2,TRUE)</f>
        <v>Medium</v>
      </c>
      <c r="D108" s="56">
        <f t="shared" si="1"/>
        <v>0.251</v>
      </c>
    </row>
    <row r="109" spans="1:4" x14ac:dyDescent="0.25">
      <c r="A109" t="s">
        <v>74</v>
      </c>
      <c r="B109" s="10">
        <v>166</v>
      </c>
      <c r="C109" s="10" t="str">
        <f>VLOOKUP(B109,$G$6:$H$9,2,TRUE)</f>
        <v>Medium</v>
      </c>
      <c r="D109" s="56">
        <f t="shared" si="1"/>
        <v>0.254</v>
      </c>
    </row>
    <row r="110" spans="1:4" x14ac:dyDescent="0.25">
      <c r="A110" t="s">
        <v>219</v>
      </c>
      <c r="B110" s="10">
        <v>167</v>
      </c>
      <c r="C110" s="10" t="str">
        <f>VLOOKUP(B110,$G$6:$H$9,2,TRUE)</f>
        <v>Medium</v>
      </c>
      <c r="D110" s="56">
        <f t="shared" si="1"/>
        <v>0.25600000000000001</v>
      </c>
    </row>
    <row r="111" spans="1:4" x14ac:dyDescent="0.25">
      <c r="A111" t="s">
        <v>20</v>
      </c>
      <c r="B111" s="10">
        <v>168</v>
      </c>
      <c r="C111" s="10" t="str">
        <f>VLOOKUP(B111,$G$6:$H$9,2,TRUE)</f>
        <v>Medium</v>
      </c>
      <c r="D111" s="56">
        <f t="shared" si="1"/>
        <v>0.25800000000000001</v>
      </c>
    </row>
    <row r="112" spans="1:4" x14ac:dyDescent="0.25">
      <c r="A112" t="s">
        <v>207</v>
      </c>
      <c r="B112" s="10">
        <v>169</v>
      </c>
      <c r="C112" s="10" t="str">
        <f>VLOOKUP(B112,$G$6:$H$9,2,TRUE)</f>
        <v>Medium</v>
      </c>
      <c r="D112" s="56">
        <f t="shared" si="1"/>
        <v>0.26100000000000001</v>
      </c>
    </row>
    <row r="113" spans="1:4" x14ac:dyDescent="0.25">
      <c r="A113" t="s">
        <v>182</v>
      </c>
      <c r="B113" s="10">
        <v>172</v>
      </c>
      <c r="C113" s="10" t="str">
        <f>VLOOKUP(B113,$G$6:$H$9,2,TRUE)</f>
        <v>Medium</v>
      </c>
      <c r="D113" s="56">
        <f t="shared" si="1"/>
        <v>0.26300000000000001</v>
      </c>
    </row>
    <row r="114" spans="1:4" x14ac:dyDescent="0.25">
      <c r="A114" t="s">
        <v>346</v>
      </c>
      <c r="B114" s="10">
        <v>176</v>
      </c>
      <c r="C114" s="10" t="str">
        <f>VLOOKUP(B114,$G$6:$H$9,2,TRUE)</f>
        <v>Medium</v>
      </c>
      <c r="D114" s="56">
        <f t="shared" si="1"/>
        <v>0.26600000000000001</v>
      </c>
    </row>
    <row r="115" spans="1:4" x14ac:dyDescent="0.25">
      <c r="A115" t="s">
        <v>404</v>
      </c>
      <c r="B115" s="10">
        <v>176</v>
      </c>
      <c r="C115" s="10" t="str">
        <f>VLOOKUP(B115,$G$6:$H$9,2,TRUE)</f>
        <v>Medium</v>
      </c>
      <c r="D115" s="56">
        <f t="shared" si="1"/>
        <v>0.26600000000000001</v>
      </c>
    </row>
    <row r="116" spans="1:4" x14ac:dyDescent="0.25">
      <c r="A116" t="s">
        <v>334</v>
      </c>
      <c r="B116" s="10">
        <v>177</v>
      </c>
      <c r="C116" s="10" t="str">
        <f>VLOOKUP(B116,$G$6:$H$9,2,TRUE)</f>
        <v>Medium</v>
      </c>
      <c r="D116" s="56">
        <f t="shared" si="1"/>
        <v>0.27</v>
      </c>
    </row>
    <row r="117" spans="1:4" x14ac:dyDescent="0.25">
      <c r="A117" t="s">
        <v>197</v>
      </c>
      <c r="B117" s="10">
        <v>178</v>
      </c>
      <c r="C117" s="10" t="str">
        <f>VLOOKUP(B117,$G$6:$H$9,2,TRUE)</f>
        <v>Medium</v>
      </c>
      <c r="D117" s="56">
        <f t="shared" si="1"/>
        <v>0.27300000000000002</v>
      </c>
    </row>
    <row r="118" spans="1:4" x14ac:dyDescent="0.25">
      <c r="A118" t="s">
        <v>251</v>
      </c>
      <c r="B118" s="10">
        <v>182</v>
      </c>
      <c r="C118" s="10" t="str">
        <f>VLOOKUP(B118,$G$6:$H$9,2,TRUE)</f>
        <v>Medium</v>
      </c>
      <c r="D118" s="56">
        <f t="shared" si="1"/>
        <v>0.27500000000000002</v>
      </c>
    </row>
    <row r="119" spans="1:4" x14ac:dyDescent="0.25">
      <c r="A119" t="s">
        <v>84</v>
      </c>
      <c r="B119" s="10">
        <v>183</v>
      </c>
      <c r="C119" s="10" t="str">
        <f>VLOOKUP(B119,$G$6:$H$9,2,TRUE)</f>
        <v>Medium</v>
      </c>
      <c r="D119" s="56">
        <f t="shared" si="1"/>
        <v>0.27700000000000002</v>
      </c>
    </row>
    <row r="120" spans="1:4" x14ac:dyDescent="0.25">
      <c r="A120" t="s">
        <v>208</v>
      </c>
      <c r="B120" s="10">
        <v>184</v>
      </c>
      <c r="C120" s="10" t="str">
        <f>VLOOKUP(B120,$G$6:$H$9,2,TRUE)</f>
        <v>Medium</v>
      </c>
      <c r="D120" s="56">
        <f t="shared" si="1"/>
        <v>0.28000000000000003</v>
      </c>
    </row>
    <row r="121" spans="1:4" x14ac:dyDescent="0.25">
      <c r="A121" t="s">
        <v>333</v>
      </c>
      <c r="B121" s="10">
        <v>184</v>
      </c>
      <c r="C121" s="10" t="str">
        <f>VLOOKUP(B121,$G$6:$H$9,2,TRUE)</f>
        <v>Medium</v>
      </c>
      <c r="D121" s="56">
        <f t="shared" si="1"/>
        <v>0.28000000000000003</v>
      </c>
    </row>
    <row r="122" spans="1:4" x14ac:dyDescent="0.25">
      <c r="A122" t="s">
        <v>92</v>
      </c>
      <c r="B122" s="10">
        <v>188</v>
      </c>
      <c r="C122" s="10" t="str">
        <f>VLOOKUP(B122,$G$6:$H$9,2,TRUE)</f>
        <v>Medium</v>
      </c>
      <c r="D122" s="56">
        <f t="shared" si="1"/>
        <v>0.28499999999999998</v>
      </c>
    </row>
    <row r="123" spans="1:4" x14ac:dyDescent="0.25">
      <c r="A123" t="s">
        <v>141</v>
      </c>
      <c r="B123" s="10">
        <v>188</v>
      </c>
      <c r="C123" s="10" t="str">
        <f>VLOOKUP(B123,$G$6:$H$9,2,TRUE)</f>
        <v>Medium</v>
      </c>
      <c r="D123" s="56">
        <f t="shared" si="1"/>
        <v>0.28499999999999998</v>
      </c>
    </row>
    <row r="124" spans="1:4" x14ac:dyDescent="0.25">
      <c r="A124" t="s">
        <v>275</v>
      </c>
      <c r="B124" s="10">
        <v>188</v>
      </c>
      <c r="C124" s="10" t="str">
        <f>VLOOKUP(B124,$G$6:$H$9,2,TRUE)</f>
        <v>Medium</v>
      </c>
      <c r="D124" s="56">
        <f t="shared" si="1"/>
        <v>0.28499999999999998</v>
      </c>
    </row>
    <row r="125" spans="1:4" x14ac:dyDescent="0.25">
      <c r="A125" t="s">
        <v>408</v>
      </c>
      <c r="B125" s="10">
        <v>190</v>
      </c>
      <c r="C125" s="10" t="str">
        <f>VLOOKUP(B125,$G$6:$H$9,2,TRUE)</f>
        <v>Medium</v>
      </c>
      <c r="D125" s="56">
        <f t="shared" si="1"/>
        <v>0.29199999999999998</v>
      </c>
    </row>
    <row r="126" spans="1:4" x14ac:dyDescent="0.25">
      <c r="A126" t="s">
        <v>31</v>
      </c>
      <c r="B126" s="10">
        <v>194</v>
      </c>
      <c r="C126" s="10" t="str">
        <f>VLOOKUP(B126,$G$6:$H$9,2,TRUE)</f>
        <v>Medium</v>
      </c>
      <c r="D126" s="56">
        <f t="shared" si="1"/>
        <v>0.29399999999999998</v>
      </c>
    </row>
    <row r="127" spans="1:4" x14ac:dyDescent="0.25">
      <c r="A127" t="s">
        <v>301</v>
      </c>
      <c r="B127" s="10">
        <v>197</v>
      </c>
      <c r="C127" s="10" t="str">
        <f>VLOOKUP(B127,$G$6:$H$9,2,TRUE)</f>
        <v>Medium</v>
      </c>
      <c r="D127" s="56">
        <f t="shared" si="1"/>
        <v>0.29599999999999999</v>
      </c>
    </row>
    <row r="128" spans="1:4" x14ac:dyDescent="0.25">
      <c r="A128" t="s">
        <v>350</v>
      </c>
      <c r="B128" s="10">
        <v>198</v>
      </c>
      <c r="C128" s="10" t="str">
        <f>VLOOKUP(B128,$G$6:$H$9,2,TRUE)</f>
        <v>Medium</v>
      </c>
      <c r="D128" s="56">
        <f t="shared" si="1"/>
        <v>0.29899999999999999</v>
      </c>
    </row>
    <row r="129" spans="1:4" x14ac:dyDescent="0.25">
      <c r="A129" t="s">
        <v>304</v>
      </c>
      <c r="B129" s="10">
        <v>201</v>
      </c>
      <c r="C129" s="10" t="str">
        <f>VLOOKUP(B129,$G$6:$H$9,2,TRUE)</f>
        <v>Medium</v>
      </c>
      <c r="D129" s="56">
        <f t="shared" si="1"/>
        <v>0.30099999999999999</v>
      </c>
    </row>
    <row r="130" spans="1:4" x14ac:dyDescent="0.25">
      <c r="A130" t="s">
        <v>181</v>
      </c>
      <c r="B130" s="10">
        <v>203</v>
      </c>
      <c r="C130" s="10" t="str">
        <f>VLOOKUP(B130,$G$6:$H$9,2,TRUE)</f>
        <v>Medium</v>
      </c>
      <c r="D130" s="56">
        <f t="shared" si="1"/>
        <v>0.30399999999999999</v>
      </c>
    </row>
    <row r="131" spans="1:4" x14ac:dyDescent="0.25">
      <c r="A131" t="s">
        <v>140</v>
      </c>
      <c r="B131" s="10">
        <v>204</v>
      </c>
      <c r="C131" s="10" t="str">
        <f>VLOOKUP(B131,$G$6:$H$9,2,TRUE)</f>
        <v>Medium</v>
      </c>
      <c r="D131" s="56">
        <f t="shared" ref="D131:D194" si="2">PERCENTRANK(B:B,B131)</f>
        <v>0.30599999999999999</v>
      </c>
    </row>
    <row r="132" spans="1:4" x14ac:dyDescent="0.25">
      <c r="A132" t="s">
        <v>80</v>
      </c>
      <c r="B132" s="10">
        <v>210</v>
      </c>
      <c r="C132" s="10" t="str">
        <f>VLOOKUP(B132,$G$6:$H$9,2,TRUE)</f>
        <v>Medium</v>
      </c>
      <c r="D132" s="56">
        <f t="shared" si="2"/>
        <v>0.308</v>
      </c>
    </row>
    <row r="133" spans="1:4" x14ac:dyDescent="0.25">
      <c r="A133" t="s">
        <v>295</v>
      </c>
      <c r="B133" s="10">
        <v>212</v>
      </c>
      <c r="C133" s="10" t="str">
        <f>VLOOKUP(B133,$G$6:$H$9,2,TRUE)</f>
        <v>Medium</v>
      </c>
      <c r="D133" s="56">
        <f t="shared" si="2"/>
        <v>0.311</v>
      </c>
    </row>
    <row r="134" spans="1:4" x14ac:dyDescent="0.25">
      <c r="A134" t="s">
        <v>10</v>
      </c>
      <c r="B134" s="10">
        <v>213</v>
      </c>
      <c r="C134" s="10" t="str">
        <f>VLOOKUP(B134,$G$6:$H$9,2,TRUE)</f>
        <v>Medium</v>
      </c>
      <c r="D134" s="56">
        <f t="shared" si="2"/>
        <v>0.313</v>
      </c>
    </row>
    <row r="135" spans="1:4" x14ac:dyDescent="0.25">
      <c r="A135" t="s">
        <v>113</v>
      </c>
      <c r="B135" s="10">
        <v>216</v>
      </c>
      <c r="C135" s="10" t="str">
        <f>VLOOKUP(B135,$G$6:$H$9,2,TRUE)</f>
        <v>Medium</v>
      </c>
      <c r="D135" s="56">
        <f t="shared" si="2"/>
        <v>0.315</v>
      </c>
    </row>
    <row r="136" spans="1:4" x14ac:dyDescent="0.25">
      <c r="A136" t="s">
        <v>285</v>
      </c>
      <c r="B136" s="10">
        <v>216</v>
      </c>
      <c r="C136" s="10" t="str">
        <f>VLOOKUP(B136,$G$6:$H$9,2,TRUE)</f>
        <v>Medium</v>
      </c>
      <c r="D136" s="56">
        <f t="shared" si="2"/>
        <v>0.315</v>
      </c>
    </row>
    <row r="137" spans="1:4" x14ac:dyDescent="0.25">
      <c r="A137" t="s">
        <v>228</v>
      </c>
      <c r="B137" s="10">
        <v>219</v>
      </c>
      <c r="C137" s="10" t="str">
        <f>VLOOKUP(B137,$G$6:$H$9,2,TRUE)</f>
        <v>Medium</v>
      </c>
      <c r="D137" s="56">
        <f t="shared" si="2"/>
        <v>0.32</v>
      </c>
    </row>
    <row r="138" spans="1:4" x14ac:dyDescent="0.25">
      <c r="A138" t="s">
        <v>355</v>
      </c>
      <c r="B138" s="10">
        <v>221</v>
      </c>
      <c r="C138" s="10" t="str">
        <f>VLOOKUP(B138,$G$6:$H$9,2,TRUE)</f>
        <v>Medium</v>
      </c>
      <c r="D138" s="56">
        <f t="shared" si="2"/>
        <v>0.32300000000000001</v>
      </c>
    </row>
    <row r="139" spans="1:4" x14ac:dyDescent="0.25">
      <c r="A139" t="s">
        <v>349</v>
      </c>
      <c r="B139" s="10">
        <v>226</v>
      </c>
      <c r="C139" s="10" t="str">
        <f>VLOOKUP(B139,$G$6:$H$9,2,TRUE)</f>
        <v>Medium</v>
      </c>
      <c r="D139" s="56">
        <f t="shared" si="2"/>
        <v>0.32500000000000001</v>
      </c>
    </row>
    <row r="140" spans="1:4" x14ac:dyDescent="0.25">
      <c r="A140" t="s">
        <v>164</v>
      </c>
      <c r="B140" s="10">
        <v>227</v>
      </c>
      <c r="C140" s="10" t="str">
        <f>VLOOKUP(B140,$G$6:$H$9,2,TRUE)</f>
        <v>Medium</v>
      </c>
      <c r="D140" s="56">
        <f t="shared" si="2"/>
        <v>0.32700000000000001</v>
      </c>
    </row>
    <row r="141" spans="1:4" x14ac:dyDescent="0.25">
      <c r="A141" t="s">
        <v>27</v>
      </c>
      <c r="B141" s="10">
        <v>228</v>
      </c>
      <c r="C141" s="10" t="str">
        <f>VLOOKUP(B141,$G$6:$H$9,2,TRUE)</f>
        <v>Medium</v>
      </c>
      <c r="D141" s="56">
        <f t="shared" si="2"/>
        <v>0.33</v>
      </c>
    </row>
    <row r="142" spans="1:4" x14ac:dyDescent="0.25">
      <c r="A142" t="s">
        <v>35</v>
      </c>
      <c r="B142" s="10">
        <v>231</v>
      </c>
      <c r="C142" s="10" t="str">
        <f>VLOOKUP(B142,$G$6:$H$9,2,TRUE)</f>
        <v>Medium</v>
      </c>
      <c r="D142" s="56">
        <f t="shared" si="2"/>
        <v>0.33200000000000002</v>
      </c>
    </row>
    <row r="143" spans="1:4" x14ac:dyDescent="0.25">
      <c r="A143" t="s">
        <v>21</v>
      </c>
      <c r="B143" s="10">
        <v>241</v>
      </c>
      <c r="C143" s="10" t="str">
        <f>VLOOKUP(B143,$G$6:$H$9,2,TRUE)</f>
        <v>Medium</v>
      </c>
      <c r="D143" s="56">
        <f t="shared" si="2"/>
        <v>0.33400000000000002</v>
      </c>
    </row>
    <row r="144" spans="1:4" x14ac:dyDescent="0.25">
      <c r="A144" t="s">
        <v>9</v>
      </c>
      <c r="B144" s="10">
        <v>243</v>
      </c>
      <c r="C144" s="10" t="str">
        <f>VLOOKUP(B144,$G$6:$H$9,2,TRUE)</f>
        <v>Medium</v>
      </c>
      <c r="D144" s="56">
        <f t="shared" si="2"/>
        <v>0.33700000000000002</v>
      </c>
    </row>
    <row r="145" spans="1:4" x14ac:dyDescent="0.25">
      <c r="A145" t="s">
        <v>310</v>
      </c>
      <c r="B145" s="10">
        <v>243</v>
      </c>
      <c r="C145" s="10" t="str">
        <f>VLOOKUP(B145,$G$6:$H$9,2,TRUE)</f>
        <v>Medium</v>
      </c>
      <c r="D145" s="56">
        <f t="shared" si="2"/>
        <v>0.33700000000000002</v>
      </c>
    </row>
    <row r="146" spans="1:4" x14ac:dyDescent="0.25">
      <c r="A146" t="s">
        <v>235</v>
      </c>
      <c r="B146" s="10">
        <v>246</v>
      </c>
      <c r="C146" s="10" t="str">
        <f>VLOOKUP(B146,$G$6:$H$9,2,TRUE)</f>
        <v>Medium</v>
      </c>
      <c r="D146" s="56">
        <f t="shared" si="2"/>
        <v>0.34200000000000003</v>
      </c>
    </row>
    <row r="147" spans="1:4" x14ac:dyDescent="0.25">
      <c r="A147" t="s">
        <v>173</v>
      </c>
      <c r="B147" s="10">
        <v>250</v>
      </c>
      <c r="C147" s="10" t="str">
        <f>VLOOKUP(B147,$G$6:$H$9,2,TRUE)</f>
        <v>Medium</v>
      </c>
      <c r="D147" s="56">
        <f t="shared" si="2"/>
        <v>0.34399999999999997</v>
      </c>
    </row>
    <row r="148" spans="1:4" x14ac:dyDescent="0.25">
      <c r="A148" t="s">
        <v>229</v>
      </c>
      <c r="B148" s="10">
        <v>254</v>
      </c>
      <c r="C148" s="10" t="str">
        <f>VLOOKUP(B148,$G$6:$H$9,2,TRUE)</f>
        <v>Medium</v>
      </c>
      <c r="D148" s="56">
        <f t="shared" si="2"/>
        <v>0.34599999999999997</v>
      </c>
    </row>
    <row r="149" spans="1:4" x14ac:dyDescent="0.25">
      <c r="A149" t="s">
        <v>335</v>
      </c>
      <c r="B149" s="10">
        <v>254</v>
      </c>
      <c r="C149" s="10" t="str">
        <f>VLOOKUP(B149,$G$6:$H$9,2,TRUE)</f>
        <v>Medium</v>
      </c>
      <c r="D149" s="56">
        <f t="shared" si="2"/>
        <v>0.34599999999999997</v>
      </c>
    </row>
    <row r="150" spans="1:4" x14ac:dyDescent="0.25">
      <c r="A150" t="s">
        <v>274</v>
      </c>
      <c r="B150" s="10">
        <v>256</v>
      </c>
      <c r="C150" s="10" t="str">
        <f>VLOOKUP(B150,$G$6:$H$9,2,TRUE)</f>
        <v>Medium</v>
      </c>
      <c r="D150" s="56">
        <f t="shared" si="2"/>
        <v>0.35099999999999998</v>
      </c>
    </row>
    <row r="151" spans="1:4" x14ac:dyDescent="0.25">
      <c r="A151" t="s">
        <v>269</v>
      </c>
      <c r="B151" s="10">
        <v>259</v>
      </c>
      <c r="C151" s="10" t="str">
        <f>VLOOKUP(B151,$G$6:$H$9,2,TRUE)</f>
        <v>Medium</v>
      </c>
      <c r="D151" s="56">
        <f t="shared" si="2"/>
        <v>0.35299999999999998</v>
      </c>
    </row>
    <row r="152" spans="1:4" x14ac:dyDescent="0.25">
      <c r="A152" t="s">
        <v>411</v>
      </c>
      <c r="B152" s="10">
        <v>261</v>
      </c>
      <c r="C152" s="10" t="str">
        <f>VLOOKUP(B152,$G$6:$H$9,2,TRUE)</f>
        <v>Medium</v>
      </c>
      <c r="D152" s="56">
        <f t="shared" si="2"/>
        <v>0.35599999999999998</v>
      </c>
    </row>
    <row r="153" spans="1:4" x14ac:dyDescent="0.25">
      <c r="A153" t="s">
        <v>291</v>
      </c>
      <c r="B153" s="10">
        <v>264</v>
      </c>
      <c r="C153" s="10" t="str">
        <f>VLOOKUP(B153,$G$6:$H$9,2,TRUE)</f>
        <v>Medium</v>
      </c>
      <c r="D153" s="56">
        <f t="shared" si="2"/>
        <v>0.35799999999999998</v>
      </c>
    </row>
    <row r="154" spans="1:4" x14ac:dyDescent="0.25">
      <c r="A154" t="s">
        <v>159</v>
      </c>
      <c r="B154" s="10">
        <v>265</v>
      </c>
      <c r="C154" s="10" t="str">
        <f>VLOOKUP(B154,$G$6:$H$9,2,TRUE)</f>
        <v>Medium</v>
      </c>
      <c r="D154" s="56">
        <f t="shared" si="2"/>
        <v>0.36099999999999999</v>
      </c>
    </row>
    <row r="155" spans="1:4" x14ac:dyDescent="0.25">
      <c r="A155" t="s">
        <v>407</v>
      </c>
      <c r="B155" s="10">
        <v>270</v>
      </c>
      <c r="C155" s="10" t="str">
        <f>VLOOKUP(B155,$G$6:$H$9,2,TRUE)</f>
        <v>Medium</v>
      </c>
      <c r="D155" s="56">
        <f t="shared" si="2"/>
        <v>0.36299999999999999</v>
      </c>
    </row>
    <row r="156" spans="1:4" x14ac:dyDescent="0.25">
      <c r="A156" t="s">
        <v>311</v>
      </c>
      <c r="B156" s="10">
        <v>273</v>
      </c>
      <c r="C156" s="10" t="str">
        <f>VLOOKUP(B156,$G$6:$H$9,2,TRUE)</f>
        <v>Medium</v>
      </c>
      <c r="D156" s="56">
        <f t="shared" si="2"/>
        <v>0.36499999999999999</v>
      </c>
    </row>
    <row r="157" spans="1:4" x14ac:dyDescent="0.25">
      <c r="A157" t="s">
        <v>324</v>
      </c>
      <c r="B157" s="10">
        <v>274</v>
      </c>
      <c r="C157" s="10" t="str">
        <f>VLOOKUP(B157,$G$6:$H$9,2,TRUE)</f>
        <v>Medium</v>
      </c>
      <c r="D157" s="56">
        <f t="shared" si="2"/>
        <v>0.36799999999999999</v>
      </c>
    </row>
    <row r="158" spans="1:4" x14ac:dyDescent="0.25">
      <c r="A158" t="s">
        <v>373</v>
      </c>
      <c r="B158" s="10">
        <v>276</v>
      </c>
      <c r="C158" s="10" t="str">
        <f>VLOOKUP(B158,$G$6:$H$9,2,TRUE)</f>
        <v>Medium</v>
      </c>
      <c r="D158" s="56">
        <f t="shared" si="2"/>
        <v>0.37</v>
      </c>
    </row>
    <row r="159" spans="1:4" x14ac:dyDescent="0.25">
      <c r="A159" t="s">
        <v>119</v>
      </c>
      <c r="B159" s="10">
        <v>277</v>
      </c>
      <c r="C159" s="10" t="str">
        <f>VLOOKUP(B159,$G$6:$H$9,2,TRUE)</f>
        <v>Medium</v>
      </c>
      <c r="D159" s="56">
        <f t="shared" si="2"/>
        <v>0.372</v>
      </c>
    </row>
    <row r="160" spans="1:4" x14ac:dyDescent="0.25">
      <c r="A160" t="s">
        <v>389</v>
      </c>
      <c r="B160" s="10">
        <v>278</v>
      </c>
      <c r="C160" s="10" t="str">
        <f>VLOOKUP(B160,$G$6:$H$9,2,TRUE)</f>
        <v>Medium</v>
      </c>
      <c r="D160" s="56">
        <f t="shared" si="2"/>
        <v>0.375</v>
      </c>
    </row>
    <row r="161" spans="1:4" x14ac:dyDescent="0.25">
      <c r="A161" t="s">
        <v>214</v>
      </c>
      <c r="B161" s="10">
        <v>286</v>
      </c>
      <c r="C161" s="10" t="str">
        <f>VLOOKUP(B161,$G$6:$H$9,2,TRUE)</f>
        <v>Medium</v>
      </c>
      <c r="D161" s="56">
        <f t="shared" si="2"/>
        <v>0.377</v>
      </c>
    </row>
    <row r="162" spans="1:4" x14ac:dyDescent="0.25">
      <c r="A162" t="s">
        <v>147</v>
      </c>
      <c r="B162" s="10">
        <v>294</v>
      </c>
      <c r="C162" s="10" t="str">
        <f>VLOOKUP(B162,$G$6:$H$9,2,TRUE)</f>
        <v>Medium</v>
      </c>
      <c r="D162" s="56">
        <f t="shared" si="2"/>
        <v>0.38</v>
      </c>
    </row>
    <row r="163" spans="1:4" x14ac:dyDescent="0.25">
      <c r="A163" t="s">
        <v>256</v>
      </c>
      <c r="B163" s="10">
        <v>294</v>
      </c>
      <c r="C163" s="10" t="str">
        <f>VLOOKUP(B163,$G$6:$H$9,2,TRUE)</f>
        <v>Medium</v>
      </c>
      <c r="D163" s="56">
        <f t="shared" si="2"/>
        <v>0.38</v>
      </c>
    </row>
    <row r="164" spans="1:4" x14ac:dyDescent="0.25">
      <c r="A164" t="s">
        <v>303</v>
      </c>
      <c r="B164" s="10">
        <v>294</v>
      </c>
      <c r="C164" s="10" t="str">
        <f>VLOOKUP(B164,$G$6:$H$9,2,TRUE)</f>
        <v>Medium</v>
      </c>
      <c r="D164" s="56">
        <f t="shared" si="2"/>
        <v>0.38</v>
      </c>
    </row>
    <row r="165" spans="1:4" x14ac:dyDescent="0.25">
      <c r="A165" t="s">
        <v>192</v>
      </c>
      <c r="B165" s="10">
        <v>295</v>
      </c>
      <c r="C165" s="10" t="str">
        <f>VLOOKUP(B165,$G$6:$H$9,2,TRUE)</f>
        <v>Medium</v>
      </c>
      <c r="D165" s="56">
        <f t="shared" si="2"/>
        <v>0.38700000000000001</v>
      </c>
    </row>
    <row r="166" spans="1:4" x14ac:dyDescent="0.25">
      <c r="A166" t="s">
        <v>32</v>
      </c>
      <c r="B166" s="10">
        <v>298</v>
      </c>
      <c r="C166" s="10" t="str">
        <f>VLOOKUP(B166,$G$6:$H$9,2,TRUE)</f>
        <v>Medium</v>
      </c>
      <c r="D166" s="56">
        <f t="shared" si="2"/>
        <v>0.38900000000000001</v>
      </c>
    </row>
    <row r="167" spans="1:4" x14ac:dyDescent="0.25">
      <c r="A167" t="s">
        <v>375</v>
      </c>
      <c r="B167" s="10">
        <v>299</v>
      </c>
      <c r="C167" s="10" t="str">
        <f>VLOOKUP(B167,$G$6:$H$9,2,TRUE)</f>
        <v>Medium</v>
      </c>
      <c r="D167" s="56">
        <f t="shared" si="2"/>
        <v>0.39100000000000001</v>
      </c>
    </row>
    <row r="168" spans="1:4" x14ac:dyDescent="0.25">
      <c r="A168" t="s">
        <v>45</v>
      </c>
      <c r="B168" s="10">
        <v>304</v>
      </c>
      <c r="C168" s="10" t="str">
        <f>VLOOKUP(B168,$G$6:$H$9,2,TRUE)</f>
        <v>Medium</v>
      </c>
      <c r="D168" s="56">
        <f t="shared" si="2"/>
        <v>0.39400000000000002</v>
      </c>
    </row>
    <row r="169" spans="1:4" x14ac:dyDescent="0.25">
      <c r="A169" t="s">
        <v>422</v>
      </c>
      <c r="B169" s="10">
        <v>306</v>
      </c>
      <c r="C169" s="10" t="str">
        <f>VLOOKUP(B169,$G$6:$H$9,2,TRUE)</f>
        <v>Medium</v>
      </c>
      <c r="D169" s="56">
        <f t="shared" si="2"/>
        <v>0.39600000000000002</v>
      </c>
    </row>
    <row r="170" spans="1:4" x14ac:dyDescent="0.25">
      <c r="A170" t="s">
        <v>72</v>
      </c>
      <c r="B170" s="10">
        <v>309</v>
      </c>
      <c r="C170" s="10" t="str">
        <f>VLOOKUP(B170,$G$6:$H$9,2,TRUE)</f>
        <v>Medium</v>
      </c>
      <c r="D170" s="56">
        <f t="shared" si="2"/>
        <v>0.39900000000000002</v>
      </c>
    </row>
    <row r="171" spans="1:4" x14ac:dyDescent="0.25">
      <c r="A171" t="s">
        <v>170</v>
      </c>
      <c r="B171" s="10">
        <v>312</v>
      </c>
      <c r="C171" s="10" t="str">
        <f>VLOOKUP(B171,$G$6:$H$9,2,TRUE)</f>
        <v>Medium</v>
      </c>
      <c r="D171" s="56">
        <f t="shared" si="2"/>
        <v>0.40100000000000002</v>
      </c>
    </row>
    <row r="172" spans="1:4" x14ac:dyDescent="0.25">
      <c r="A172" t="s">
        <v>264</v>
      </c>
      <c r="B172" s="10">
        <v>315</v>
      </c>
      <c r="C172" s="10" t="str">
        <f>VLOOKUP(B172,$G$6:$H$9,2,TRUE)</f>
        <v>Medium</v>
      </c>
      <c r="D172" s="56">
        <f t="shared" si="2"/>
        <v>0.40300000000000002</v>
      </c>
    </row>
    <row r="173" spans="1:4" x14ac:dyDescent="0.25">
      <c r="A173" t="s">
        <v>292</v>
      </c>
      <c r="B173" s="10">
        <v>319</v>
      </c>
      <c r="C173" s="10" t="str">
        <f>VLOOKUP(B173,$G$6:$H$9,2,TRUE)</f>
        <v>Medium</v>
      </c>
      <c r="D173" s="56">
        <f t="shared" si="2"/>
        <v>0.40600000000000003</v>
      </c>
    </row>
    <row r="174" spans="1:4" x14ac:dyDescent="0.25">
      <c r="A174" t="s">
        <v>314</v>
      </c>
      <c r="B174" s="10">
        <v>319</v>
      </c>
      <c r="C174" s="10" t="str">
        <f>VLOOKUP(B174,$G$6:$H$9,2,TRUE)</f>
        <v>Medium</v>
      </c>
      <c r="D174" s="56">
        <f t="shared" si="2"/>
        <v>0.40600000000000003</v>
      </c>
    </row>
    <row r="175" spans="1:4" x14ac:dyDescent="0.25">
      <c r="A175" t="s">
        <v>70</v>
      </c>
      <c r="B175" s="10">
        <v>320</v>
      </c>
      <c r="C175" s="10" t="str">
        <f>VLOOKUP(B175,$G$6:$H$9,2,TRUE)</f>
        <v>Medium</v>
      </c>
      <c r="D175" s="56">
        <f t="shared" si="2"/>
        <v>0.41</v>
      </c>
    </row>
    <row r="176" spans="1:4" x14ac:dyDescent="0.25">
      <c r="A176" t="s">
        <v>90</v>
      </c>
      <c r="B176" s="10">
        <v>323</v>
      </c>
      <c r="C176" s="10" t="str">
        <f>VLOOKUP(B176,$G$6:$H$9,2,TRUE)</f>
        <v>Medium</v>
      </c>
      <c r="D176" s="56">
        <f t="shared" si="2"/>
        <v>0.41299999999999998</v>
      </c>
    </row>
    <row r="177" spans="1:4" x14ac:dyDescent="0.25">
      <c r="A177" t="s">
        <v>241</v>
      </c>
      <c r="B177" s="10">
        <v>323</v>
      </c>
      <c r="C177" s="10" t="str">
        <f>VLOOKUP(B177,$G$6:$H$9,2,TRUE)</f>
        <v>Medium</v>
      </c>
      <c r="D177" s="56">
        <f t="shared" si="2"/>
        <v>0.41299999999999998</v>
      </c>
    </row>
    <row r="178" spans="1:4" x14ac:dyDescent="0.25">
      <c r="A178" t="s">
        <v>294</v>
      </c>
      <c r="B178" s="10">
        <v>327</v>
      </c>
      <c r="C178" s="10" t="str">
        <f>VLOOKUP(B178,$G$6:$H$9,2,TRUE)</f>
        <v>Medium</v>
      </c>
      <c r="D178" s="56">
        <f t="shared" si="2"/>
        <v>0.41799999999999998</v>
      </c>
    </row>
    <row r="179" spans="1:4" x14ac:dyDescent="0.25">
      <c r="A179" t="s">
        <v>362</v>
      </c>
      <c r="B179" s="10">
        <v>332</v>
      </c>
      <c r="C179" s="10" t="str">
        <f>VLOOKUP(B179,$G$6:$H$9,2,TRUE)</f>
        <v>Medium</v>
      </c>
      <c r="D179" s="56">
        <f t="shared" si="2"/>
        <v>0.42</v>
      </c>
    </row>
    <row r="180" spans="1:4" x14ac:dyDescent="0.25">
      <c r="A180" t="s">
        <v>82</v>
      </c>
      <c r="B180" s="10">
        <v>338</v>
      </c>
      <c r="C180" s="10" t="str">
        <f>VLOOKUP(B180,$G$6:$H$9,2,TRUE)</f>
        <v>Medium</v>
      </c>
      <c r="D180" s="56">
        <f t="shared" si="2"/>
        <v>0.42199999999999999</v>
      </c>
    </row>
    <row r="181" spans="1:4" x14ac:dyDescent="0.25">
      <c r="A181" t="s">
        <v>94</v>
      </c>
      <c r="B181" s="10">
        <v>340</v>
      </c>
      <c r="C181" s="10" t="str">
        <f>VLOOKUP(B181,$G$6:$H$9,2,TRUE)</f>
        <v>Medium</v>
      </c>
      <c r="D181" s="56">
        <f t="shared" si="2"/>
        <v>0.42499999999999999</v>
      </c>
    </row>
    <row r="182" spans="1:4" x14ac:dyDescent="0.25">
      <c r="A182" t="s">
        <v>374</v>
      </c>
      <c r="B182" s="10">
        <v>341</v>
      </c>
      <c r="C182" s="10" t="str">
        <f>VLOOKUP(B182,$G$6:$H$9,2,TRUE)</f>
        <v>Medium</v>
      </c>
      <c r="D182" s="56">
        <f t="shared" si="2"/>
        <v>0.42699999999999999</v>
      </c>
    </row>
    <row r="183" spans="1:4" x14ac:dyDescent="0.25">
      <c r="A183" t="s">
        <v>42</v>
      </c>
      <c r="B183" s="10">
        <v>349</v>
      </c>
      <c r="C183" s="10" t="str">
        <f>VLOOKUP(B183,$G$6:$H$9,2,TRUE)</f>
        <v>Medium</v>
      </c>
      <c r="D183" s="56">
        <f t="shared" si="2"/>
        <v>0.42899999999999999</v>
      </c>
    </row>
    <row r="184" spans="1:4" x14ac:dyDescent="0.25">
      <c r="A184" t="s">
        <v>381</v>
      </c>
      <c r="B184" s="10">
        <v>350</v>
      </c>
      <c r="C184" s="10" t="str">
        <f>VLOOKUP(B184,$G$6:$H$9,2,TRUE)</f>
        <v>Medium</v>
      </c>
      <c r="D184" s="56">
        <f t="shared" si="2"/>
        <v>0.432</v>
      </c>
    </row>
    <row r="185" spans="1:4" x14ac:dyDescent="0.25">
      <c r="A185" t="s">
        <v>327</v>
      </c>
      <c r="B185" s="10">
        <v>351</v>
      </c>
      <c r="C185" s="10" t="str">
        <f>VLOOKUP(B185,$G$6:$H$9,2,TRUE)</f>
        <v>Medium</v>
      </c>
      <c r="D185" s="56">
        <f t="shared" si="2"/>
        <v>0.434</v>
      </c>
    </row>
    <row r="186" spans="1:4" x14ac:dyDescent="0.25">
      <c r="A186" t="s">
        <v>26</v>
      </c>
      <c r="B186" s="10">
        <v>355</v>
      </c>
      <c r="C186" s="10" t="str">
        <f>VLOOKUP(B186,$G$6:$H$9,2,TRUE)</f>
        <v>Medium</v>
      </c>
      <c r="D186" s="56">
        <f t="shared" si="2"/>
        <v>0.437</v>
      </c>
    </row>
    <row r="187" spans="1:4" x14ac:dyDescent="0.25">
      <c r="A187" t="s">
        <v>332</v>
      </c>
      <c r="B187" s="10">
        <v>356</v>
      </c>
      <c r="C187" s="10" t="str">
        <f>VLOOKUP(B187,$G$6:$H$9,2,TRUE)</f>
        <v>Medium</v>
      </c>
      <c r="D187" s="56">
        <f t="shared" si="2"/>
        <v>0.439</v>
      </c>
    </row>
    <row r="188" spans="1:4" x14ac:dyDescent="0.25">
      <c r="A188" t="s">
        <v>14</v>
      </c>
      <c r="B188" s="10">
        <v>374</v>
      </c>
      <c r="C188" s="10" t="str">
        <f>VLOOKUP(B188,$G$6:$H$9,2,TRUE)</f>
        <v>Medium</v>
      </c>
      <c r="D188" s="56">
        <f t="shared" si="2"/>
        <v>0.441</v>
      </c>
    </row>
    <row r="189" spans="1:4" x14ac:dyDescent="0.25">
      <c r="A189" t="s">
        <v>246</v>
      </c>
      <c r="B189" s="10">
        <v>377</v>
      </c>
      <c r="C189" s="10" t="str">
        <f>VLOOKUP(B189,$G$6:$H$9,2,TRUE)</f>
        <v>Medium</v>
      </c>
      <c r="D189" s="56">
        <f t="shared" si="2"/>
        <v>0.44400000000000001</v>
      </c>
    </row>
    <row r="190" spans="1:4" x14ac:dyDescent="0.25">
      <c r="A190" t="s">
        <v>385</v>
      </c>
      <c r="B190" s="10">
        <v>379</v>
      </c>
      <c r="C190" s="10" t="str">
        <f>VLOOKUP(B190,$G$6:$H$9,2,TRUE)</f>
        <v>Medium</v>
      </c>
      <c r="D190" s="56">
        <f t="shared" si="2"/>
        <v>0.44600000000000001</v>
      </c>
    </row>
    <row r="191" spans="1:4" x14ac:dyDescent="0.25">
      <c r="A191" t="s">
        <v>98</v>
      </c>
      <c r="B191" s="10">
        <v>382</v>
      </c>
      <c r="C191" s="10" t="str">
        <f>VLOOKUP(B191,$G$6:$H$9,2,TRUE)</f>
        <v>Medium</v>
      </c>
      <c r="D191" s="56">
        <f t="shared" si="2"/>
        <v>0.44800000000000001</v>
      </c>
    </row>
    <row r="192" spans="1:4" x14ac:dyDescent="0.25">
      <c r="A192" t="s">
        <v>223</v>
      </c>
      <c r="B192" s="10">
        <v>382</v>
      </c>
      <c r="C192" s="10" t="str">
        <f>VLOOKUP(B192,$G$6:$H$9,2,TRUE)</f>
        <v>Medium</v>
      </c>
      <c r="D192" s="56">
        <f t="shared" si="2"/>
        <v>0.44800000000000001</v>
      </c>
    </row>
    <row r="193" spans="1:4" x14ac:dyDescent="0.25">
      <c r="A193" t="s">
        <v>415</v>
      </c>
      <c r="B193" s="10">
        <v>384</v>
      </c>
      <c r="C193" s="10" t="str">
        <f>VLOOKUP(B193,$G$6:$H$9,2,TRUE)</f>
        <v>Medium</v>
      </c>
      <c r="D193" s="56">
        <f t="shared" si="2"/>
        <v>0.45300000000000001</v>
      </c>
    </row>
    <row r="194" spans="1:4" x14ac:dyDescent="0.25">
      <c r="A194" t="s">
        <v>387</v>
      </c>
      <c r="B194" s="10">
        <v>386</v>
      </c>
      <c r="C194" s="10" t="str">
        <f>VLOOKUP(B194,$G$6:$H$9,2,TRUE)</f>
        <v>Medium</v>
      </c>
      <c r="D194" s="56">
        <f t="shared" si="2"/>
        <v>0.45600000000000002</v>
      </c>
    </row>
    <row r="195" spans="1:4" x14ac:dyDescent="0.25">
      <c r="A195" t="s">
        <v>100</v>
      </c>
      <c r="B195" s="10">
        <v>388</v>
      </c>
      <c r="C195" s="10" t="str">
        <f>VLOOKUP(B195,$G$6:$H$9,2,TRUE)</f>
        <v>Medium</v>
      </c>
      <c r="D195" s="56">
        <f t="shared" ref="D195:D258" si="3">PERCENTRANK(B:B,B195)</f>
        <v>0.45800000000000002</v>
      </c>
    </row>
    <row r="196" spans="1:4" x14ac:dyDescent="0.25">
      <c r="A196" t="s">
        <v>237</v>
      </c>
      <c r="B196" s="10">
        <v>390</v>
      </c>
      <c r="C196" s="10" t="str">
        <f>VLOOKUP(B196,$G$6:$H$9,2,TRUE)</f>
        <v>Medium</v>
      </c>
      <c r="D196" s="56">
        <f t="shared" si="3"/>
        <v>0.46</v>
      </c>
    </row>
    <row r="197" spans="1:4" x14ac:dyDescent="0.25">
      <c r="A197" t="s">
        <v>115</v>
      </c>
      <c r="B197" s="10">
        <v>391</v>
      </c>
      <c r="C197" s="10" t="str">
        <f>VLOOKUP(B197,$G$6:$H$9,2,TRUE)</f>
        <v>Medium</v>
      </c>
      <c r="D197" s="56">
        <f t="shared" si="3"/>
        <v>0.46300000000000002</v>
      </c>
    </row>
    <row r="198" spans="1:4" x14ac:dyDescent="0.25">
      <c r="A198" t="s">
        <v>95</v>
      </c>
      <c r="B198" s="10">
        <v>393</v>
      </c>
      <c r="C198" s="10" t="str">
        <f>VLOOKUP(B198,$G$6:$H$9,2,TRUE)</f>
        <v>Medium</v>
      </c>
      <c r="D198" s="56">
        <f t="shared" si="3"/>
        <v>0.46500000000000002</v>
      </c>
    </row>
    <row r="199" spans="1:4" x14ac:dyDescent="0.25">
      <c r="A199" t="s">
        <v>204</v>
      </c>
      <c r="B199" s="10">
        <v>396</v>
      </c>
      <c r="C199" s="10" t="str">
        <f>VLOOKUP(B199,$G$6:$H$9,2,TRUE)</f>
        <v>Medium</v>
      </c>
      <c r="D199" s="56">
        <f t="shared" si="3"/>
        <v>0.46700000000000003</v>
      </c>
    </row>
    <row r="200" spans="1:4" x14ac:dyDescent="0.25">
      <c r="A200" t="s">
        <v>419</v>
      </c>
      <c r="B200" s="10">
        <v>397</v>
      </c>
      <c r="C200" s="10" t="str">
        <f>VLOOKUP(B200,$G$6:$H$9,2,TRUE)</f>
        <v>Medium</v>
      </c>
      <c r="D200" s="56">
        <f t="shared" si="3"/>
        <v>0.47</v>
      </c>
    </row>
    <row r="201" spans="1:4" x14ac:dyDescent="0.25">
      <c r="A201" t="s">
        <v>336</v>
      </c>
      <c r="B201" s="10">
        <v>398</v>
      </c>
      <c r="C201" s="10" t="str">
        <f>VLOOKUP(B201,$G$6:$H$9,2,TRUE)</f>
        <v>Medium</v>
      </c>
      <c r="D201" s="56">
        <f t="shared" si="3"/>
        <v>0.47199999999999998</v>
      </c>
    </row>
    <row r="202" spans="1:4" x14ac:dyDescent="0.25">
      <c r="A202" t="s">
        <v>340</v>
      </c>
      <c r="B202" s="10">
        <v>402</v>
      </c>
      <c r="C202" s="10" t="str">
        <f>VLOOKUP(B202,$G$6:$H$9,2,TRUE)</f>
        <v>Medium</v>
      </c>
      <c r="D202" s="56">
        <f t="shared" si="3"/>
        <v>0.47499999999999998</v>
      </c>
    </row>
    <row r="203" spans="1:4" x14ac:dyDescent="0.25">
      <c r="A203" t="s">
        <v>189</v>
      </c>
      <c r="B203" s="10">
        <v>411</v>
      </c>
      <c r="C203" s="10" t="str">
        <f>VLOOKUP(B203,$G$6:$H$9,2,TRUE)</f>
        <v>Medium</v>
      </c>
      <c r="D203" s="56">
        <f t="shared" si="3"/>
        <v>0.47699999999999998</v>
      </c>
    </row>
    <row r="204" spans="1:4" x14ac:dyDescent="0.25">
      <c r="A204" t="s">
        <v>19</v>
      </c>
      <c r="B204" s="10">
        <v>412</v>
      </c>
      <c r="C204" s="10" t="str">
        <f>VLOOKUP(B204,$G$6:$H$9,2,TRUE)</f>
        <v>Medium</v>
      </c>
      <c r="D204" s="56">
        <f t="shared" si="3"/>
        <v>0.47899999999999998</v>
      </c>
    </row>
    <row r="205" spans="1:4" x14ac:dyDescent="0.25">
      <c r="A205" t="s">
        <v>250</v>
      </c>
      <c r="B205" s="10">
        <v>419</v>
      </c>
      <c r="C205" s="10" t="str">
        <f>VLOOKUP(B205,$G$6:$H$9,2,TRUE)</f>
        <v>Medium</v>
      </c>
      <c r="D205" s="56">
        <f t="shared" si="3"/>
        <v>0.48199999999999998</v>
      </c>
    </row>
    <row r="206" spans="1:4" x14ac:dyDescent="0.25">
      <c r="A206" t="s">
        <v>30</v>
      </c>
      <c r="B206" s="10">
        <v>422</v>
      </c>
      <c r="C206" s="10" t="str">
        <f>VLOOKUP(B206,$G$6:$H$9,2,TRUE)</f>
        <v>Medium</v>
      </c>
      <c r="D206" s="56">
        <f t="shared" si="3"/>
        <v>0.48399999999999999</v>
      </c>
    </row>
    <row r="207" spans="1:4" x14ac:dyDescent="0.25">
      <c r="A207" t="s">
        <v>78</v>
      </c>
      <c r="B207" s="10">
        <v>424</v>
      </c>
      <c r="C207" s="10" t="str">
        <f>VLOOKUP(B207,$G$6:$H$9,2,TRUE)</f>
        <v>Medium</v>
      </c>
      <c r="D207" s="56">
        <f t="shared" si="3"/>
        <v>0.48599999999999999</v>
      </c>
    </row>
    <row r="208" spans="1:4" x14ac:dyDescent="0.25">
      <c r="A208" t="s">
        <v>379</v>
      </c>
      <c r="B208" s="10">
        <v>425</v>
      </c>
      <c r="C208" s="10" t="str">
        <f>VLOOKUP(B208,$G$6:$H$9,2,TRUE)</f>
        <v>Medium</v>
      </c>
      <c r="D208" s="56">
        <f t="shared" si="3"/>
        <v>0.48899999999999999</v>
      </c>
    </row>
    <row r="209" spans="1:4" x14ac:dyDescent="0.25">
      <c r="A209" t="s">
        <v>390</v>
      </c>
      <c r="B209" s="10">
        <v>428</v>
      </c>
      <c r="C209" s="10" t="str">
        <f>VLOOKUP(B209,$G$6:$H$9,2,TRUE)</f>
        <v>Medium</v>
      </c>
      <c r="D209" s="56">
        <f t="shared" si="3"/>
        <v>0.49099999999999999</v>
      </c>
    </row>
    <row r="210" spans="1:4" x14ac:dyDescent="0.25">
      <c r="A210" t="s">
        <v>28</v>
      </c>
      <c r="B210" s="10">
        <v>430</v>
      </c>
      <c r="C210" s="10" t="str">
        <f>VLOOKUP(B210,$G$6:$H$9,2,TRUE)</f>
        <v>Medium</v>
      </c>
      <c r="D210" s="56">
        <f t="shared" si="3"/>
        <v>0.49399999999999999</v>
      </c>
    </row>
    <row r="211" spans="1:4" x14ac:dyDescent="0.25">
      <c r="A211" t="s">
        <v>16</v>
      </c>
      <c r="B211" s="10">
        <v>432</v>
      </c>
      <c r="C211" s="10" t="str">
        <f>VLOOKUP(B211,$G$6:$H$9,2,TRUE)</f>
        <v>Medium</v>
      </c>
      <c r="D211" s="56">
        <f t="shared" si="3"/>
        <v>0.496</v>
      </c>
    </row>
    <row r="212" spans="1:4" x14ac:dyDescent="0.25">
      <c r="A212" t="s">
        <v>161</v>
      </c>
      <c r="B212" s="10">
        <v>432</v>
      </c>
      <c r="C212" s="10" t="str">
        <f>VLOOKUP(B212,$G$6:$H$9,2,TRUE)</f>
        <v>Medium</v>
      </c>
      <c r="D212" s="56">
        <f t="shared" si="3"/>
        <v>0.496</v>
      </c>
    </row>
    <row r="213" spans="1:4" x14ac:dyDescent="0.25">
      <c r="A213" t="s">
        <v>348</v>
      </c>
      <c r="B213" s="10">
        <v>432</v>
      </c>
      <c r="C213" s="10" t="str">
        <f>VLOOKUP(B213,$G$6:$H$9,2,TRUE)</f>
        <v>Medium</v>
      </c>
      <c r="D213" s="56">
        <f t="shared" si="3"/>
        <v>0.496</v>
      </c>
    </row>
    <row r="214" spans="1:4" x14ac:dyDescent="0.25">
      <c r="A214" t="s">
        <v>353</v>
      </c>
      <c r="B214" s="10">
        <v>433</v>
      </c>
      <c r="C214" s="10" t="str">
        <f>VLOOKUP(B214,$G$6:$H$9,2,TRUE)</f>
        <v>Medium</v>
      </c>
      <c r="D214" s="56">
        <f t="shared" si="3"/>
        <v>0.503</v>
      </c>
    </row>
    <row r="215" spans="1:4" x14ac:dyDescent="0.25">
      <c r="A215" t="s">
        <v>17</v>
      </c>
      <c r="B215" s="10">
        <v>434</v>
      </c>
      <c r="C215" s="10" t="str">
        <f>VLOOKUP(B215,$G$6:$H$9,2,TRUE)</f>
        <v>Medium</v>
      </c>
      <c r="D215" s="56">
        <f t="shared" si="3"/>
        <v>0.505</v>
      </c>
    </row>
    <row r="216" spans="1:4" x14ac:dyDescent="0.25">
      <c r="A216" t="s">
        <v>386</v>
      </c>
      <c r="B216" s="10">
        <v>434</v>
      </c>
      <c r="C216" s="10" t="str">
        <f>VLOOKUP(B216,$G$6:$H$9,2,TRUE)</f>
        <v>Medium</v>
      </c>
      <c r="D216" s="56">
        <f t="shared" si="3"/>
        <v>0.505</v>
      </c>
    </row>
    <row r="217" spans="1:4" x14ac:dyDescent="0.25">
      <c r="A217" t="s">
        <v>341</v>
      </c>
      <c r="B217" s="10">
        <v>435</v>
      </c>
      <c r="C217" s="10" t="str">
        <f>VLOOKUP(B217,$G$6:$H$9,2,TRUE)</f>
        <v>Medium</v>
      </c>
      <c r="D217" s="56">
        <f t="shared" si="3"/>
        <v>0.51</v>
      </c>
    </row>
    <row r="218" spans="1:4" x14ac:dyDescent="0.25">
      <c r="A218" t="s">
        <v>399</v>
      </c>
      <c r="B218" s="10">
        <v>435</v>
      </c>
      <c r="C218" s="10" t="str">
        <f>VLOOKUP(B218,$G$6:$H$9,2,TRUE)</f>
        <v>Medium</v>
      </c>
      <c r="D218" s="56">
        <f t="shared" si="3"/>
        <v>0.51</v>
      </c>
    </row>
    <row r="219" spans="1:4" x14ac:dyDescent="0.25">
      <c r="A219" t="s">
        <v>18</v>
      </c>
      <c r="B219" s="10">
        <v>443</v>
      </c>
      <c r="C219" s="10" t="str">
        <f>VLOOKUP(B219,$G$6:$H$9,2,TRUE)</f>
        <v>Medium</v>
      </c>
      <c r="D219" s="56">
        <f t="shared" si="3"/>
        <v>0.51500000000000001</v>
      </c>
    </row>
    <row r="220" spans="1:4" x14ac:dyDescent="0.25">
      <c r="A220" t="s">
        <v>323</v>
      </c>
      <c r="B220" s="10">
        <v>445</v>
      </c>
      <c r="C220" s="10" t="str">
        <f>VLOOKUP(B220,$G$6:$H$9,2,TRUE)</f>
        <v>Medium</v>
      </c>
      <c r="D220" s="56">
        <f t="shared" si="3"/>
        <v>0.51700000000000002</v>
      </c>
    </row>
    <row r="221" spans="1:4" x14ac:dyDescent="0.25">
      <c r="A221" t="s">
        <v>215</v>
      </c>
      <c r="B221" s="10">
        <v>448</v>
      </c>
      <c r="C221" s="10" t="str">
        <f>VLOOKUP(B221,$G$6:$H$9,2,TRUE)</f>
        <v>Medium</v>
      </c>
      <c r="D221" s="56">
        <f t="shared" si="3"/>
        <v>0.52</v>
      </c>
    </row>
    <row r="222" spans="1:4" x14ac:dyDescent="0.25">
      <c r="A222" t="s">
        <v>69</v>
      </c>
      <c r="B222" s="10">
        <v>457</v>
      </c>
      <c r="C222" s="10" t="str">
        <f>VLOOKUP(B222,$G$6:$H$9,2,TRUE)</f>
        <v>Medium</v>
      </c>
      <c r="D222" s="56">
        <f t="shared" si="3"/>
        <v>0.52200000000000002</v>
      </c>
    </row>
    <row r="223" spans="1:4" x14ac:dyDescent="0.25">
      <c r="A223" t="s">
        <v>65</v>
      </c>
      <c r="B223" s="10">
        <v>460</v>
      </c>
      <c r="C223" s="10" t="str">
        <f>VLOOKUP(B223,$G$6:$H$9,2,TRUE)</f>
        <v>Medium</v>
      </c>
      <c r="D223" s="56">
        <f t="shared" si="3"/>
        <v>0.52400000000000002</v>
      </c>
    </row>
    <row r="224" spans="1:4" x14ac:dyDescent="0.25">
      <c r="A224" t="s">
        <v>37</v>
      </c>
      <c r="B224" s="10">
        <v>461</v>
      </c>
      <c r="C224" s="10" t="str">
        <f>VLOOKUP(B224,$G$6:$H$9,2,TRUE)</f>
        <v>Medium</v>
      </c>
      <c r="D224" s="56">
        <f t="shared" si="3"/>
        <v>0.52700000000000002</v>
      </c>
    </row>
    <row r="225" spans="1:4" x14ac:dyDescent="0.25">
      <c r="A225" t="s">
        <v>371</v>
      </c>
      <c r="B225" s="10">
        <v>461</v>
      </c>
      <c r="C225" s="10" t="str">
        <f>VLOOKUP(B225,$G$6:$H$9,2,TRUE)</f>
        <v>Medium</v>
      </c>
      <c r="D225" s="56">
        <f t="shared" si="3"/>
        <v>0.52700000000000002</v>
      </c>
    </row>
    <row r="226" spans="1:4" x14ac:dyDescent="0.25">
      <c r="A226" t="s">
        <v>265</v>
      </c>
      <c r="B226" s="10">
        <v>467</v>
      </c>
      <c r="C226" s="10" t="str">
        <f>VLOOKUP(B226,$G$6:$H$9,2,TRUE)</f>
        <v>Medium</v>
      </c>
      <c r="D226" s="56">
        <f t="shared" si="3"/>
        <v>0.53200000000000003</v>
      </c>
    </row>
    <row r="227" spans="1:4" x14ac:dyDescent="0.25">
      <c r="A227" t="s">
        <v>210</v>
      </c>
      <c r="B227" s="10">
        <v>470</v>
      </c>
      <c r="C227" s="10" t="str">
        <f>VLOOKUP(B227,$G$6:$H$9,2,TRUE)</f>
        <v>Medium</v>
      </c>
      <c r="D227" s="56">
        <f t="shared" si="3"/>
        <v>0.53400000000000003</v>
      </c>
    </row>
    <row r="228" spans="1:4" x14ac:dyDescent="0.25">
      <c r="A228" t="s">
        <v>369</v>
      </c>
      <c r="B228" s="10">
        <v>470</v>
      </c>
      <c r="C228" s="10" t="str">
        <f>VLOOKUP(B228,$G$6:$H$9,2,TRUE)</f>
        <v>Medium</v>
      </c>
      <c r="D228" s="56">
        <f t="shared" si="3"/>
        <v>0.53400000000000003</v>
      </c>
    </row>
    <row r="229" spans="1:4" x14ac:dyDescent="0.25">
      <c r="A229" t="s">
        <v>56</v>
      </c>
      <c r="B229" s="10">
        <v>480</v>
      </c>
      <c r="C229" s="10" t="str">
        <f>VLOOKUP(B229,$G$6:$H$9,2,TRUE)</f>
        <v>Medium</v>
      </c>
      <c r="D229" s="56">
        <f t="shared" si="3"/>
        <v>0.53900000000000003</v>
      </c>
    </row>
    <row r="230" spans="1:4" x14ac:dyDescent="0.25">
      <c r="A230" t="s">
        <v>257</v>
      </c>
      <c r="B230" s="10">
        <v>480</v>
      </c>
      <c r="C230" s="10" t="str">
        <f>VLOOKUP(B230,$G$6:$H$9,2,TRUE)</f>
        <v>Medium</v>
      </c>
      <c r="D230" s="56">
        <f t="shared" si="3"/>
        <v>0.53900000000000003</v>
      </c>
    </row>
    <row r="231" spans="1:4" x14ac:dyDescent="0.25">
      <c r="A231" t="s">
        <v>201</v>
      </c>
      <c r="B231" s="10">
        <v>485</v>
      </c>
      <c r="C231" s="10" t="str">
        <f>VLOOKUP(B231,$G$6:$H$9,2,TRUE)</f>
        <v>Medium</v>
      </c>
      <c r="D231" s="56">
        <f t="shared" si="3"/>
        <v>0.54300000000000004</v>
      </c>
    </row>
    <row r="232" spans="1:4" x14ac:dyDescent="0.25">
      <c r="A232" t="s">
        <v>247</v>
      </c>
      <c r="B232" s="10">
        <v>487</v>
      </c>
      <c r="C232" s="10" t="str">
        <f>VLOOKUP(B232,$G$6:$H$9,2,TRUE)</f>
        <v>Medium</v>
      </c>
      <c r="D232" s="56">
        <f t="shared" si="3"/>
        <v>0.54600000000000004</v>
      </c>
    </row>
    <row r="233" spans="1:4" x14ac:dyDescent="0.25">
      <c r="A233" t="s">
        <v>160</v>
      </c>
      <c r="B233" s="10">
        <v>496</v>
      </c>
      <c r="C233" s="10" t="str">
        <f>VLOOKUP(B233,$G$6:$H$9,2,TRUE)</f>
        <v>Medium</v>
      </c>
      <c r="D233" s="56">
        <f t="shared" si="3"/>
        <v>0.54800000000000004</v>
      </c>
    </row>
    <row r="234" spans="1:4" x14ac:dyDescent="0.25">
      <c r="A234" t="s">
        <v>260</v>
      </c>
      <c r="B234" s="10">
        <v>501</v>
      </c>
      <c r="C234" s="10" t="str">
        <f>VLOOKUP(B234,$G$6:$H$9,2,TRUE)</f>
        <v>Medium</v>
      </c>
      <c r="D234" s="56">
        <f t="shared" si="3"/>
        <v>0.55100000000000005</v>
      </c>
    </row>
    <row r="235" spans="1:4" x14ac:dyDescent="0.25">
      <c r="A235" t="s">
        <v>62</v>
      </c>
      <c r="B235" s="10">
        <v>503</v>
      </c>
      <c r="C235" s="10" t="str">
        <f>VLOOKUP(B235,$G$6:$H$9,2,TRUE)</f>
        <v>Medium</v>
      </c>
      <c r="D235" s="56">
        <f t="shared" si="3"/>
        <v>0.55300000000000005</v>
      </c>
    </row>
    <row r="236" spans="1:4" x14ac:dyDescent="0.25">
      <c r="A236" t="s">
        <v>343</v>
      </c>
      <c r="B236" s="10">
        <v>503</v>
      </c>
      <c r="C236" s="10" t="str">
        <f>VLOOKUP(B236,$G$6:$H$9,2,TRUE)</f>
        <v>Medium</v>
      </c>
      <c r="D236" s="56">
        <f t="shared" si="3"/>
        <v>0.55300000000000005</v>
      </c>
    </row>
    <row r="237" spans="1:4" x14ac:dyDescent="0.25">
      <c r="A237" t="s">
        <v>252</v>
      </c>
      <c r="B237" s="10">
        <v>509</v>
      </c>
      <c r="C237" s="10" t="str">
        <f>VLOOKUP(B237,$G$6:$H$9,2,TRUE)</f>
        <v>Medium</v>
      </c>
      <c r="D237" s="56">
        <f t="shared" si="3"/>
        <v>0.55800000000000005</v>
      </c>
    </row>
    <row r="238" spans="1:4" x14ac:dyDescent="0.25">
      <c r="A238" t="s">
        <v>368</v>
      </c>
      <c r="B238" s="10">
        <v>512</v>
      </c>
      <c r="C238" s="10" t="str">
        <f>VLOOKUP(B238,$G$6:$H$9,2,TRUE)</f>
        <v>Medium</v>
      </c>
      <c r="D238" s="56">
        <f t="shared" si="3"/>
        <v>0.56000000000000005</v>
      </c>
    </row>
    <row r="239" spans="1:4" x14ac:dyDescent="0.25">
      <c r="A239" t="s">
        <v>178</v>
      </c>
      <c r="B239" s="10">
        <v>518</v>
      </c>
      <c r="C239" s="10" t="str">
        <f>VLOOKUP(B239,$G$6:$H$9,2,TRUE)</f>
        <v>Medium</v>
      </c>
      <c r="D239" s="56">
        <f t="shared" si="3"/>
        <v>0.56200000000000006</v>
      </c>
    </row>
    <row r="240" spans="1:4" x14ac:dyDescent="0.25">
      <c r="A240" t="s">
        <v>244</v>
      </c>
      <c r="B240" s="10">
        <v>520</v>
      </c>
      <c r="C240" s="10" t="str">
        <f>VLOOKUP(B240,$G$6:$H$9,2,TRUE)</f>
        <v>Medium</v>
      </c>
      <c r="D240" s="56">
        <f t="shared" si="3"/>
        <v>0.56499999999999995</v>
      </c>
    </row>
    <row r="241" spans="1:4" x14ac:dyDescent="0.25">
      <c r="A241" t="s">
        <v>169</v>
      </c>
      <c r="B241" s="10">
        <v>523</v>
      </c>
      <c r="C241" s="10" t="str">
        <f>VLOOKUP(B241,$G$6:$H$9,2,TRUE)</f>
        <v>Medium</v>
      </c>
      <c r="D241" s="56">
        <f t="shared" si="3"/>
        <v>0.56699999999999995</v>
      </c>
    </row>
    <row r="242" spans="1:4" x14ac:dyDescent="0.25">
      <c r="A242" t="s">
        <v>283</v>
      </c>
      <c r="B242" s="10">
        <v>523</v>
      </c>
      <c r="C242" s="10" t="str">
        <f>VLOOKUP(B242,$G$6:$H$9,2,TRUE)</f>
        <v>Medium</v>
      </c>
      <c r="D242" s="56">
        <f t="shared" si="3"/>
        <v>0.56699999999999995</v>
      </c>
    </row>
    <row r="243" spans="1:4" x14ac:dyDescent="0.25">
      <c r="A243" t="s">
        <v>302</v>
      </c>
      <c r="B243" s="10">
        <v>529</v>
      </c>
      <c r="C243" s="10" t="str">
        <f>VLOOKUP(B243,$G$6:$H$9,2,TRUE)</f>
        <v>Medium</v>
      </c>
      <c r="D243" s="56">
        <f t="shared" si="3"/>
        <v>0.57199999999999995</v>
      </c>
    </row>
    <row r="244" spans="1:4" x14ac:dyDescent="0.25">
      <c r="A244" t="s">
        <v>40</v>
      </c>
      <c r="B244" s="10">
        <v>530</v>
      </c>
      <c r="C244" s="10" t="str">
        <f>VLOOKUP(B244,$G$6:$H$9,2,TRUE)</f>
        <v>Medium</v>
      </c>
      <c r="D244" s="56">
        <f t="shared" si="3"/>
        <v>0.57399999999999995</v>
      </c>
    </row>
    <row r="245" spans="1:4" x14ac:dyDescent="0.25">
      <c r="A245" t="s">
        <v>262</v>
      </c>
      <c r="B245" s="10">
        <v>533</v>
      </c>
      <c r="C245" s="10" t="str">
        <f>VLOOKUP(B245,$G$6:$H$9,2,TRUE)</f>
        <v>Medium</v>
      </c>
      <c r="D245" s="56">
        <f t="shared" si="3"/>
        <v>0.57699999999999996</v>
      </c>
    </row>
    <row r="246" spans="1:4" x14ac:dyDescent="0.25">
      <c r="A246" t="s">
        <v>85</v>
      </c>
      <c r="B246" s="10">
        <v>535</v>
      </c>
      <c r="C246" s="10" t="str">
        <f>VLOOKUP(B246,$G$6:$H$9,2,TRUE)</f>
        <v>Medium</v>
      </c>
      <c r="D246" s="56">
        <f t="shared" si="3"/>
        <v>0.57899999999999996</v>
      </c>
    </row>
    <row r="247" spans="1:4" x14ac:dyDescent="0.25">
      <c r="A247" t="s">
        <v>383</v>
      </c>
      <c r="B247" s="10">
        <v>537</v>
      </c>
      <c r="C247" s="10" t="str">
        <f>VLOOKUP(B247,$G$6:$H$9,2,TRUE)</f>
        <v>Medium</v>
      </c>
      <c r="D247" s="56">
        <f t="shared" si="3"/>
        <v>0.58099999999999996</v>
      </c>
    </row>
    <row r="248" spans="1:4" x14ac:dyDescent="0.25">
      <c r="A248" t="s">
        <v>338</v>
      </c>
      <c r="B248" s="10">
        <v>538</v>
      </c>
      <c r="C248" s="10" t="str">
        <f>VLOOKUP(B248,$G$6:$H$9,2,TRUE)</f>
        <v>Medium</v>
      </c>
      <c r="D248" s="56">
        <f t="shared" si="3"/>
        <v>0.58399999999999996</v>
      </c>
    </row>
    <row r="249" spans="1:4" x14ac:dyDescent="0.25">
      <c r="A249" t="s">
        <v>397</v>
      </c>
      <c r="B249" s="10">
        <v>539</v>
      </c>
      <c r="C249" s="10" t="str">
        <f>VLOOKUP(B249,$G$6:$H$9,2,TRUE)</f>
        <v>Medium</v>
      </c>
      <c r="D249" s="56">
        <f t="shared" si="3"/>
        <v>0.58599999999999997</v>
      </c>
    </row>
    <row r="250" spans="1:4" x14ac:dyDescent="0.25">
      <c r="A250" t="s">
        <v>142</v>
      </c>
      <c r="B250" s="10">
        <v>543</v>
      </c>
      <c r="C250" s="10" t="str">
        <f>VLOOKUP(B250,$G$6:$H$9,2,TRUE)</f>
        <v>Medium</v>
      </c>
      <c r="D250" s="56">
        <f t="shared" si="3"/>
        <v>0.58899999999999997</v>
      </c>
    </row>
    <row r="251" spans="1:4" x14ac:dyDescent="0.25">
      <c r="A251" t="s">
        <v>13</v>
      </c>
      <c r="B251" s="10">
        <v>545</v>
      </c>
      <c r="C251" s="10" t="str">
        <f>VLOOKUP(B251,$G$6:$H$9,2,TRUE)</f>
        <v>Medium</v>
      </c>
      <c r="D251" s="56">
        <f t="shared" si="3"/>
        <v>0.59099999999999997</v>
      </c>
    </row>
    <row r="252" spans="1:4" x14ac:dyDescent="0.25">
      <c r="A252" t="s">
        <v>68</v>
      </c>
      <c r="B252" s="10">
        <v>549</v>
      </c>
      <c r="C252" s="10" t="str">
        <f>VLOOKUP(B252,$G$6:$H$9,2,TRUE)</f>
        <v>Medium</v>
      </c>
      <c r="D252" s="56">
        <f t="shared" si="3"/>
        <v>0.59299999999999997</v>
      </c>
    </row>
    <row r="253" spans="1:4" x14ac:dyDescent="0.25">
      <c r="A253" t="s">
        <v>199</v>
      </c>
      <c r="B253" s="10">
        <v>552</v>
      </c>
      <c r="C253" s="10" t="str">
        <f>VLOOKUP(B253,$G$6:$H$9,2,TRUE)</f>
        <v>Medium</v>
      </c>
      <c r="D253" s="56">
        <f t="shared" si="3"/>
        <v>0.59599999999999997</v>
      </c>
    </row>
    <row r="254" spans="1:4" x14ac:dyDescent="0.25">
      <c r="A254" t="s">
        <v>172</v>
      </c>
      <c r="B254" s="10">
        <v>554</v>
      </c>
      <c r="C254" s="10" t="str">
        <f>VLOOKUP(B254,$G$6:$H$9,2,TRUE)</f>
        <v>Medium</v>
      </c>
      <c r="D254" s="56">
        <f t="shared" si="3"/>
        <v>0.59799999999999998</v>
      </c>
    </row>
    <row r="255" spans="1:4" x14ac:dyDescent="0.25">
      <c r="A255" t="s">
        <v>321</v>
      </c>
      <c r="B255" s="10">
        <v>557</v>
      </c>
      <c r="C255" s="10" t="str">
        <f>VLOOKUP(B255,$G$6:$H$9,2,TRUE)</f>
        <v>Medium</v>
      </c>
      <c r="D255" s="56">
        <f t="shared" si="3"/>
        <v>0.6</v>
      </c>
    </row>
    <row r="256" spans="1:4" x14ac:dyDescent="0.25">
      <c r="A256" t="s">
        <v>352</v>
      </c>
      <c r="B256" s="10">
        <v>566</v>
      </c>
      <c r="C256" s="10" t="str">
        <f>VLOOKUP(B256,$G$6:$H$9,2,TRUE)</f>
        <v>Medium</v>
      </c>
      <c r="D256" s="56">
        <f t="shared" si="3"/>
        <v>0.60299999999999998</v>
      </c>
    </row>
    <row r="257" spans="1:4" x14ac:dyDescent="0.25">
      <c r="A257" t="s">
        <v>402</v>
      </c>
      <c r="B257" s="10">
        <v>567</v>
      </c>
      <c r="C257" s="10" t="str">
        <f>VLOOKUP(B257,$G$6:$H$9,2,TRUE)</f>
        <v>Medium</v>
      </c>
      <c r="D257" s="56">
        <f t="shared" si="3"/>
        <v>0.60499999999999998</v>
      </c>
    </row>
    <row r="258" spans="1:4" x14ac:dyDescent="0.25">
      <c r="A258" t="s">
        <v>281</v>
      </c>
      <c r="B258" s="10">
        <v>568</v>
      </c>
      <c r="C258" s="10" t="str">
        <f>VLOOKUP(B258,$G$6:$H$9,2,TRUE)</f>
        <v>Medium</v>
      </c>
      <c r="D258" s="56">
        <f t="shared" si="3"/>
        <v>0.60799999999999998</v>
      </c>
    </row>
    <row r="259" spans="1:4" x14ac:dyDescent="0.25">
      <c r="A259" t="s">
        <v>325</v>
      </c>
      <c r="B259" s="10">
        <v>568</v>
      </c>
      <c r="C259" s="10" t="str">
        <f>VLOOKUP(B259,$G$6:$H$9,2,TRUE)</f>
        <v>Medium</v>
      </c>
      <c r="D259" s="56">
        <f t="shared" ref="D259:D322" si="4">PERCENTRANK(B:B,B259)</f>
        <v>0.60799999999999998</v>
      </c>
    </row>
    <row r="260" spans="1:4" x14ac:dyDescent="0.25">
      <c r="A260" t="s">
        <v>60</v>
      </c>
      <c r="B260" s="10">
        <v>570</v>
      </c>
      <c r="C260" s="10" t="str">
        <f>VLOOKUP(B260,$G$6:$H$9,2,TRUE)</f>
        <v>Medium</v>
      </c>
      <c r="D260" s="56">
        <f t="shared" si="4"/>
        <v>0.61199999999999999</v>
      </c>
    </row>
    <row r="261" spans="1:4" x14ac:dyDescent="0.25">
      <c r="A261" t="s">
        <v>318</v>
      </c>
      <c r="B261" s="10">
        <v>573</v>
      </c>
      <c r="C261" s="10" t="str">
        <f>VLOOKUP(B261,$G$6:$H$9,2,TRUE)</f>
        <v>Medium</v>
      </c>
      <c r="D261" s="56">
        <f t="shared" si="4"/>
        <v>0.61499999999999999</v>
      </c>
    </row>
    <row r="262" spans="1:4" x14ac:dyDescent="0.25">
      <c r="A262" t="s">
        <v>288</v>
      </c>
      <c r="B262" s="10">
        <v>577</v>
      </c>
      <c r="C262" s="10" t="str">
        <f>VLOOKUP(B262,$G$6:$H$9,2,TRUE)</f>
        <v>Medium</v>
      </c>
      <c r="D262" s="56">
        <f t="shared" si="4"/>
        <v>0.61699999999999999</v>
      </c>
    </row>
    <row r="263" spans="1:4" x14ac:dyDescent="0.25">
      <c r="A263" t="s">
        <v>163</v>
      </c>
      <c r="B263" s="10">
        <v>580</v>
      </c>
      <c r="C263" s="10" t="str">
        <f>VLOOKUP(B263,$G$6:$H$9,2,TRUE)</f>
        <v>Medium</v>
      </c>
      <c r="D263" s="56">
        <f t="shared" si="4"/>
        <v>0.61899999999999999</v>
      </c>
    </row>
    <row r="264" spans="1:4" x14ac:dyDescent="0.25">
      <c r="A264" t="s">
        <v>342</v>
      </c>
      <c r="B264" s="10">
        <v>580</v>
      </c>
      <c r="C264" s="10" t="str">
        <f>VLOOKUP(B264,$G$6:$H$9,2,TRUE)</f>
        <v>Medium</v>
      </c>
      <c r="D264" s="56">
        <f t="shared" si="4"/>
        <v>0.61899999999999999</v>
      </c>
    </row>
    <row r="265" spans="1:4" x14ac:dyDescent="0.25">
      <c r="A265" t="s">
        <v>226</v>
      </c>
      <c r="B265" s="10">
        <v>592</v>
      </c>
      <c r="C265" s="10" t="str">
        <f>VLOOKUP(B265,$G$6:$H$9,2,TRUE)</f>
        <v>Medium</v>
      </c>
      <c r="D265" s="56">
        <f t="shared" si="4"/>
        <v>0.624</v>
      </c>
    </row>
    <row r="266" spans="1:4" x14ac:dyDescent="0.25">
      <c r="A266" t="s">
        <v>322</v>
      </c>
      <c r="B266" s="10">
        <v>593</v>
      </c>
      <c r="C266" s="10" t="str">
        <f>VLOOKUP(B266,$G$6:$H$9,2,TRUE)</f>
        <v>Medium</v>
      </c>
      <c r="D266" s="56">
        <f t="shared" si="4"/>
        <v>0.627</v>
      </c>
    </row>
    <row r="267" spans="1:4" x14ac:dyDescent="0.25">
      <c r="A267" t="s">
        <v>299</v>
      </c>
      <c r="B267" s="10">
        <v>595</v>
      </c>
      <c r="C267" s="10" t="str">
        <f>VLOOKUP(B267,$G$6:$H$9,2,TRUE)</f>
        <v>Medium</v>
      </c>
      <c r="D267" s="56">
        <f t="shared" si="4"/>
        <v>0.629</v>
      </c>
    </row>
    <row r="268" spans="1:4" x14ac:dyDescent="0.25">
      <c r="A268" t="s">
        <v>196</v>
      </c>
      <c r="B268" s="10">
        <v>598</v>
      </c>
      <c r="C268" s="10" t="str">
        <f>VLOOKUP(B268,$G$6:$H$9,2,TRUE)</f>
        <v>Medium</v>
      </c>
      <c r="D268" s="56">
        <f t="shared" si="4"/>
        <v>0.63100000000000001</v>
      </c>
    </row>
    <row r="269" spans="1:4" x14ac:dyDescent="0.25">
      <c r="A269" t="s">
        <v>297</v>
      </c>
      <c r="B269" s="10">
        <v>598</v>
      </c>
      <c r="C269" s="10" t="str">
        <f>VLOOKUP(B269,$G$6:$H$9,2,TRUE)</f>
        <v>Medium</v>
      </c>
      <c r="D269" s="56">
        <f t="shared" si="4"/>
        <v>0.63100000000000001</v>
      </c>
    </row>
    <row r="270" spans="1:4" x14ac:dyDescent="0.25">
      <c r="A270" t="s">
        <v>25</v>
      </c>
      <c r="B270" s="10">
        <v>604</v>
      </c>
      <c r="C270" s="10" t="str">
        <f>VLOOKUP(B270,$G$6:$H$9,2,TRUE)</f>
        <v>Medium</v>
      </c>
      <c r="D270" s="56">
        <f t="shared" si="4"/>
        <v>0.63600000000000001</v>
      </c>
    </row>
    <row r="271" spans="1:4" x14ac:dyDescent="0.25">
      <c r="A271" t="s">
        <v>427</v>
      </c>
      <c r="B271" s="10">
        <v>606</v>
      </c>
      <c r="C271" s="10" t="str">
        <f>VLOOKUP(B271,$G$6:$H$9,2,TRUE)</f>
        <v>Medium</v>
      </c>
      <c r="D271" s="56">
        <f t="shared" si="4"/>
        <v>0.63800000000000001</v>
      </c>
    </row>
    <row r="272" spans="1:4" x14ac:dyDescent="0.25">
      <c r="A272" t="s">
        <v>339</v>
      </c>
      <c r="B272" s="10">
        <v>608</v>
      </c>
      <c r="C272" s="10" t="str">
        <f>VLOOKUP(B272,$G$6:$H$9,2,TRUE)</f>
        <v>Medium</v>
      </c>
      <c r="D272" s="56">
        <f t="shared" si="4"/>
        <v>0.64100000000000001</v>
      </c>
    </row>
    <row r="273" spans="1:4" x14ac:dyDescent="0.25">
      <c r="A273" t="s">
        <v>166</v>
      </c>
      <c r="B273" s="10">
        <v>628</v>
      </c>
      <c r="C273" s="10" t="str">
        <f>VLOOKUP(B273,$G$6:$H$9,2,TRUE)</f>
        <v>Medium</v>
      </c>
      <c r="D273" s="56">
        <f t="shared" si="4"/>
        <v>0.64300000000000002</v>
      </c>
    </row>
    <row r="274" spans="1:4" x14ac:dyDescent="0.25">
      <c r="A274" t="s">
        <v>52</v>
      </c>
      <c r="B274" s="10">
        <v>632</v>
      </c>
      <c r="C274" s="10" t="str">
        <f>VLOOKUP(B274,$G$6:$H$9,2,TRUE)</f>
        <v>Medium</v>
      </c>
      <c r="D274" s="56">
        <f t="shared" si="4"/>
        <v>0.64600000000000002</v>
      </c>
    </row>
    <row r="275" spans="1:4" x14ac:dyDescent="0.25">
      <c r="A275" t="s">
        <v>75</v>
      </c>
      <c r="B275" s="10">
        <v>638</v>
      </c>
      <c r="C275" s="10" t="str">
        <f>VLOOKUP(B275,$G$6:$H$9,2,TRUE)</f>
        <v>Medium</v>
      </c>
      <c r="D275" s="56">
        <f t="shared" si="4"/>
        <v>0.64800000000000002</v>
      </c>
    </row>
    <row r="276" spans="1:4" x14ac:dyDescent="0.25">
      <c r="A276" t="s">
        <v>384</v>
      </c>
      <c r="B276" s="10">
        <v>640</v>
      </c>
      <c r="C276" s="10" t="str">
        <f>VLOOKUP(B276,$G$6:$H$9,2,TRUE)</f>
        <v>Medium</v>
      </c>
      <c r="D276" s="56">
        <f t="shared" si="4"/>
        <v>0.65</v>
      </c>
    </row>
    <row r="277" spans="1:4" x14ac:dyDescent="0.25">
      <c r="A277" t="s">
        <v>122</v>
      </c>
      <c r="B277" s="10">
        <v>646</v>
      </c>
      <c r="C277" s="10" t="str">
        <f>VLOOKUP(B277,$G$6:$H$9,2,TRUE)</f>
        <v>Medium</v>
      </c>
      <c r="D277" s="56">
        <f t="shared" si="4"/>
        <v>0.65300000000000002</v>
      </c>
    </row>
    <row r="278" spans="1:4" x14ac:dyDescent="0.25">
      <c r="A278" t="s">
        <v>416</v>
      </c>
      <c r="B278" s="10">
        <v>650</v>
      </c>
      <c r="C278" s="10" t="str">
        <f>VLOOKUP(B278,$G$6:$H$9,2,TRUE)</f>
        <v>Medium</v>
      </c>
      <c r="D278" s="56">
        <f t="shared" si="4"/>
        <v>0.65500000000000003</v>
      </c>
    </row>
    <row r="279" spans="1:4" x14ac:dyDescent="0.25">
      <c r="A279" t="s">
        <v>126</v>
      </c>
      <c r="B279" s="10">
        <v>656</v>
      </c>
      <c r="C279" s="10" t="str">
        <f>VLOOKUP(B279,$G$6:$H$9,2,TRUE)</f>
        <v>Medium</v>
      </c>
      <c r="D279" s="56">
        <f t="shared" si="4"/>
        <v>0.65700000000000003</v>
      </c>
    </row>
    <row r="280" spans="1:4" x14ac:dyDescent="0.25">
      <c r="A280" t="s">
        <v>232</v>
      </c>
      <c r="B280" s="10">
        <v>656</v>
      </c>
      <c r="C280" s="10" t="str">
        <f>VLOOKUP(B280,$G$6:$H$9,2,TRUE)</f>
        <v>Medium</v>
      </c>
      <c r="D280" s="56">
        <f t="shared" si="4"/>
        <v>0.65700000000000003</v>
      </c>
    </row>
    <row r="281" spans="1:4" x14ac:dyDescent="0.25">
      <c r="A281" t="s">
        <v>271</v>
      </c>
      <c r="B281" s="10">
        <v>660</v>
      </c>
      <c r="C281" s="10" t="str">
        <f>VLOOKUP(B281,$G$6:$H$9,2,TRUE)</f>
        <v>Medium</v>
      </c>
      <c r="D281" s="56">
        <f t="shared" si="4"/>
        <v>0.66200000000000003</v>
      </c>
    </row>
    <row r="282" spans="1:4" x14ac:dyDescent="0.25">
      <c r="A282" t="s">
        <v>202</v>
      </c>
      <c r="B282" s="10">
        <v>663</v>
      </c>
      <c r="C282" s="10" t="str">
        <f>VLOOKUP(B282,$G$6:$H$9,2,TRUE)</f>
        <v>Medium</v>
      </c>
      <c r="D282" s="56">
        <f t="shared" si="4"/>
        <v>0.66500000000000004</v>
      </c>
    </row>
    <row r="283" spans="1:4" x14ac:dyDescent="0.25">
      <c r="A283" t="s">
        <v>313</v>
      </c>
      <c r="B283" s="10">
        <v>664</v>
      </c>
      <c r="C283" s="10" t="str">
        <f>VLOOKUP(B283,$G$6:$H$9,2,TRUE)</f>
        <v>Medium</v>
      </c>
      <c r="D283" s="56">
        <f t="shared" si="4"/>
        <v>0.66700000000000004</v>
      </c>
    </row>
    <row r="284" spans="1:4" x14ac:dyDescent="0.25">
      <c r="A284" t="s">
        <v>111</v>
      </c>
      <c r="B284" s="10">
        <v>665</v>
      </c>
      <c r="C284" s="10" t="str">
        <f>VLOOKUP(B284,$G$6:$H$9,2,TRUE)</f>
        <v>Medium</v>
      </c>
      <c r="D284" s="56">
        <f t="shared" si="4"/>
        <v>0.66900000000000004</v>
      </c>
    </row>
    <row r="285" spans="1:4" x14ac:dyDescent="0.25">
      <c r="A285" t="s">
        <v>133</v>
      </c>
      <c r="B285" s="10">
        <v>669</v>
      </c>
      <c r="C285" s="10" t="str">
        <f>VLOOKUP(B285,$G$6:$H$9,2,TRUE)</f>
        <v>Medium</v>
      </c>
      <c r="D285" s="56">
        <f t="shared" si="4"/>
        <v>0.67200000000000004</v>
      </c>
    </row>
    <row r="286" spans="1:4" x14ac:dyDescent="0.25">
      <c r="A286" t="s">
        <v>240</v>
      </c>
      <c r="B286" s="10">
        <v>686</v>
      </c>
      <c r="C286" s="10" t="str">
        <f>VLOOKUP(B286,$G$6:$H$9,2,TRUE)</f>
        <v>Medium</v>
      </c>
      <c r="D286" s="56">
        <f t="shared" si="4"/>
        <v>0.67400000000000004</v>
      </c>
    </row>
    <row r="287" spans="1:4" x14ac:dyDescent="0.25">
      <c r="A287" t="s">
        <v>358</v>
      </c>
      <c r="B287" s="10">
        <v>686</v>
      </c>
      <c r="C287" s="10" t="str">
        <f>VLOOKUP(B287,$G$6:$H$9,2,TRUE)</f>
        <v>Medium</v>
      </c>
      <c r="D287" s="56">
        <f t="shared" si="4"/>
        <v>0.67400000000000004</v>
      </c>
    </row>
    <row r="288" spans="1:4" x14ac:dyDescent="0.25">
      <c r="A288" t="s">
        <v>143</v>
      </c>
      <c r="B288" s="10">
        <v>692</v>
      </c>
      <c r="C288" s="10" t="str">
        <f>VLOOKUP(B288,$G$6:$H$9,2,TRUE)</f>
        <v>Medium</v>
      </c>
      <c r="D288" s="56">
        <f t="shared" si="4"/>
        <v>0.67900000000000005</v>
      </c>
    </row>
    <row r="289" spans="1:4" x14ac:dyDescent="0.25">
      <c r="A289" t="s">
        <v>22</v>
      </c>
      <c r="B289" s="10">
        <v>694</v>
      </c>
      <c r="C289" s="10" t="str">
        <f>VLOOKUP(B289,$G$6:$H$9,2,TRUE)</f>
        <v>Medium</v>
      </c>
      <c r="D289" s="56">
        <f t="shared" si="4"/>
        <v>0.68100000000000005</v>
      </c>
    </row>
    <row r="290" spans="1:4" x14ac:dyDescent="0.25">
      <c r="A290" t="s">
        <v>135</v>
      </c>
      <c r="B290" s="10">
        <v>698</v>
      </c>
      <c r="C290" s="10" t="str">
        <f>VLOOKUP(B290,$G$6:$H$9,2,TRUE)</f>
        <v>Medium</v>
      </c>
      <c r="D290" s="56">
        <f t="shared" si="4"/>
        <v>0.68400000000000005</v>
      </c>
    </row>
    <row r="291" spans="1:4" x14ac:dyDescent="0.25">
      <c r="A291" t="s">
        <v>47</v>
      </c>
      <c r="B291" s="10">
        <v>700</v>
      </c>
      <c r="C291" s="10" t="str">
        <f>VLOOKUP(B291,$G$6:$H$9,2,TRUE)</f>
        <v>Medium</v>
      </c>
      <c r="D291" s="56">
        <f t="shared" si="4"/>
        <v>0.68600000000000005</v>
      </c>
    </row>
    <row r="292" spans="1:4" x14ac:dyDescent="0.25">
      <c r="A292" t="s">
        <v>218</v>
      </c>
      <c r="B292" s="10">
        <v>703</v>
      </c>
      <c r="C292" s="10" t="str">
        <f>VLOOKUP(B292,$G$6:$H$9,2,TRUE)</f>
        <v>Medium</v>
      </c>
      <c r="D292" s="56">
        <f t="shared" si="4"/>
        <v>0.68799999999999994</v>
      </c>
    </row>
    <row r="293" spans="1:4" x14ac:dyDescent="0.25">
      <c r="A293" t="s">
        <v>48</v>
      </c>
      <c r="B293" s="10">
        <v>708</v>
      </c>
      <c r="C293" s="10" t="str">
        <f>VLOOKUP(B293,$G$6:$H$9,2,TRUE)</f>
        <v>Medium</v>
      </c>
      <c r="D293" s="56">
        <f t="shared" si="4"/>
        <v>0.69099999999999995</v>
      </c>
    </row>
    <row r="294" spans="1:4" x14ac:dyDescent="0.25">
      <c r="A294" t="s">
        <v>151</v>
      </c>
      <c r="B294" s="10">
        <v>710</v>
      </c>
      <c r="C294" s="10" t="str">
        <f>VLOOKUP(B294,$G$6:$H$9,2,TRUE)</f>
        <v>Medium</v>
      </c>
      <c r="D294" s="56">
        <f t="shared" si="4"/>
        <v>0.69299999999999995</v>
      </c>
    </row>
    <row r="295" spans="1:4" x14ac:dyDescent="0.25">
      <c r="A295" t="s">
        <v>289</v>
      </c>
      <c r="B295" s="10">
        <v>717</v>
      </c>
      <c r="C295" s="10" t="str">
        <f>VLOOKUP(B295,$G$6:$H$9,2,TRUE)</f>
        <v>Medium</v>
      </c>
      <c r="D295" s="56">
        <f t="shared" si="4"/>
        <v>0.69499999999999995</v>
      </c>
    </row>
    <row r="296" spans="1:4" x14ac:dyDescent="0.25">
      <c r="A296" t="s">
        <v>99</v>
      </c>
      <c r="B296" s="10">
        <v>725</v>
      </c>
      <c r="C296" s="10" t="str">
        <f>VLOOKUP(B296,$G$6:$H$9,2,TRUE)</f>
        <v>Medium</v>
      </c>
      <c r="D296" s="56">
        <f t="shared" si="4"/>
        <v>0.69799999999999995</v>
      </c>
    </row>
    <row r="297" spans="1:4" x14ac:dyDescent="0.25">
      <c r="A297" t="s">
        <v>377</v>
      </c>
      <c r="B297" s="10">
        <v>729</v>
      </c>
      <c r="C297" s="10" t="str">
        <f>VLOOKUP(B297,$G$6:$H$9,2,TRUE)</f>
        <v>Medium</v>
      </c>
      <c r="D297" s="56">
        <f t="shared" si="4"/>
        <v>0.7</v>
      </c>
    </row>
    <row r="298" spans="1:4" x14ac:dyDescent="0.25">
      <c r="A298" t="s">
        <v>127</v>
      </c>
      <c r="B298" s="10">
        <v>731</v>
      </c>
      <c r="C298" s="10" t="str">
        <f>VLOOKUP(B298,$G$6:$H$9,2,TRUE)</f>
        <v>Medium</v>
      </c>
      <c r="D298" s="56">
        <f t="shared" si="4"/>
        <v>0.70299999999999996</v>
      </c>
    </row>
    <row r="299" spans="1:4" x14ac:dyDescent="0.25">
      <c r="A299" t="s">
        <v>91</v>
      </c>
      <c r="B299" s="10">
        <v>734</v>
      </c>
      <c r="C299" s="10" t="str">
        <f>VLOOKUP(B299,$G$6:$H$9,2,TRUE)</f>
        <v>Medium</v>
      </c>
      <c r="D299" s="56">
        <f t="shared" si="4"/>
        <v>0.70499999999999996</v>
      </c>
    </row>
    <row r="300" spans="1:4" x14ac:dyDescent="0.25">
      <c r="A300" t="s">
        <v>308</v>
      </c>
      <c r="B300" s="10">
        <v>737</v>
      </c>
      <c r="C300" s="10" t="str">
        <f>VLOOKUP(B300,$G$6:$H$9,2,TRUE)</f>
        <v>Medium</v>
      </c>
      <c r="D300" s="56">
        <f t="shared" si="4"/>
        <v>0.70699999999999996</v>
      </c>
    </row>
    <row r="301" spans="1:4" x14ac:dyDescent="0.25">
      <c r="A301" t="s">
        <v>278</v>
      </c>
      <c r="B301" s="10">
        <v>738</v>
      </c>
      <c r="C301" s="10" t="str">
        <f>VLOOKUP(B301,$G$6:$H$9,2,TRUE)</f>
        <v>Medium</v>
      </c>
      <c r="D301" s="56">
        <f t="shared" si="4"/>
        <v>0.71</v>
      </c>
    </row>
    <row r="302" spans="1:4" x14ac:dyDescent="0.25">
      <c r="A302" t="s">
        <v>309</v>
      </c>
      <c r="B302" s="10">
        <v>744</v>
      </c>
      <c r="C302" s="10" t="str">
        <f>VLOOKUP(B302,$G$6:$H$9,2,TRUE)</f>
        <v>Medium</v>
      </c>
      <c r="D302" s="56">
        <f t="shared" si="4"/>
        <v>0.71199999999999997</v>
      </c>
    </row>
    <row r="303" spans="1:4" x14ac:dyDescent="0.25">
      <c r="A303" t="s">
        <v>417</v>
      </c>
      <c r="B303" s="10">
        <v>753</v>
      </c>
      <c r="C303" s="10" t="str">
        <f>VLOOKUP(B303,$G$6:$H$9,2,TRUE)</f>
        <v>Medium</v>
      </c>
      <c r="D303" s="56">
        <f t="shared" si="4"/>
        <v>0.71399999999999997</v>
      </c>
    </row>
    <row r="304" spans="1:4" x14ac:dyDescent="0.25">
      <c r="A304" t="s">
        <v>273</v>
      </c>
      <c r="B304" s="10">
        <v>763</v>
      </c>
      <c r="C304" s="10" t="str">
        <f>VLOOKUP(B304,$G$6:$H$9,2,TRUE)</f>
        <v>Medium</v>
      </c>
      <c r="D304" s="56">
        <f t="shared" si="4"/>
        <v>0.71699999999999997</v>
      </c>
    </row>
    <row r="305" spans="1:4" x14ac:dyDescent="0.25">
      <c r="A305" t="s">
        <v>290</v>
      </c>
      <c r="B305" s="10">
        <v>764</v>
      </c>
      <c r="C305" s="10" t="str">
        <f>VLOOKUP(B305,$G$6:$H$9,2,TRUE)</f>
        <v>Medium</v>
      </c>
      <c r="D305" s="56">
        <f t="shared" si="4"/>
        <v>0.71899999999999997</v>
      </c>
    </row>
    <row r="306" spans="1:4" x14ac:dyDescent="0.25">
      <c r="A306" t="s">
        <v>108</v>
      </c>
      <c r="B306" s="10">
        <v>768</v>
      </c>
      <c r="C306" s="10" t="str">
        <f>VLOOKUP(B306,$G$6:$H$9,2,TRUE)</f>
        <v>Medium</v>
      </c>
      <c r="D306" s="56">
        <f t="shared" si="4"/>
        <v>0.72199999999999998</v>
      </c>
    </row>
    <row r="307" spans="1:4" x14ac:dyDescent="0.25">
      <c r="A307" t="s">
        <v>102</v>
      </c>
      <c r="B307" s="10">
        <v>769</v>
      </c>
      <c r="C307" s="10" t="str">
        <f>VLOOKUP(B307,$G$6:$H$9,2,TRUE)</f>
        <v>Medium</v>
      </c>
      <c r="D307" s="56">
        <f t="shared" si="4"/>
        <v>0.72399999999999998</v>
      </c>
    </row>
    <row r="308" spans="1:4" x14ac:dyDescent="0.25">
      <c r="A308" t="s">
        <v>179</v>
      </c>
      <c r="B308" s="10">
        <v>770</v>
      </c>
      <c r="C308" s="10" t="str">
        <f>VLOOKUP(B308,$G$6:$H$9,2,TRUE)</f>
        <v>Medium</v>
      </c>
      <c r="D308" s="56">
        <f t="shared" si="4"/>
        <v>0.72599999999999998</v>
      </c>
    </row>
    <row r="309" spans="1:4" x14ac:dyDescent="0.25">
      <c r="A309" t="s">
        <v>410</v>
      </c>
      <c r="B309" s="10">
        <v>771</v>
      </c>
      <c r="C309" s="10" t="str">
        <f>VLOOKUP(B309,$G$6:$H$9,2,TRUE)</f>
        <v>Medium</v>
      </c>
      <c r="D309" s="56">
        <f t="shared" si="4"/>
        <v>0.72899999999999998</v>
      </c>
    </row>
    <row r="310" spans="1:4" x14ac:dyDescent="0.25">
      <c r="A310" t="s">
        <v>156</v>
      </c>
      <c r="B310" s="10">
        <v>775</v>
      </c>
      <c r="C310" s="10" t="str">
        <f>VLOOKUP(B310,$G$6:$H$9,2,TRUE)</f>
        <v>Medium</v>
      </c>
      <c r="D310" s="56">
        <f t="shared" si="4"/>
        <v>0.73099999999999998</v>
      </c>
    </row>
    <row r="311" spans="1:4" x14ac:dyDescent="0.25">
      <c r="A311" t="s">
        <v>86</v>
      </c>
      <c r="B311" s="10">
        <v>777</v>
      </c>
      <c r="C311" s="10" t="str">
        <f>VLOOKUP(B311,$G$6:$H$9,2,TRUE)</f>
        <v>Medium</v>
      </c>
      <c r="D311" s="56">
        <f t="shared" si="4"/>
        <v>0.73299999999999998</v>
      </c>
    </row>
    <row r="312" spans="1:4" x14ac:dyDescent="0.25">
      <c r="A312" t="s">
        <v>87</v>
      </c>
      <c r="B312" s="10">
        <v>777</v>
      </c>
      <c r="C312" s="10" t="str">
        <f>VLOOKUP(B312,$G$6:$H$9,2,TRUE)</f>
        <v>Medium</v>
      </c>
      <c r="D312" s="56">
        <f t="shared" si="4"/>
        <v>0.73299999999999998</v>
      </c>
    </row>
    <row r="313" spans="1:4" x14ac:dyDescent="0.25">
      <c r="A313" t="s">
        <v>425</v>
      </c>
      <c r="B313" s="10">
        <v>778</v>
      </c>
      <c r="C313" s="10" t="str">
        <f>VLOOKUP(B313,$G$6:$H$9,2,TRUE)</f>
        <v>Medium</v>
      </c>
      <c r="D313" s="56">
        <f t="shared" si="4"/>
        <v>0.73799999999999999</v>
      </c>
    </row>
    <row r="314" spans="1:4" x14ac:dyDescent="0.25">
      <c r="A314" t="s">
        <v>136</v>
      </c>
      <c r="B314" s="10">
        <v>779</v>
      </c>
      <c r="C314" s="10" t="str">
        <f>VLOOKUP(B314,$G$6:$H$9,2,TRUE)</f>
        <v>Medium</v>
      </c>
      <c r="D314" s="56">
        <f t="shared" si="4"/>
        <v>0.74099999999999999</v>
      </c>
    </row>
    <row r="315" spans="1:4" x14ac:dyDescent="0.25">
      <c r="A315" t="s">
        <v>243</v>
      </c>
      <c r="B315" s="10">
        <v>779</v>
      </c>
      <c r="C315" s="10" t="str">
        <f>VLOOKUP(B315,$G$6:$H$9,2,TRUE)</f>
        <v>Medium</v>
      </c>
      <c r="D315" s="56">
        <f t="shared" si="4"/>
        <v>0.74099999999999999</v>
      </c>
    </row>
    <row r="316" spans="1:4" x14ac:dyDescent="0.25">
      <c r="A316" t="s">
        <v>249</v>
      </c>
      <c r="B316" s="10">
        <v>782</v>
      </c>
      <c r="C316" s="10" t="str">
        <f>VLOOKUP(B316,$G$6:$H$9,2,TRUE)</f>
        <v>Medium</v>
      </c>
      <c r="D316" s="56">
        <f t="shared" si="4"/>
        <v>0.745</v>
      </c>
    </row>
    <row r="317" spans="1:4" x14ac:dyDescent="0.25">
      <c r="A317" t="s">
        <v>394</v>
      </c>
      <c r="B317" s="10">
        <v>785</v>
      </c>
      <c r="C317" s="10" t="str">
        <f>VLOOKUP(B317,$G$6:$H$9,2,TRUE)</f>
        <v>Medium</v>
      </c>
      <c r="D317" s="56">
        <f t="shared" si="4"/>
        <v>0.748</v>
      </c>
    </row>
    <row r="318" spans="1:4" x14ac:dyDescent="0.25">
      <c r="A318" t="s">
        <v>34</v>
      </c>
      <c r="B318" s="10">
        <v>790</v>
      </c>
      <c r="C318" s="10" t="str">
        <f>VLOOKUP(B318,$G$6:$H$9,2,TRUE)</f>
        <v>High</v>
      </c>
      <c r="D318" s="56">
        <f t="shared" si="4"/>
        <v>0.75</v>
      </c>
    </row>
    <row r="319" spans="1:4" x14ac:dyDescent="0.25">
      <c r="A319" t="s">
        <v>287</v>
      </c>
      <c r="B319" s="10">
        <v>791</v>
      </c>
      <c r="C319" s="10" t="str">
        <f>VLOOKUP(B319,$G$6:$H$9,2,TRUE)</f>
        <v>High</v>
      </c>
      <c r="D319" s="56">
        <f t="shared" si="4"/>
        <v>0.752</v>
      </c>
    </row>
    <row r="320" spans="1:4" x14ac:dyDescent="0.25">
      <c r="A320" t="s">
        <v>356</v>
      </c>
      <c r="B320" s="10">
        <v>802</v>
      </c>
      <c r="C320" s="10" t="str">
        <f>VLOOKUP(B320,$G$6:$H$9,2,TRUE)</f>
        <v>High</v>
      </c>
      <c r="D320" s="56">
        <f t="shared" si="4"/>
        <v>0.755</v>
      </c>
    </row>
    <row r="321" spans="1:4" x14ac:dyDescent="0.25">
      <c r="A321" t="s">
        <v>393</v>
      </c>
      <c r="B321" s="10">
        <v>804</v>
      </c>
      <c r="C321" s="10" t="str">
        <f>VLOOKUP(B321,$G$6:$H$9,2,TRUE)</f>
        <v>High</v>
      </c>
      <c r="D321" s="56">
        <f t="shared" si="4"/>
        <v>0.75700000000000001</v>
      </c>
    </row>
    <row r="322" spans="1:4" x14ac:dyDescent="0.25">
      <c r="A322" t="s">
        <v>319</v>
      </c>
      <c r="B322" s="10">
        <v>806</v>
      </c>
      <c r="C322" s="10" t="str">
        <f>VLOOKUP(B322,$G$6:$H$9,2,TRUE)</f>
        <v>High</v>
      </c>
      <c r="D322" s="56">
        <f t="shared" si="4"/>
        <v>0.76</v>
      </c>
    </row>
    <row r="323" spans="1:4" x14ac:dyDescent="0.25">
      <c r="A323" t="s">
        <v>388</v>
      </c>
      <c r="B323" s="10">
        <v>807</v>
      </c>
      <c r="C323" s="10" t="str">
        <f>VLOOKUP(B323,$G$6:$H$9,2,TRUE)</f>
        <v>High</v>
      </c>
      <c r="D323" s="56">
        <f t="shared" ref="D323:D386" si="5">PERCENTRANK(B:B,B323)</f>
        <v>0.76200000000000001</v>
      </c>
    </row>
    <row r="324" spans="1:4" x14ac:dyDescent="0.25">
      <c r="A324" t="s">
        <v>284</v>
      </c>
      <c r="B324" s="10">
        <v>813</v>
      </c>
      <c r="C324" s="10" t="str">
        <f>VLOOKUP(B324,$G$6:$H$9,2,TRUE)</f>
        <v>High</v>
      </c>
      <c r="D324" s="56">
        <f t="shared" si="5"/>
        <v>0.76400000000000001</v>
      </c>
    </row>
    <row r="325" spans="1:4" x14ac:dyDescent="0.25">
      <c r="A325" t="s">
        <v>131</v>
      </c>
      <c r="B325" s="10">
        <v>818</v>
      </c>
      <c r="C325" s="10" t="str">
        <f>VLOOKUP(B325,$G$6:$H$9,2,TRUE)</f>
        <v>High</v>
      </c>
      <c r="D325" s="56">
        <f t="shared" si="5"/>
        <v>0.76700000000000002</v>
      </c>
    </row>
    <row r="326" spans="1:4" x14ac:dyDescent="0.25">
      <c r="A326" t="s">
        <v>157</v>
      </c>
      <c r="B326" s="10">
        <v>827</v>
      </c>
      <c r="C326" s="10" t="str">
        <f>VLOOKUP(B326,$G$6:$H$9,2,TRUE)</f>
        <v>High</v>
      </c>
      <c r="D326" s="56">
        <f t="shared" si="5"/>
        <v>0.76900000000000002</v>
      </c>
    </row>
    <row r="327" spans="1:4" x14ac:dyDescent="0.25">
      <c r="A327" t="s">
        <v>193</v>
      </c>
      <c r="B327" s="10">
        <v>832</v>
      </c>
      <c r="C327" s="10" t="str">
        <f>VLOOKUP(B327,$G$6:$H$9,2,TRUE)</f>
        <v>High</v>
      </c>
      <c r="D327" s="56">
        <f t="shared" si="5"/>
        <v>0.77100000000000002</v>
      </c>
    </row>
    <row r="328" spans="1:4" x14ac:dyDescent="0.25">
      <c r="A328" t="s">
        <v>315</v>
      </c>
      <c r="B328" s="10">
        <v>833</v>
      </c>
      <c r="C328" s="10" t="str">
        <f>VLOOKUP(B328,$G$6:$H$9,2,TRUE)</f>
        <v>High</v>
      </c>
      <c r="D328" s="56">
        <f t="shared" si="5"/>
        <v>0.77400000000000002</v>
      </c>
    </row>
    <row r="329" spans="1:4" x14ac:dyDescent="0.25">
      <c r="A329" t="s">
        <v>360</v>
      </c>
      <c r="B329" s="10">
        <v>833</v>
      </c>
      <c r="C329" s="10" t="str">
        <f>VLOOKUP(B329,$G$6:$H$9,2,TRUE)</f>
        <v>High</v>
      </c>
      <c r="D329" s="56">
        <f t="shared" si="5"/>
        <v>0.77400000000000002</v>
      </c>
    </row>
    <row r="330" spans="1:4" x14ac:dyDescent="0.25">
      <c r="A330" t="s">
        <v>63</v>
      </c>
      <c r="B330" s="10">
        <v>836</v>
      </c>
      <c r="C330" s="10" t="str">
        <f>VLOOKUP(B330,$G$6:$H$9,2,TRUE)</f>
        <v>High</v>
      </c>
      <c r="D330" s="56">
        <f t="shared" si="5"/>
        <v>0.77900000000000003</v>
      </c>
    </row>
    <row r="331" spans="1:4" x14ac:dyDescent="0.25">
      <c r="A331" t="s">
        <v>221</v>
      </c>
      <c r="B331" s="10">
        <v>841</v>
      </c>
      <c r="C331" s="10" t="str">
        <f>VLOOKUP(B331,$G$6:$H$9,2,TRUE)</f>
        <v>High</v>
      </c>
      <c r="D331" s="56">
        <f t="shared" si="5"/>
        <v>0.78100000000000003</v>
      </c>
    </row>
    <row r="332" spans="1:4" x14ac:dyDescent="0.25">
      <c r="A332" t="s">
        <v>282</v>
      </c>
      <c r="B332" s="10">
        <v>845</v>
      </c>
      <c r="C332" s="10" t="str">
        <f>VLOOKUP(B332,$G$6:$H$9,2,TRUE)</f>
        <v>High</v>
      </c>
      <c r="D332" s="56">
        <f t="shared" si="5"/>
        <v>0.78300000000000003</v>
      </c>
    </row>
    <row r="333" spans="1:4" x14ac:dyDescent="0.25">
      <c r="A333" t="s">
        <v>225</v>
      </c>
      <c r="B333" s="10">
        <v>847</v>
      </c>
      <c r="C333" s="10" t="str">
        <f>VLOOKUP(B333,$G$6:$H$9,2,TRUE)</f>
        <v>High</v>
      </c>
      <c r="D333" s="56">
        <f t="shared" si="5"/>
        <v>0.78600000000000003</v>
      </c>
    </row>
    <row r="334" spans="1:4" x14ac:dyDescent="0.25">
      <c r="A334" t="s">
        <v>116</v>
      </c>
      <c r="B334" s="10">
        <v>855</v>
      </c>
      <c r="C334" s="10" t="str">
        <f>VLOOKUP(B334,$G$6:$H$9,2,TRUE)</f>
        <v>High</v>
      </c>
      <c r="D334" s="56">
        <f t="shared" si="5"/>
        <v>0.78800000000000003</v>
      </c>
    </row>
    <row r="335" spans="1:4" x14ac:dyDescent="0.25">
      <c r="A335" t="s">
        <v>50</v>
      </c>
      <c r="B335" s="10">
        <v>866</v>
      </c>
      <c r="C335" s="10" t="str">
        <f>VLOOKUP(B335,$G$6:$H$9,2,TRUE)</f>
        <v>High</v>
      </c>
      <c r="D335" s="56">
        <f t="shared" si="5"/>
        <v>0.79</v>
      </c>
    </row>
    <row r="336" spans="1:4" x14ac:dyDescent="0.25">
      <c r="A336" t="s">
        <v>331</v>
      </c>
      <c r="B336" s="10">
        <v>868</v>
      </c>
      <c r="C336" s="10" t="str">
        <f>VLOOKUP(B336,$G$6:$H$9,2,TRUE)</f>
        <v>High</v>
      </c>
      <c r="D336" s="56">
        <f t="shared" si="5"/>
        <v>0.79300000000000004</v>
      </c>
    </row>
    <row r="337" spans="1:4" x14ac:dyDescent="0.25">
      <c r="A337" t="s">
        <v>107</v>
      </c>
      <c r="B337" s="10">
        <v>883</v>
      </c>
      <c r="C337" s="10" t="str">
        <f>VLOOKUP(B337,$G$6:$H$9,2,TRUE)</f>
        <v>High</v>
      </c>
      <c r="D337" s="56">
        <f t="shared" si="5"/>
        <v>0.79500000000000004</v>
      </c>
    </row>
    <row r="338" spans="1:4" x14ac:dyDescent="0.25">
      <c r="A338" t="s">
        <v>144</v>
      </c>
      <c r="B338" s="10">
        <v>884</v>
      </c>
      <c r="C338" s="10" t="str">
        <f>VLOOKUP(B338,$G$6:$H$9,2,TRUE)</f>
        <v>High</v>
      </c>
      <c r="D338" s="56">
        <f t="shared" si="5"/>
        <v>0.79800000000000004</v>
      </c>
    </row>
    <row r="339" spans="1:4" x14ac:dyDescent="0.25">
      <c r="A339" t="s">
        <v>354</v>
      </c>
      <c r="B339" s="10">
        <v>896</v>
      </c>
      <c r="C339" s="10" t="str">
        <f>VLOOKUP(B339,$G$6:$H$9,2,TRUE)</f>
        <v>High</v>
      </c>
      <c r="D339" s="56">
        <f t="shared" si="5"/>
        <v>0.8</v>
      </c>
    </row>
    <row r="340" spans="1:4" x14ac:dyDescent="0.25">
      <c r="A340" t="s">
        <v>110</v>
      </c>
      <c r="B340" s="10">
        <v>904</v>
      </c>
      <c r="C340" s="10" t="str">
        <f>VLOOKUP(B340,$G$6:$H$9,2,TRUE)</f>
        <v>High</v>
      </c>
      <c r="D340" s="56">
        <f t="shared" si="5"/>
        <v>0.80200000000000005</v>
      </c>
    </row>
    <row r="341" spans="1:4" x14ac:dyDescent="0.25">
      <c r="A341" t="s">
        <v>254</v>
      </c>
      <c r="B341" s="10">
        <v>911</v>
      </c>
      <c r="C341" s="10" t="str">
        <f>VLOOKUP(B341,$G$6:$H$9,2,TRUE)</f>
        <v>High</v>
      </c>
      <c r="D341" s="56">
        <f t="shared" si="5"/>
        <v>0.80500000000000005</v>
      </c>
    </row>
    <row r="342" spans="1:4" x14ac:dyDescent="0.25">
      <c r="A342" t="s">
        <v>83</v>
      </c>
      <c r="B342" s="10">
        <v>917</v>
      </c>
      <c r="C342" s="10" t="str">
        <f>VLOOKUP(B342,$G$6:$H$9,2,TRUE)</f>
        <v>High</v>
      </c>
      <c r="D342" s="56">
        <f t="shared" si="5"/>
        <v>0.80700000000000005</v>
      </c>
    </row>
    <row r="343" spans="1:4" x14ac:dyDescent="0.25">
      <c r="A343" t="s">
        <v>365</v>
      </c>
      <c r="B343" s="10">
        <v>917</v>
      </c>
      <c r="C343" s="10" t="str">
        <f>VLOOKUP(B343,$G$6:$H$9,2,TRUE)</f>
        <v>High</v>
      </c>
      <c r="D343" s="56">
        <f t="shared" si="5"/>
        <v>0.80700000000000005</v>
      </c>
    </row>
    <row r="344" spans="1:4" x14ac:dyDescent="0.25">
      <c r="A344" t="s">
        <v>118</v>
      </c>
      <c r="B344" s="10">
        <v>921</v>
      </c>
      <c r="C344" s="10" t="str">
        <f>VLOOKUP(B344,$G$6:$H$9,2,TRUE)</f>
        <v>High</v>
      </c>
      <c r="D344" s="56">
        <f t="shared" si="5"/>
        <v>0.81200000000000006</v>
      </c>
    </row>
    <row r="345" spans="1:4" x14ac:dyDescent="0.25">
      <c r="A345" t="s">
        <v>71</v>
      </c>
      <c r="B345" s="10">
        <v>928</v>
      </c>
      <c r="C345" s="10" t="str">
        <f>VLOOKUP(B345,$G$6:$H$9,2,TRUE)</f>
        <v>High</v>
      </c>
      <c r="D345" s="56">
        <f t="shared" si="5"/>
        <v>0.81399999999999995</v>
      </c>
    </row>
    <row r="346" spans="1:4" x14ac:dyDescent="0.25">
      <c r="A346" t="s">
        <v>79</v>
      </c>
      <c r="B346" s="10">
        <v>942</v>
      </c>
      <c r="C346" s="10" t="str">
        <f>VLOOKUP(B346,$G$6:$H$9,2,TRUE)</f>
        <v>High</v>
      </c>
      <c r="D346" s="56">
        <f t="shared" si="5"/>
        <v>0.81699999999999995</v>
      </c>
    </row>
    <row r="347" spans="1:4" x14ac:dyDescent="0.25">
      <c r="A347" t="s">
        <v>351</v>
      </c>
      <c r="B347" s="10">
        <v>943</v>
      </c>
      <c r="C347" s="10" t="str">
        <f>VLOOKUP(B347,$G$6:$H$9,2,TRUE)</f>
        <v>High</v>
      </c>
      <c r="D347" s="56">
        <f t="shared" si="5"/>
        <v>0.81899999999999995</v>
      </c>
    </row>
    <row r="348" spans="1:4" x14ac:dyDescent="0.25">
      <c r="A348" t="s">
        <v>93</v>
      </c>
      <c r="B348" s="10">
        <v>946</v>
      </c>
      <c r="C348" s="10" t="str">
        <f>VLOOKUP(B348,$G$6:$H$9,2,TRUE)</f>
        <v>High</v>
      </c>
      <c r="D348" s="56">
        <f t="shared" si="5"/>
        <v>0.82099999999999995</v>
      </c>
    </row>
    <row r="349" spans="1:4" x14ac:dyDescent="0.25">
      <c r="A349" t="s">
        <v>103</v>
      </c>
      <c r="B349" s="10">
        <v>946</v>
      </c>
      <c r="C349" s="10" t="str">
        <f>VLOOKUP(B349,$G$6:$H$9,2,TRUE)</f>
        <v>High</v>
      </c>
      <c r="D349" s="56">
        <f t="shared" si="5"/>
        <v>0.82099999999999995</v>
      </c>
    </row>
    <row r="350" spans="1:4" x14ac:dyDescent="0.25">
      <c r="A350" t="s">
        <v>236</v>
      </c>
      <c r="B350" s="10">
        <v>946</v>
      </c>
      <c r="C350" s="10" t="str">
        <f>VLOOKUP(B350,$G$6:$H$9,2,TRUE)</f>
        <v>High</v>
      </c>
      <c r="D350" s="56">
        <f t="shared" si="5"/>
        <v>0.82099999999999995</v>
      </c>
    </row>
    <row r="351" spans="1:4" x14ac:dyDescent="0.25">
      <c r="A351" t="s">
        <v>8</v>
      </c>
      <c r="B351" s="10">
        <v>954</v>
      </c>
      <c r="C351" s="10" t="str">
        <f>VLOOKUP(B351,$G$6:$H$9,2,TRUE)</f>
        <v>High</v>
      </c>
      <c r="D351" s="56">
        <f t="shared" si="5"/>
        <v>0.82799999999999996</v>
      </c>
    </row>
    <row r="352" spans="1:4" x14ac:dyDescent="0.25">
      <c r="A352" t="s">
        <v>418</v>
      </c>
      <c r="B352" s="10">
        <v>956</v>
      </c>
      <c r="C352" s="10" t="str">
        <f>VLOOKUP(B352,$G$6:$H$9,2,TRUE)</f>
        <v>High</v>
      </c>
      <c r="D352" s="56">
        <f t="shared" si="5"/>
        <v>0.83099999999999996</v>
      </c>
    </row>
    <row r="353" spans="1:4" x14ac:dyDescent="0.25">
      <c r="A353" t="s">
        <v>180</v>
      </c>
      <c r="B353" s="10">
        <v>957</v>
      </c>
      <c r="C353" s="10" t="str">
        <f>VLOOKUP(B353,$G$6:$H$9,2,TRUE)</f>
        <v>High</v>
      </c>
      <c r="D353" s="56">
        <f t="shared" si="5"/>
        <v>0.83299999999999996</v>
      </c>
    </row>
    <row r="354" spans="1:4" x14ac:dyDescent="0.25">
      <c r="A354" t="s">
        <v>49</v>
      </c>
      <c r="B354" s="10">
        <v>962</v>
      </c>
      <c r="C354" s="10" t="str">
        <f>VLOOKUP(B354,$G$6:$H$9,2,TRUE)</f>
        <v>High</v>
      </c>
      <c r="D354" s="56">
        <f t="shared" si="5"/>
        <v>0.83599999999999997</v>
      </c>
    </row>
    <row r="355" spans="1:4" x14ac:dyDescent="0.25">
      <c r="A355" t="s">
        <v>216</v>
      </c>
      <c r="B355" s="10">
        <v>963</v>
      </c>
      <c r="C355" s="10" t="str">
        <f>VLOOKUP(B355,$G$6:$H$9,2,TRUE)</f>
        <v>High</v>
      </c>
      <c r="D355" s="56">
        <f t="shared" si="5"/>
        <v>0.83799999999999997</v>
      </c>
    </row>
    <row r="356" spans="1:4" x14ac:dyDescent="0.25">
      <c r="A356" t="s">
        <v>305</v>
      </c>
      <c r="B356" s="10">
        <v>964</v>
      </c>
      <c r="C356" s="10" t="str">
        <f>VLOOKUP(B356,$G$6:$H$9,2,TRUE)</f>
        <v>High</v>
      </c>
      <c r="D356" s="56">
        <f t="shared" si="5"/>
        <v>0.84</v>
      </c>
    </row>
    <row r="357" spans="1:4" x14ac:dyDescent="0.25">
      <c r="A357" t="s">
        <v>64</v>
      </c>
      <c r="B357" s="10">
        <v>966</v>
      </c>
      <c r="C357" s="10" t="str">
        <f>VLOOKUP(B357,$G$6:$H$9,2,TRUE)</f>
        <v>High</v>
      </c>
      <c r="D357" s="56">
        <f t="shared" si="5"/>
        <v>0.84299999999999997</v>
      </c>
    </row>
    <row r="358" spans="1:4" x14ac:dyDescent="0.25">
      <c r="A358" t="s">
        <v>296</v>
      </c>
      <c r="B358" s="10">
        <v>966</v>
      </c>
      <c r="C358" s="10" t="str">
        <f>VLOOKUP(B358,$G$6:$H$9,2,TRUE)</f>
        <v>High</v>
      </c>
      <c r="D358" s="56">
        <f t="shared" si="5"/>
        <v>0.84299999999999997</v>
      </c>
    </row>
    <row r="359" spans="1:4" x14ac:dyDescent="0.25">
      <c r="A359" t="s">
        <v>145</v>
      </c>
      <c r="B359" s="10">
        <v>969</v>
      </c>
      <c r="C359" s="10" t="str">
        <f>VLOOKUP(B359,$G$6:$H$9,2,TRUE)</f>
        <v>High</v>
      </c>
      <c r="D359" s="56">
        <f t="shared" si="5"/>
        <v>0.84699999999999998</v>
      </c>
    </row>
    <row r="360" spans="1:4" x14ac:dyDescent="0.25">
      <c r="A360" t="s">
        <v>403</v>
      </c>
      <c r="B360" s="10">
        <v>973</v>
      </c>
      <c r="C360" s="10" t="str">
        <f>VLOOKUP(B360,$G$6:$H$9,2,TRUE)</f>
        <v>High</v>
      </c>
      <c r="D360" s="56">
        <f t="shared" si="5"/>
        <v>0.85</v>
      </c>
    </row>
    <row r="361" spans="1:4" x14ac:dyDescent="0.25">
      <c r="A361" t="s">
        <v>398</v>
      </c>
      <c r="B361" s="10">
        <v>976</v>
      </c>
      <c r="C361" s="10" t="str">
        <f>VLOOKUP(B361,$G$6:$H$9,2,TRUE)</f>
        <v>High</v>
      </c>
      <c r="D361" s="56">
        <f t="shared" si="5"/>
        <v>0.85199999999999998</v>
      </c>
    </row>
    <row r="362" spans="1:4" x14ac:dyDescent="0.25">
      <c r="A362" t="s">
        <v>43</v>
      </c>
      <c r="B362" s="10">
        <v>996</v>
      </c>
      <c r="C362" s="10" t="str">
        <f>VLOOKUP(B362,$G$6:$H$9,2,TRUE)</f>
        <v>High</v>
      </c>
      <c r="D362" s="56">
        <f t="shared" si="5"/>
        <v>0.85499999999999998</v>
      </c>
    </row>
    <row r="363" spans="1:4" x14ac:dyDescent="0.25">
      <c r="A363" t="s">
        <v>280</v>
      </c>
      <c r="B363" s="10">
        <v>1001</v>
      </c>
      <c r="C363" s="10" t="str">
        <f>VLOOKUP(B363,$G$6:$H$9,2,TRUE)</f>
        <v>High</v>
      </c>
      <c r="D363" s="56">
        <f t="shared" si="5"/>
        <v>0.85699999999999998</v>
      </c>
    </row>
    <row r="364" spans="1:4" x14ac:dyDescent="0.25">
      <c r="A364" t="s">
        <v>276</v>
      </c>
      <c r="B364" s="10">
        <v>1007</v>
      </c>
      <c r="C364" s="10" t="str">
        <f>VLOOKUP(B364,$G$6:$H$9,2,TRUE)</f>
        <v>High</v>
      </c>
      <c r="D364" s="56">
        <f t="shared" si="5"/>
        <v>0.85899999999999999</v>
      </c>
    </row>
    <row r="365" spans="1:4" x14ac:dyDescent="0.25">
      <c r="A365" t="s">
        <v>168</v>
      </c>
      <c r="B365" s="10">
        <v>1010</v>
      </c>
      <c r="C365" s="10" t="str">
        <f>VLOOKUP(B365,$G$6:$H$9,2,TRUE)</f>
        <v>High</v>
      </c>
      <c r="D365" s="56">
        <f t="shared" si="5"/>
        <v>0.86199999999999999</v>
      </c>
    </row>
    <row r="366" spans="1:4" x14ac:dyDescent="0.25">
      <c r="A366" t="s">
        <v>146</v>
      </c>
      <c r="B366" s="10">
        <v>1030</v>
      </c>
      <c r="C366" s="10" t="str">
        <f>VLOOKUP(B366,$G$6:$H$9,2,TRUE)</f>
        <v>High</v>
      </c>
      <c r="D366" s="56">
        <f t="shared" si="5"/>
        <v>0.86399999999999999</v>
      </c>
    </row>
    <row r="367" spans="1:4" x14ac:dyDescent="0.25">
      <c r="A367" t="s">
        <v>38</v>
      </c>
      <c r="B367" s="10">
        <v>1035</v>
      </c>
      <c r="C367" s="10" t="str">
        <f>VLOOKUP(B367,$G$6:$H$9,2,TRUE)</f>
        <v>High</v>
      </c>
      <c r="D367" s="56">
        <f t="shared" si="5"/>
        <v>0.86599999999999999</v>
      </c>
    </row>
    <row r="368" spans="1:4" x14ac:dyDescent="0.25">
      <c r="A368" t="s">
        <v>67</v>
      </c>
      <c r="B368" s="10">
        <v>1037</v>
      </c>
      <c r="C368" s="10" t="str">
        <f>VLOOKUP(B368,$G$6:$H$9,2,TRUE)</f>
        <v>High</v>
      </c>
      <c r="D368" s="56">
        <f t="shared" si="5"/>
        <v>0.86899999999999999</v>
      </c>
    </row>
    <row r="369" spans="1:4" x14ac:dyDescent="0.25">
      <c r="A369" t="s">
        <v>238</v>
      </c>
      <c r="B369" s="10">
        <v>1043</v>
      </c>
      <c r="C369" s="10" t="str">
        <f>VLOOKUP(B369,$G$6:$H$9,2,TRUE)</f>
        <v>High</v>
      </c>
      <c r="D369" s="56">
        <f t="shared" si="5"/>
        <v>0.871</v>
      </c>
    </row>
    <row r="370" spans="1:4" x14ac:dyDescent="0.25">
      <c r="A370" t="s">
        <v>401</v>
      </c>
      <c r="B370" s="10">
        <v>1048</v>
      </c>
      <c r="C370" s="10" t="str">
        <f>VLOOKUP(B370,$G$6:$H$9,2,TRUE)</f>
        <v>High</v>
      </c>
      <c r="D370" s="56">
        <f t="shared" si="5"/>
        <v>0.874</v>
      </c>
    </row>
    <row r="371" spans="1:4" x14ac:dyDescent="0.25">
      <c r="A371" t="s">
        <v>245</v>
      </c>
      <c r="B371" s="10">
        <v>1055</v>
      </c>
      <c r="C371" s="10" t="str">
        <f>VLOOKUP(B371,$G$6:$H$9,2,TRUE)</f>
        <v>High</v>
      </c>
      <c r="D371" s="56">
        <f t="shared" si="5"/>
        <v>0.876</v>
      </c>
    </row>
    <row r="372" spans="1:4" x14ac:dyDescent="0.25">
      <c r="A372" t="s">
        <v>231</v>
      </c>
      <c r="B372" s="10">
        <v>1057</v>
      </c>
      <c r="C372" s="10" t="str">
        <f>VLOOKUP(B372,$G$6:$H$9,2,TRUE)</f>
        <v>High</v>
      </c>
      <c r="D372" s="56">
        <f t="shared" si="5"/>
        <v>0.878</v>
      </c>
    </row>
    <row r="373" spans="1:4" x14ac:dyDescent="0.25">
      <c r="A373" t="s">
        <v>53</v>
      </c>
      <c r="B373" s="10">
        <v>1070</v>
      </c>
      <c r="C373" s="10" t="str">
        <f>VLOOKUP(B373,$G$6:$H$9,2,TRUE)</f>
        <v>High</v>
      </c>
      <c r="D373" s="56">
        <f t="shared" si="5"/>
        <v>0.88100000000000001</v>
      </c>
    </row>
    <row r="374" spans="1:4" x14ac:dyDescent="0.25">
      <c r="A374" t="s">
        <v>391</v>
      </c>
      <c r="B374" s="10">
        <v>1070</v>
      </c>
      <c r="C374" s="10" t="str">
        <f>VLOOKUP(B374,$G$6:$H$9,2,TRUE)</f>
        <v>High</v>
      </c>
      <c r="D374" s="56">
        <f t="shared" si="5"/>
        <v>0.88100000000000001</v>
      </c>
    </row>
    <row r="375" spans="1:4" x14ac:dyDescent="0.25">
      <c r="A375" t="s">
        <v>41</v>
      </c>
      <c r="B375" s="10">
        <v>1071</v>
      </c>
      <c r="C375" s="10" t="str">
        <f>VLOOKUP(B375,$G$6:$H$9,2,TRUE)</f>
        <v>High</v>
      </c>
      <c r="D375" s="56">
        <f t="shared" si="5"/>
        <v>0.88500000000000001</v>
      </c>
    </row>
    <row r="376" spans="1:4" x14ac:dyDescent="0.25">
      <c r="A376" t="s">
        <v>233</v>
      </c>
      <c r="B376" s="10">
        <v>1075</v>
      </c>
      <c r="C376" s="10" t="str">
        <f>VLOOKUP(B376,$G$6:$H$9,2,TRUE)</f>
        <v>High</v>
      </c>
      <c r="D376" s="56">
        <f t="shared" si="5"/>
        <v>0.88800000000000001</v>
      </c>
    </row>
    <row r="377" spans="1:4" x14ac:dyDescent="0.25">
      <c r="A377" t="s">
        <v>12</v>
      </c>
      <c r="B377" s="10">
        <v>1082</v>
      </c>
      <c r="C377" s="10" t="str">
        <f>VLOOKUP(B377,$G$6:$H$9,2,TRUE)</f>
        <v>High</v>
      </c>
      <c r="D377" s="56">
        <f t="shared" si="5"/>
        <v>0.89</v>
      </c>
    </row>
    <row r="378" spans="1:4" x14ac:dyDescent="0.25">
      <c r="A378" t="s">
        <v>423</v>
      </c>
      <c r="B378" s="10">
        <v>1085</v>
      </c>
      <c r="C378" s="10" t="str">
        <f>VLOOKUP(B378,$G$6:$H$9,2,TRUE)</f>
        <v>High</v>
      </c>
      <c r="D378" s="56">
        <f t="shared" si="5"/>
        <v>0.89300000000000002</v>
      </c>
    </row>
    <row r="379" spans="1:4" x14ac:dyDescent="0.25">
      <c r="A379" t="s">
        <v>153</v>
      </c>
      <c r="B379" s="10">
        <v>1098</v>
      </c>
      <c r="C379" s="10" t="str">
        <f>VLOOKUP(B379,$G$6:$H$9,2,TRUE)</f>
        <v>High</v>
      </c>
      <c r="D379" s="56">
        <f t="shared" si="5"/>
        <v>0.89500000000000002</v>
      </c>
    </row>
    <row r="380" spans="1:4" x14ac:dyDescent="0.25">
      <c r="A380" t="s">
        <v>162</v>
      </c>
      <c r="B380" s="10">
        <v>1101</v>
      </c>
      <c r="C380" s="10" t="str">
        <f>VLOOKUP(B380,$G$6:$H$9,2,TRUE)</f>
        <v>High</v>
      </c>
      <c r="D380" s="56">
        <f t="shared" si="5"/>
        <v>0.89700000000000002</v>
      </c>
    </row>
    <row r="381" spans="1:4" x14ac:dyDescent="0.25">
      <c r="A381" t="s">
        <v>298</v>
      </c>
      <c r="B381" s="10">
        <v>1107</v>
      </c>
      <c r="C381" s="10" t="str">
        <f>VLOOKUP(B381,$G$6:$H$9,2,TRUE)</f>
        <v>High</v>
      </c>
      <c r="D381" s="56">
        <f t="shared" si="5"/>
        <v>0.9</v>
      </c>
    </row>
    <row r="382" spans="1:4" x14ac:dyDescent="0.25">
      <c r="A382" t="s">
        <v>347</v>
      </c>
      <c r="B382" s="10">
        <v>1117</v>
      </c>
      <c r="C382" s="10" t="str">
        <f>VLOOKUP(B382,$G$6:$H$9,2,TRUE)</f>
        <v>High</v>
      </c>
      <c r="D382" s="56">
        <f t="shared" si="5"/>
        <v>0.90200000000000002</v>
      </c>
    </row>
    <row r="383" spans="1:4" x14ac:dyDescent="0.25">
      <c r="A383" t="s">
        <v>24</v>
      </c>
      <c r="B383" s="10">
        <v>1130</v>
      </c>
      <c r="C383" s="10" t="str">
        <f>VLOOKUP(B383,$G$6:$H$9,2,TRUE)</f>
        <v>High</v>
      </c>
      <c r="D383" s="56">
        <f t="shared" si="5"/>
        <v>0.90400000000000003</v>
      </c>
    </row>
    <row r="384" spans="1:4" x14ac:dyDescent="0.25">
      <c r="A384" t="s">
        <v>405</v>
      </c>
      <c r="B384" s="10">
        <v>1143</v>
      </c>
      <c r="C384" s="10" t="str">
        <f>VLOOKUP(B384,$G$6:$H$9,2,TRUE)</f>
        <v>High</v>
      </c>
      <c r="D384" s="56">
        <f t="shared" si="5"/>
        <v>0.90700000000000003</v>
      </c>
    </row>
    <row r="385" spans="1:4" x14ac:dyDescent="0.25">
      <c r="A385" t="s">
        <v>426</v>
      </c>
      <c r="B385" s="10">
        <v>1143</v>
      </c>
      <c r="C385" s="10" t="str">
        <f>VLOOKUP(B385,$G$6:$H$9,2,TRUE)</f>
        <v>High</v>
      </c>
      <c r="D385" s="56">
        <f t="shared" si="5"/>
        <v>0.90700000000000003</v>
      </c>
    </row>
    <row r="386" spans="1:4" x14ac:dyDescent="0.25">
      <c r="A386" t="s">
        <v>205</v>
      </c>
      <c r="B386" s="10">
        <v>1154</v>
      </c>
      <c r="C386" s="10" t="str">
        <f>VLOOKUP(B386,$G$6:$H$9,2,TRUE)</f>
        <v>High</v>
      </c>
      <c r="D386" s="56">
        <f t="shared" si="5"/>
        <v>0.91200000000000003</v>
      </c>
    </row>
    <row r="387" spans="1:4" x14ac:dyDescent="0.25">
      <c r="A387" t="s">
        <v>11</v>
      </c>
      <c r="B387" s="10">
        <v>1156</v>
      </c>
      <c r="C387" s="10" t="str">
        <f>VLOOKUP(B387,$G$6:$H$9,2,TRUE)</f>
        <v>High</v>
      </c>
      <c r="D387" s="56">
        <f t="shared" ref="D387:D423" si="6">PERCENTRANK(B:B,B387)</f>
        <v>0.91400000000000003</v>
      </c>
    </row>
    <row r="388" spans="1:4" x14ac:dyDescent="0.25">
      <c r="A388" t="s">
        <v>187</v>
      </c>
      <c r="B388" s="10">
        <v>1162</v>
      </c>
      <c r="C388" s="10" t="str">
        <f>VLOOKUP(B388,$G$6:$H$9,2,TRUE)</f>
        <v>High</v>
      </c>
      <c r="D388" s="56">
        <f t="shared" si="6"/>
        <v>0.91600000000000004</v>
      </c>
    </row>
    <row r="389" spans="1:4" x14ac:dyDescent="0.25">
      <c r="A389" t="s">
        <v>129</v>
      </c>
      <c r="B389" s="10">
        <v>1163</v>
      </c>
      <c r="C389" s="10" t="str">
        <f>VLOOKUP(B389,$G$6:$H$9,2,TRUE)</f>
        <v>High</v>
      </c>
      <c r="D389" s="56">
        <f t="shared" si="6"/>
        <v>0.91900000000000004</v>
      </c>
    </row>
    <row r="390" spans="1:4" x14ac:dyDescent="0.25">
      <c r="A390" t="s">
        <v>395</v>
      </c>
      <c r="B390" s="10">
        <v>1164</v>
      </c>
      <c r="C390" s="10" t="str">
        <f>VLOOKUP(B390,$G$6:$H$9,2,TRUE)</f>
        <v>High</v>
      </c>
      <c r="D390" s="56">
        <f t="shared" si="6"/>
        <v>0.92100000000000004</v>
      </c>
    </row>
    <row r="391" spans="1:4" x14ac:dyDescent="0.25">
      <c r="A391" t="s">
        <v>186</v>
      </c>
      <c r="B391" s="10">
        <v>1168</v>
      </c>
      <c r="C391" s="10" t="str">
        <f>VLOOKUP(B391,$G$6:$H$9,2,TRUE)</f>
        <v>High</v>
      </c>
      <c r="D391" s="56">
        <f t="shared" si="6"/>
        <v>0.92300000000000004</v>
      </c>
    </row>
    <row r="392" spans="1:4" x14ac:dyDescent="0.25">
      <c r="A392" t="s">
        <v>109</v>
      </c>
      <c r="B392" s="10">
        <v>1187</v>
      </c>
      <c r="C392" s="10" t="str">
        <f>VLOOKUP(B392,$G$6:$H$9,2,TRUE)</f>
        <v>High</v>
      </c>
      <c r="D392" s="56">
        <f t="shared" si="6"/>
        <v>0.92600000000000005</v>
      </c>
    </row>
    <row r="393" spans="1:4" x14ac:dyDescent="0.25">
      <c r="A393" t="s">
        <v>105</v>
      </c>
      <c r="B393" s="10">
        <v>1204</v>
      </c>
      <c r="C393" s="10" t="str">
        <f>VLOOKUP(B393,$G$6:$H$9,2,TRUE)</f>
        <v>High</v>
      </c>
      <c r="D393" s="56">
        <f t="shared" si="6"/>
        <v>0.92800000000000005</v>
      </c>
    </row>
    <row r="394" spans="1:4" x14ac:dyDescent="0.25">
      <c r="A394" t="s">
        <v>330</v>
      </c>
      <c r="B394" s="10">
        <v>1218</v>
      </c>
      <c r="C394" s="10" t="str">
        <f>VLOOKUP(B394,$G$6:$H$9,2,TRUE)</f>
        <v>High</v>
      </c>
      <c r="D394" s="56">
        <f t="shared" si="6"/>
        <v>0.93100000000000005</v>
      </c>
    </row>
    <row r="395" spans="1:4" x14ac:dyDescent="0.25">
      <c r="A395" t="s">
        <v>242</v>
      </c>
      <c r="B395" s="10">
        <v>1228</v>
      </c>
      <c r="C395" s="10" t="str">
        <f>VLOOKUP(B395,$G$6:$H$9,2,TRUE)</f>
        <v>High</v>
      </c>
      <c r="D395" s="56">
        <f t="shared" si="6"/>
        <v>0.93300000000000005</v>
      </c>
    </row>
    <row r="396" spans="1:4" x14ac:dyDescent="0.25">
      <c r="A396" t="s">
        <v>57</v>
      </c>
      <c r="B396" s="10">
        <v>1236</v>
      </c>
      <c r="C396" s="10" t="str">
        <f>VLOOKUP(B396,$G$6:$H$9,2,TRUE)</f>
        <v>High</v>
      </c>
      <c r="D396" s="56">
        <f t="shared" si="6"/>
        <v>0.93500000000000005</v>
      </c>
    </row>
    <row r="397" spans="1:4" x14ac:dyDescent="0.25">
      <c r="A397" t="s">
        <v>270</v>
      </c>
      <c r="B397" s="10">
        <v>1242</v>
      </c>
      <c r="C397" s="10" t="str">
        <f>VLOOKUP(B397,$G$6:$H$9,2,TRUE)</f>
        <v>High</v>
      </c>
      <c r="D397" s="56">
        <f t="shared" si="6"/>
        <v>0.93799999999999994</v>
      </c>
    </row>
    <row r="398" spans="1:4" x14ac:dyDescent="0.25">
      <c r="A398" t="s">
        <v>255</v>
      </c>
      <c r="B398" s="10">
        <v>1244</v>
      </c>
      <c r="C398" s="10" t="str">
        <f>VLOOKUP(B398,$G$6:$H$9,2,TRUE)</f>
        <v>High</v>
      </c>
      <c r="D398" s="56">
        <f t="shared" si="6"/>
        <v>0.94</v>
      </c>
    </row>
    <row r="399" spans="1:4" x14ac:dyDescent="0.25">
      <c r="A399" t="s">
        <v>286</v>
      </c>
      <c r="B399" s="10">
        <v>1258</v>
      </c>
      <c r="C399" s="10" t="str">
        <f>VLOOKUP(B399,$G$6:$H$9,2,TRUE)</f>
        <v>High</v>
      </c>
      <c r="D399" s="56">
        <f t="shared" si="6"/>
        <v>0.94199999999999995</v>
      </c>
    </row>
    <row r="400" spans="1:4" x14ac:dyDescent="0.25">
      <c r="A400" t="s">
        <v>149</v>
      </c>
      <c r="B400" s="10">
        <v>1275</v>
      </c>
      <c r="C400" s="10" t="str">
        <f>VLOOKUP(B400,$G$6:$H$9,2,TRUE)</f>
        <v>High</v>
      </c>
      <c r="D400" s="56">
        <f t="shared" si="6"/>
        <v>0.94499999999999995</v>
      </c>
    </row>
    <row r="401" spans="1:4" x14ac:dyDescent="0.25">
      <c r="A401" t="s">
        <v>200</v>
      </c>
      <c r="B401" s="10">
        <v>1277</v>
      </c>
      <c r="C401" s="10" t="str">
        <f>VLOOKUP(B401,$G$6:$H$9,2,TRUE)</f>
        <v>High</v>
      </c>
      <c r="D401" s="56">
        <f t="shared" si="6"/>
        <v>0.94699999999999995</v>
      </c>
    </row>
    <row r="402" spans="1:4" x14ac:dyDescent="0.25">
      <c r="A402" t="s">
        <v>414</v>
      </c>
      <c r="B402" s="10">
        <v>1292</v>
      </c>
      <c r="C402" s="10" t="str">
        <f>VLOOKUP(B402,$G$6:$H$9,2,TRUE)</f>
        <v>High</v>
      </c>
      <c r="D402" s="56">
        <f t="shared" si="6"/>
        <v>0.95</v>
      </c>
    </row>
    <row r="403" spans="1:4" x14ac:dyDescent="0.25">
      <c r="A403" t="s">
        <v>198</v>
      </c>
      <c r="B403" s="10">
        <v>1301</v>
      </c>
      <c r="C403" s="10" t="str">
        <f>VLOOKUP(B403,$G$6:$H$9,2,TRUE)</f>
        <v>High</v>
      </c>
      <c r="D403" s="56">
        <f t="shared" si="6"/>
        <v>0.95199999999999996</v>
      </c>
    </row>
    <row r="404" spans="1:4" x14ac:dyDescent="0.25">
      <c r="A404" t="s">
        <v>409</v>
      </c>
      <c r="B404" s="10">
        <v>1313</v>
      </c>
      <c r="C404" s="10" t="str">
        <f>VLOOKUP(B404,$G$6:$H$9,2,TRUE)</f>
        <v>High</v>
      </c>
      <c r="D404" s="56">
        <f t="shared" si="6"/>
        <v>0.95399999999999996</v>
      </c>
    </row>
    <row r="405" spans="1:4" x14ac:dyDescent="0.25">
      <c r="A405" t="s">
        <v>114</v>
      </c>
      <c r="B405" s="10">
        <v>1333</v>
      </c>
      <c r="C405" s="10" t="str">
        <f>VLOOKUP(B405,$G$6:$H$9,2,TRUE)</f>
        <v>High</v>
      </c>
      <c r="D405" s="56">
        <f t="shared" si="6"/>
        <v>0.95699999999999996</v>
      </c>
    </row>
    <row r="406" spans="1:4" x14ac:dyDescent="0.25">
      <c r="A406" t="s">
        <v>130</v>
      </c>
      <c r="B406" s="10">
        <v>1377</v>
      </c>
      <c r="C406" s="10" t="str">
        <f>VLOOKUP(B406,$G$6:$H$9,2,TRUE)</f>
        <v>High</v>
      </c>
      <c r="D406" s="56">
        <f t="shared" si="6"/>
        <v>0.95899999999999996</v>
      </c>
    </row>
    <row r="407" spans="1:4" x14ac:dyDescent="0.25">
      <c r="A407" t="s">
        <v>279</v>
      </c>
      <c r="B407" s="10">
        <v>1413</v>
      </c>
      <c r="C407" s="10" t="str">
        <f>VLOOKUP(B407,$G$6:$H$9,2,TRUE)</f>
        <v>High</v>
      </c>
      <c r="D407" s="56">
        <f t="shared" si="6"/>
        <v>0.96099999999999997</v>
      </c>
    </row>
    <row r="408" spans="1:4" x14ac:dyDescent="0.25">
      <c r="A408" t="s">
        <v>106</v>
      </c>
      <c r="B408" s="10">
        <v>1421</v>
      </c>
      <c r="C408" s="10" t="str">
        <f>VLOOKUP(B408,$G$6:$H$9,2,TRUE)</f>
        <v>High</v>
      </c>
      <c r="D408" s="56">
        <f t="shared" si="6"/>
        <v>0.96399999999999997</v>
      </c>
    </row>
    <row r="409" spans="1:4" x14ac:dyDescent="0.25">
      <c r="A409" t="s">
        <v>316</v>
      </c>
      <c r="B409" s="10">
        <v>1428</v>
      </c>
      <c r="C409" s="10" t="str">
        <f>VLOOKUP(B409,$G$6:$H$9,2,TRUE)</f>
        <v>High</v>
      </c>
      <c r="D409" s="56">
        <f t="shared" si="6"/>
        <v>0.96599999999999997</v>
      </c>
    </row>
    <row r="410" spans="1:4" x14ac:dyDescent="0.25">
      <c r="A410" t="s">
        <v>357</v>
      </c>
      <c r="B410" s="10">
        <v>1432</v>
      </c>
      <c r="C410" s="10" t="str">
        <f>VLOOKUP(B410,$G$6:$H$9,2,TRUE)</f>
        <v>High</v>
      </c>
      <c r="D410" s="56">
        <f t="shared" si="6"/>
        <v>0.96899999999999997</v>
      </c>
    </row>
    <row r="411" spans="1:4" x14ac:dyDescent="0.25">
      <c r="A411" t="s">
        <v>328</v>
      </c>
      <c r="B411" s="10">
        <v>1446</v>
      </c>
      <c r="C411" s="10" t="str">
        <f>VLOOKUP(B411,$G$6:$H$9,2,TRUE)</f>
        <v>High</v>
      </c>
      <c r="D411" s="56">
        <f t="shared" si="6"/>
        <v>0.97099999999999997</v>
      </c>
    </row>
    <row r="412" spans="1:4" x14ac:dyDescent="0.25">
      <c r="A412" t="s">
        <v>150</v>
      </c>
      <c r="B412" s="10">
        <v>1463</v>
      </c>
      <c r="C412" s="10" t="str">
        <f>VLOOKUP(B412,$G$6:$H$9,2,TRUE)</f>
        <v>High</v>
      </c>
      <c r="D412" s="56">
        <f t="shared" si="6"/>
        <v>0.97299999999999998</v>
      </c>
    </row>
    <row r="413" spans="1:4" x14ac:dyDescent="0.25">
      <c r="A413" t="s">
        <v>46</v>
      </c>
      <c r="B413" s="10">
        <v>1469</v>
      </c>
      <c r="C413" s="10" t="str">
        <f>VLOOKUP(B413,$G$6:$H$9,2,TRUE)</f>
        <v>High</v>
      </c>
      <c r="D413" s="56">
        <f t="shared" si="6"/>
        <v>0.97599999999999998</v>
      </c>
    </row>
    <row r="414" spans="1:4" x14ac:dyDescent="0.25">
      <c r="A414" t="s">
        <v>306</v>
      </c>
      <c r="B414" s="10">
        <v>1513</v>
      </c>
      <c r="C414" s="10" t="str">
        <f>VLOOKUP(B414,$G$6:$H$9,2,TRUE)</f>
        <v>High</v>
      </c>
      <c r="D414" s="56">
        <f t="shared" si="6"/>
        <v>0.97799999999999998</v>
      </c>
    </row>
    <row r="415" spans="1:4" x14ac:dyDescent="0.25">
      <c r="A415" t="s">
        <v>76</v>
      </c>
      <c r="B415" s="10">
        <v>1564</v>
      </c>
      <c r="C415" s="10" t="str">
        <f>VLOOKUP(B415,$G$6:$H$9,2,TRUE)</f>
        <v>High</v>
      </c>
      <c r="D415" s="56">
        <f t="shared" si="6"/>
        <v>0.98</v>
      </c>
    </row>
    <row r="416" spans="1:4" x14ac:dyDescent="0.25">
      <c r="A416" t="s">
        <v>258</v>
      </c>
      <c r="B416" s="10">
        <v>1628</v>
      </c>
      <c r="C416" s="10" t="str">
        <f>VLOOKUP(B416,$G$6:$H$9,2,TRUE)</f>
        <v>High</v>
      </c>
      <c r="D416" s="56">
        <f t="shared" si="6"/>
        <v>0.98299999999999998</v>
      </c>
    </row>
    <row r="417" spans="1:4" x14ac:dyDescent="0.25">
      <c r="A417" t="s">
        <v>33</v>
      </c>
      <c r="B417" s="10">
        <v>1656</v>
      </c>
      <c r="C417" s="10" t="str">
        <f>VLOOKUP(B417,$G$6:$H$9,2,TRUE)</f>
        <v>High</v>
      </c>
      <c r="D417" s="56">
        <f t="shared" si="6"/>
        <v>0.98499999999999999</v>
      </c>
    </row>
    <row r="418" spans="1:4" x14ac:dyDescent="0.25">
      <c r="A418" t="s">
        <v>259</v>
      </c>
      <c r="B418" s="10">
        <v>1661</v>
      </c>
      <c r="C418" s="10" t="str">
        <f>VLOOKUP(B418,$G$6:$H$9,2,TRUE)</f>
        <v>High</v>
      </c>
      <c r="D418" s="56">
        <f t="shared" si="6"/>
        <v>0.98799999999999999</v>
      </c>
    </row>
    <row r="419" spans="1:4" x14ac:dyDescent="0.25">
      <c r="A419" t="s">
        <v>248</v>
      </c>
      <c r="B419" s="10">
        <v>1668</v>
      </c>
      <c r="C419" s="10" t="str">
        <f>VLOOKUP(B419,$G$6:$H$9,2,TRUE)</f>
        <v>High</v>
      </c>
      <c r="D419" s="56">
        <f t="shared" si="6"/>
        <v>0.99</v>
      </c>
    </row>
    <row r="420" spans="1:4" x14ac:dyDescent="0.25">
      <c r="A420" t="s">
        <v>89</v>
      </c>
      <c r="B420" s="10">
        <v>1720</v>
      </c>
      <c r="C420" s="10" t="str">
        <f>VLOOKUP(B420,$G$6:$H$9,2,TRUE)</f>
        <v>High</v>
      </c>
      <c r="D420" s="56">
        <f t="shared" si="6"/>
        <v>0.99199999999999999</v>
      </c>
    </row>
    <row r="421" spans="1:4" x14ac:dyDescent="0.25">
      <c r="A421" t="s">
        <v>266</v>
      </c>
      <c r="B421" s="10">
        <v>1743</v>
      </c>
      <c r="C421" s="10" t="str">
        <f>VLOOKUP(B421,$G$6:$H$9,2,TRUE)</f>
        <v>Very High</v>
      </c>
      <c r="D421" s="56">
        <f t="shared" si="6"/>
        <v>0.995</v>
      </c>
    </row>
    <row r="422" spans="1:4" x14ac:dyDescent="0.25">
      <c r="A422" t="s">
        <v>380</v>
      </c>
      <c r="B422" s="10">
        <v>1900</v>
      </c>
      <c r="C422" s="10" t="str">
        <f>VLOOKUP(B422,$G$6:$H$9,2,TRUE)</f>
        <v>Very High</v>
      </c>
      <c r="D422" s="56">
        <f t="shared" si="6"/>
        <v>0.997</v>
      </c>
    </row>
    <row r="423" spans="1:4" x14ac:dyDescent="0.25">
      <c r="A423" t="s">
        <v>171</v>
      </c>
      <c r="B423" s="10">
        <v>2217</v>
      </c>
      <c r="C423" s="10" t="str">
        <f>VLOOKUP(B423,$G$6:$H$9,2,TRUE)</f>
        <v>Very High</v>
      </c>
      <c r="D423" s="56">
        <f t="shared" si="6"/>
        <v>1</v>
      </c>
    </row>
  </sheetData>
  <autoFilter ref="A1:C423" xr:uid="{5E4BB21A-0D1D-4534-9E2C-198EB46BE37A}">
    <sortState xmlns:xlrd2="http://schemas.microsoft.com/office/spreadsheetml/2017/richdata2" ref="A2:C423">
      <sortCondition ref="B1:B423"/>
    </sortState>
  </autoFilter>
  <mergeCells count="38">
    <mergeCell ref="O9:O11"/>
    <mergeCell ref="O12:O14"/>
    <mergeCell ref="R29:W30"/>
    <mergeCell ref="R31:R32"/>
    <mergeCell ref="S31:W32"/>
    <mergeCell ref="P12:P14"/>
    <mergeCell ref="R37:W38"/>
    <mergeCell ref="T12:T15"/>
    <mergeCell ref="T16:T19"/>
    <mergeCell ref="R15:S16"/>
    <mergeCell ref="R33:R34"/>
    <mergeCell ref="S33:W34"/>
    <mergeCell ref="S41:W42"/>
    <mergeCell ref="R41:R46"/>
    <mergeCell ref="S43:W46"/>
    <mergeCell ref="U12:U15"/>
    <mergeCell ref="U16:U19"/>
    <mergeCell ref="T20:T21"/>
    <mergeCell ref="R19:S20"/>
    <mergeCell ref="U20:U21"/>
    <mergeCell ref="R39:R40"/>
    <mergeCell ref="S39:W40"/>
    <mergeCell ref="U2:U3"/>
    <mergeCell ref="R3:S4"/>
    <mergeCell ref="U4:U7"/>
    <mergeCell ref="U8:U11"/>
    <mergeCell ref="O2:P2"/>
    <mergeCell ref="P9:P11"/>
    <mergeCell ref="T4:T7"/>
    <mergeCell ref="T8:T11"/>
    <mergeCell ref="P7:P8"/>
    <mergeCell ref="R7:S8"/>
    <mergeCell ref="P3:P4"/>
    <mergeCell ref="P5:P6"/>
    <mergeCell ref="T2:T3"/>
    <mergeCell ref="O7:O8"/>
    <mergeCell ref="O5:O6"/>
    <mergeCell ref="O3:O4"/>
  </mergeCells>
  <phoneticPr fontId="2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3"/>
  <sheetViews>
    <sheetView workbookViewId="0">
      <selection activeCell="C1" sqref="C1:C1048576"/>
    </sheetView>
  </sheetViews>
  <sheetFormatPr defaultRowHeight="15" x14ac:dyDescent="0.25"/>
  <cols>
    <col min="1" max="1" width="24.7109375" bestFit="1" customWidth="1"/>
    <col min="2" max="2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08A24-3170-48ED-B091-FD50D1A80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Objectives</vt:lpstr>
      <vt:lpstr>Quartiles</vt:lpstr>
      <vt:lpstr>Exercise 1</vt:lpstr>
      <vt:lpstr>Classifying data</vt:lpstr>
      <vt:lpstr>NBA Players 14-15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Maine</dc:creator>
  <cp:lastModifiedBy>M P</cp:lastModifiedBy>
  <dcterms:created xsi:type="dcterms:W3CDTF">2019-09-10T10:23:30Z</dcterms:created>
  <dcterms:modified xsi:type="dcterms:W3CDTF">2025-05-08T15:10:12Z</dcterms:modified>
</cp:coreProperties>
</file>