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ny\OneDrive\桌面\Senior\Fin 427\Final Project\"/>
    </mc:Choice>
  </mc:AlternateContent>
  <xr:revisionPtr revIDLastSave="0" documentId="8_{FFFEAC1B-66A7-4A1A-A4B7-411AD77D5F59}" xr6:coauthVersionLast="47" xr6:coauthVersionMax="47" xr10:uidLastSave="{00000000-0000-0000-0000-000000000000}"/>
  <bookViews>
    <workbookView xWindow="-108" yWindow="-108" windowWidth="23256" windowHeight="12576" xr2:uid="{47A15364-605E-46B7-8EEA-E7E7548679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" l="1"/>
  <c r="H23" i="1" s="1"/>
  <c r="G9" i="1"/>
  <c r="G23" i="1" s="1"/>
  <c r="E9" i="1"/>
  <c r="E23" i="1"/>
  <c r="E12" i="1"/>
  <c r="F12" i="1"/>
  <c r="G12" i="1"/>
  <c r="H12" i="1"/>
  <c r="I12" i="1"/>
  <c r="J12" i="1"/>
  <c r="K12" i="1"/>
  <c r="L12" i="1"/>
  <c r="M12" i="1"/>
  <c r="N12" i="1"/>
  <c r="E13" i="1"/>
  <c r="F13" i="1"/>
  <c r="G13" i="1"/>
  <c r="H13" i="1"/>
  <c r="I13" i="1"/>
  <c r="J13" i="1"/>
  <c r="K13" i="1"/>
  <c r="L13" i="1"/>
  <c r="M13" i="1"/>
  <c r="N13" i="1"/>
  <c r="E14" i="1"/>
  <c r="F14" i="1"/>
  <c r="G14" i="1"/>
  <c r="H14" i="1"/>
  <c r="I14" i="1"/>
  <c r="J14" i="1"/>
  <c r="K14" i="1"/>
  <c r="L14" i="1"/>
  <c r="M14" i="1"/>
  <c r="N14" i="1"/>
  <c r="F15" i="1"/>
  <c r="F16" i="1"/>
  <c r="F22" i="1"/>
  <c r="F23" i="1"/>
  <c r="F24" i="1"/>
  <c r="G18" i="1"/>
  <c r="G19" i="1"/>
  <c r="J15" i="1"/>
  <c r="J16" i="1"/>
  <c r="I16" i="1"/>
  <c r="I15" i="1"/>
  <c r="M16" i="1"/>
  <c r="L16" i="1"/>
  <c r="K16" i="1"/>
  <c r="M15" i="1"/>
  <c r="L15" i="1"/>
  <c r="K15" i="1"/>
  <c r="N15" i="1"/>
  <c r="N16" i="1"/>
  <c r="G15" i="1"/>
  <c r="H15" i="1"/>
  <c r="G16" i="1"/>
  <c r="H16" i="1"/>
  <c r="E16" i="1"/>
  <c r="E15" i="1"/>
  <c r="I23" i="1"/>
  <c r="J23" i="1"/>
  <c r="N23" i="1"/>
  <c r="I24" i="1"/>
  <c r="J24" i="1"/>
  <c r="N24" i="1"/>
  <c r="F18" i="1"/>
  <c r="H18" i="1"/>
  <c r="I18" i="1"/>
  <c r="J18" i="1"/>
  <c r="K18" i="1"/>
  <c r="O18" i="1"/>
  <c r="F19" i="1"/>
  <c r="H19" i="1"/>
  <c r="I19" i="1"/>
  <c r="J19" i="1"/>
  <c r="K19" i="1"/>
  <c r="O19" i="1"/>
  <c r="I22" i="1"/>
  <c r="J22" i="1"/>
  <c r="N22" i="1"/>
  <c r="M24" i="1"/>
  <c r="M18" i="1"/>
  <c r="L18" i="1"/>
  <c r="G24" i="1" l="1"/>
  <c r="G22" i="1"/>
  <c r="O14" i="1"/>
  <c r="H24" i="1"/>
  <c r="H22" i="1"/>
  <c r="O9" i="1"/>
  <c r="E24" i="1"/>
  <c r="E22" i="1"/>
  <c r="O13" i="1"/>
  <c r="O12" i="1"/>
  <c r="O15" i="1"/>
  <c r="O16" i="1"/>
  <c r="M22" i="1"/>
  <c r="N19" i="1"/>
  <c r="L22" i="1"/>
  <c r="N18" i="1"/>
  <c r="P18" i="1" s="1"/>
  <c r="L23" i="1"/>
  <c r="M19" i="1"/>
  <c r="L24" i="1"/>
  <c r="K24" i="1"/>
  <c r="M23" i="1"/>
  <c r="K23" i="1"/>
  <c r="K22" i="1"/>
  <c r="L19" i="1"/>
  <c r="O22" i="1" l="1"/>
  <c r="O24" i="1"/>
  <c r="P19" i="1"/>
  <c r="O23" i="1"/>
</calcChain>
</file>

<file path=xl/sharedStrings.xml><?xml version="1.0" encoding="utf-8"?>
<sst xmlns="http://schemas.openxmlformats.org/spreadsheetml/2006/main" count="54" uniqueCount="22">
  <si>
    <t xml:space="preserve">Neural </t>
  </si>
  <si>
    <t>Models</t>
  </si>
  <si>
    <t>R-squared</t>
  </si>
  <si>
    <t xml:space="preserve">Alpha </t>
  </si>
  <si>
    <t>Beta</t>
  </si>
  <si>
    <t xml:space="preserve">Total 
Return </t>
  </si>
  <si>
    <t>Benchmark 
Return</t>
  </si>
  <si>
    <t>Geometirc 
Average</t>
  </si>
  <si>
    <t>1M 
Drawdowns</t>
  </si>
  <si>
    <t>3M 
Drawdowns</t>
  </si>
  <si>
    <t>12M 
Drawdowns</t>
  </si>
  <si>
    <t>Sharpe 
Ratio</t>
  </si>
  <si>
    <t>Weight</t>
  </si>
  <si>
    <t>Scores</t>
  </si>
  <si>
    <t>Rank Scores</t>
  </si>
  <si>
    <t>Data</t>
  </si>
  <si>
    <t>Linear Expand</t>
  </si>
  <si>
    <t xml:space="preserve">Lasso rolling </t>
  </si>
  <si>
    <t xml:space="preserve">Random Forest </t>
  </si>
  <si>
    <t>Gradient Boosting</t>
  </si>
  <si>
    <t>Ranking</t>
  </si>
  <si>
    <t>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</si>
</sst>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4CC26-2FAA-4818-A63D-7E554A445B2B}">
  <dimension ref="B2:O24"/>
  <sheetViews>
    <sheetView tabSelected="1" workbookViewId="0">
      <selection activeCell="Q18" sqref="Q18"/>
    </sheetView>
  </sheetViews>
  <sheetFormatPr defaultRowHeight="14.4" x14ac:dyDescent="0.3"/>
  <cols>
    <col min="1" max="1" width="8.88671875" style="1"/>
    <col min="2" max="2" width="10.109375" style="1" bestFit="1" customWidth="1"/>
    <col min="3" max="3" width="8.88671875" style="1"/>
    <col min="4" max="4" width="15.6640625" style="1" bestFit="1" customWidth="1"/>
    <col min="5" max="5" width="12.5546875" style="1" bestFit="1" customWidth="1"/>
    <col min="6" max="6" width="16.33203125" style="1" bestFit="1" customWidth="1"/>
    <col min="7" max="7" width="10.5546875" style="1" bestFit="1" customWidth="1"/>
    <col min="8" max="8" width="16.88671875" style="1" bestFit="1" customWidth="1"/>
    <col min="9" max="9" width="10.5546875" style="1" bestFit="1" customWidth="1"/>
    <col min="10" max="10" width="9.88671875" style="1" bestFit="1" customWidth="1"/>
    <col min="11" max="12" width="14.109375" style="1" bestFit="1" customWidth="1"/>
    <col min="13" max="13" width="15.109375" style="1" bestFit="1" customWidth="1"/>
    <col min="14" max="14" width="10.5546875" style="1" bestFit="1" customWidth="1"/>
    <col min="15" max="15" width="12" style="1" bestFit="1" customWidth="1"/>
    <col min="16" max="16384" width="8.88671875" style="1"/>
  </cols>
  <sheetData>
    <row r="2" spans="2:15" ht="28.8" x14ac:dyDescent="0.3">
      <c r="B2" s="3" t="s">
        <v>15</v>
      </c>
      <c r="D2" s="5" t="s">
        <v>1</v>
      </c>
      <c r="E2" s="6" t="s">
        <v>5</v>
      </c>
      <c r="F2" s="6" t="s">
        <v>6</v>
      </c>
      <c r="G2" s="5" t="s">
        <v>2</v>
      </c>
      <c r="H2" s="6" t="s">
        <v>7</v>
      </c>
      <c r="I2" s="5" t="s">
        <v>3</v>
      </c>
      <c r="J2" s="5" t="s">
        <v>4</v>
      </c>
      <c r="K2" s="6" t="s">
        <v>8</v>
      </c>
      <c r="L2" s="6" t="s">
        <v>9</v>
      </c>
      <c r="M2" s="6" t="s">
        <v>10</v>
      </c>
      <c r="N2" s="6" t="s">
        <v>11</v>
      </c>
    </row>
    <row r="3" spans="2:15" ht="15.6" x14ac:dyDescent="0.3">
      <c r="B3" s="3"/>
      <c r="D3" s="7" t="s">
        <v>16</v>
      </c>
      <c r="E3" s="8">
        <v>1.0110969999999999</v>
      </c>
      <c r="F3" s="8">
        <v>1.0099480000000001</v>
      </c>
      <c r="G3" s="8">
        <v>-9.0159999999999997E-3</v>
      </c>
      <c r="H3" s="8">
        <v>0.10537989</v>
      </c>
      <c r="I3" s="8">
        <v>9.3988999999999997E-4</v>
      </c>
      <c r="J3" s="8">
        <v>1.1156805270000001</v>
      </c>
      <c r="K3" s="8">
        <v>-0.23104476299999999</v>
      </c>
      <c r="L3" s="8">
        <v>-0.21597168899999999</v>
      </c>
      <c r="M3" s="8">
        <v>-0.17892682679999999</v>
      </c>
      <c r="N3" s="8">
        <v>2.9610999999999998E-2</v>
      </c>
    </row>
    <row r="4" spans="2:15" ht="15.6" x14ac:dyDescent="0.3">
      <c r="B4" s="3"/>
      <c r="D4" s="7" t="s">
        <v>17</v>
      </c>
      <c r="E4" s="8">
        <v>1.0105919999999999</v>
      </c>
      <c r="F4" s="8">
        <v>1.0099479899999999</v>
      </c>
      <c r="G4" s="8">
        <v>-2.4096178900000001E-2</v>
      </c>
      <c r="H4" s="8">
        <v>8.7404700000000002E-2</v>
      </c>
      <c r="I4" s="8">
        <v>-2.4573600000000001E-2</v>
      </c>
      <c r="J4" s="8">
        <v>1.1991942419999999</v>
      </c>
      <c r="K4" s="8">
        <v>-0.190457088</v>
      </c>
      <c r="L4" s="8">
        <v>-0.17024802999999999</v>
      </c>
      <c r="M4" s="8">
        <v>-0.16815714170000001</v>
      </c>
      <c r="N4" s="8">
        <v>3.3022000000000003E-2</v>
      </c>
    </row>
    <row r="5" spans="2:15" ht="15.6" x14ac:dyDescent="0.3">
      <c r="B5" s="3"/>
      <c r="D5" s="7" t="s">
        <v>18</v>
      </c>
      <c r="E5" s="8">
        <v>1.0748850000000001</v>
      </c>
      <c r="F5" s="8">
        <v>1.1593169999999999</v>
      </c>
      <c r="G5" s="8">
        <v>-2.43E-4</v>
      </c>
      <c r="H5" s="8">
        <v>1.1122E-2</v>
      </c>
      <c r="I5" s="8">
        <v>-3.3570000000000002E-3</v>
      </c>
      <c r="J5" s="8">
        <v>1.2256089999999999</v>
      </c>
      <c r="K5" s="8">
        <v>-0.18182799999999999</v>
      </c>
      <c r="L5" s="8">
        <v>-0.165853</v>
      </c>
      <c r="M5" s="8">
        <v>-0.112937</v>
      </c>
      <c r="N5" s="8">
        <v>9.5700000000000004E-3</v>
      </c>
    </row>
    <row r="6" spans="2:15" ht="15.6" x14ac:dyDescent="0.3">
      <c r="B6" s="3"/>
      <c r="D6" s="7" t="s">
        <v>19</v>
      </c>
      <c r="E6" s="8">
        <v>1.1039920000000001</v>
      </c>
      <c r="F6" s="8">
        <v>1.1593169999999999</v>
      </c>
      <c r="G6" s="8">
        <v>-6.2500000000000001E-4</v>
      </c>
      <c r="H6" s="8">
        <v>1.9415999999999999E-2</v>
      </c>
      <c r="I6" s="8">
        <v>-3.2000000000000003E-4</v>
      </c>
      <c r="J6" s="8">
        <v>1.2250559999999999</v>
      </c>
      <c r="K6" s="8">
        <v>-0.151953</v>
      </c>
      <c r="L6" s="8">
        <v>-0.146534</v>
      </c>
      <c r="M6" s="8">
        <v>-0.12897600000000001</v>
      </c>
      <c r="N6" s="8">
        <v>1.9646E-2</v>
      </c>
    </row>
    <row r="7" spans="2:15" ht="15.6" x14ac:dyDescent="0.3">
      <c r="B7" s="3"/>
      <c r="D7" s="7" t="s">
        <v>0</v>
      </c>
      <c r="E7" s="8">
        <v>1.003285</v>
      </c>
      <c r="F7" s="8">
        <v>1.001959</v>
      </c>
      <c r="G7" s="8">
        <v>-8.6429639999999992</v>
      </c>
      <c r="H7" s="8">
        <v>3.2400000000000001E-4</v>
      </c>
      <c r="I7" s="8">
        <v>6.718E-3</v>
      </c>
      <c r="J7" s="8">
        <v>1.0525709999999999</v>
      </c>
      <c r="K7" s="8">
        <v>-6.5700000000000003E-4</v>
      </c>
      <c r="L7" s="8">
        <v>-7.9600000000000005E-4</v>
      </c>
      <c r="M7" s="8">
        <v>1.186E-3</v>
      </c>
      <c r="N7" s="8">
        <v>-0.89096500000000001</v>
      </c>
    </row>
    <row r="8" spans="2:15" ht="15.6" x14ac:dyDescent="0.3">
      <c r="B8" s="3"/>
    </row>
    <row r="9" spans="2:15" ht="15.6" x14ac:dyDescent="0.3">
      <c r="B9" s="3"/>
      <c r="D9" s="4" t="s">
        <v>12</v>
      </c>
      <c r="E9" s="2">
        <f>0.1/3</f>
        <v>3.3333333333333333E-2</v>
      </c>
      <c r="F9" s="1">
        <v>0</v>
      </c>
      <c r="G9" s="2">
        <f>0.1/3</f>
        <v>3.3333333333333333E-2</v>
      </c>
      <c r="H9" s="2">
        <f>0.1/3</f>
        <v>3.3333333333333333E-2</v>
      </c>
      <c r="I9" s="1">
        <v>0.05</v>
      </c>
      <c r="J9" s="1">
        <v>0.6</v>
      </c>
      <c r="K9" s="1">
        <v>0.05</v>
      </c>
      <c r="L9" s="1">
        <v>0.05</v>
      </c>
      <c r="M9" s="1">
        <v>0.05</v>
      </c>
      <c r="N9" s="1">
        <v>0.1</v>
      </c>
      <c r="O9" s="1">
        <f>SUM(E9:N9)</f>
        <v>1.0000000000000002</v>
      </c>
    </row>
    <row r="10" spans="2:15" ht="15.6" x14ac:dyDescent="0.3">
      <c r="B10" s="3"/>
    </row>
    <row r="11" spans="2:15" ht="28.8" x14ac:dyDescent="0.3">
      <c r="B11" s="3" t="s">
        <v>20</v>
      </c>
      <c r="D11" s="5" t="s">
        <v>1</v>
      </c>
      <c r="E11" s="6" t="s">
        <v>5</v>
      </c>
      <c r="F11" s="6" t="s">
        <v>6</v>
      </c>
      <c r="G11" s="5" t="s">
        <v>2</v>
      </c>
      <c r="H11" s="6" t="s">
        <v>7</v>
      </c>
      <c r="I11" s="5" t="s">
        <v>3</v>
      </c>
      <c r="J11" s="5" t="s">
        <v>4</v>
      </c>
      <c r="K11" s="6" t="s">
        <v>8</v>
      </c>
      <c r="L11" s="6" t="s">
        <v>9</v>
      </c>
      <c r="M11" s="6" t="s">
        <v>10</v>
      </c>
      <c r="N11" s="6" t="s">
        <v>11</v>
      </c>
      <c r="O11" s="5" t="s">
        <v>14</v>
      </c>
    </row>
    <row r="12" spans="2:15" x14ac:dyDescent="0.3">
      <c r="D12" s="7" t="s">
        <v>16</v>
      </c>
      <c r="E12" s="9">
        <f>RANK(E3,E$3:E$7,1)</f>
        <v>3</v>
      </c>
      <c r="F12" s="9">
        <f>RANK(F3,F$3:F$7,1)</f>
        <v>3</v>
      </c>
      <c r="G12" s="9">
        <f>RANK(G3,G$3:G$7,1)</f>
        <v>3</v>
      </c>
      <c r="H12" s="9">
        <f>RANK(H3,H$3:H$7,1)</f>
        <v>5</v>
      </c>
      <c r="I12" s="9">
        <f>RANK(I3,I$3:I$7,1)</f>
        <v>4</v>
      </c>
      <c r="J12" s="9">
        <f>RANK(J3,J$3:J$7,0)</f>
        <v>4</v>
      </c>
      <c r="K12" s="9">
        <f>RANK(K3,K$3:K$7,1)</f>
        <v>1</v>
      </c>
      <c r="L12" s="9">
        <f>RANK(L3,L$3:L$7,1)</f>
        <v>1</v>
      </c>
      <c r="M12" s="9">
        <f>RANK(M3,M$3:M$7,1)</f>
        <v>1</v>
      </c>
      <c r="N12" s="9">
        <f>RANK(N3,N$3:N$7,1)</f>
        <v>4</v>
      </c>
      <c r="O12" s="12">
        <f>E12*0.05+F12*0.05+G12*0.05+H12*0.05+I12*0.05+J12*0.4+K12*K$9+L12*L$9+M12*M$9+N12*N$9</f>
        <v>3.0499999999999994</v>
      </c>
    </row>
    <row r="13" spans="2:15" x14ac:dyDescent="0.3">
      <c r="D13" s="7" t="s">
        <v>17</v>
      </c>
      <c r="E13" s="9">
        <f>RANK(E4,E$3:E$7,1)</f>
        <v>2</v>
      </c>
      <c r="F13" s="9">
        <f>RANK(F4,F$3:F$7,1)</f>
        <v>2</v>
      </c>
      <c r="G13" s="9">
        <f>RANK(G4,G$3:G$7,1)</f>
        <v>2</v>
      </c>
      <c r="H13" s="9">
        <f>RANK(H4,H$3:H$7,1)</f>
        <v>4</v>
      </c>
      <c r="I13" s="9">
        <f>RANK(I4,I$3:I$7,1)</f>
        <v>1</v>
      </c>
      <c r="J13" s="9">
        <f>RANK(J4,J$3:J$7,0)</f>
        <v>3</v>
      </c>
      <c r="K13" s="9">
        <f>RANK(K4,K$3:K$7,1)</f>
        <v>2</v>
      </c>
      <c r="L13" s="9">
        <f>RANK(L4,L$3:L$7,1)</f>
        <v>2</v>
      </c>
      <c r="M13" s="9">
        <f>RANK(M4,M$3:M$7,1)</f>
        <v>2</v>
      </c>
      <c r="N13" s="9">
        <f>RANK(N4,N$3:N$7,1)</f>
        <v>5</v>
      </c>
      <c r="O13" s="10">
        <f>E13*0.05+F13*0.05+G13*0.05+H13*0.05+I13*0.05+J13*0.4+K13*K$9+L13*L$9+M13*M$9+N13*N$9</f>
        <v>2.5500000000000003</v>
      </c>
    </row>
    <row r="14" spans="2:15" x14ac:dyDescent="0.3">
      <c r="D14" s="7" t="s">
        <v>18</v>
      </c>
      <c r="E14" s="9">
        <f>RANK(E5,E$3:E$7,1)</f>
        <v>4</v>
      </c>
      <c r="F14" s="9">
        <f>RANK(F5,F$3:F$7,1)</f>
        <v>4</v>
      </c>
      <c r="G14" s="9">
        <f>RANK(G5,G$3:G$7,1)</f>
        <v>5</v>
      </c>
      <c r="H14" s="9">
        <f>RANK(H5,H$3:H$7,1)</f>
        <v>2</v>
      </c>
      <c r="I14" s="9">
        <f>RANK(I5,I$3:I$7,1)</f>
        <v>2</v>
      </c>
      <c r="J14" s="9">
        <f>RANK(J5,J$3:J$7,0)</f>
        <v>1</v>
      </c>
      <c r="K14" s="9">
        <f>RANK(K5,K$3:K$7,1)</f>
        <v>3</v>
      </c>
      <c r="L14" s="9">
        <f>RANK(L5,L$3:L$7,1)</f>
        <v>3</v>
      </c>
      <c r="M14" s="9">
        <f>RANK(M5,M$3:M$7,1)</f>
        <v>4</v>
      </c>
      <c r="N14" s="9">
        <f>RANK(N5,N$3:N$7,1)</f>
        <v>2</v>
      </c>
      <c r="O14" s="10">
        <f>E14*0.05+F14*0.05+G14*0.05+H14*0.05+I14*0.05+J14*0.4+K14*K$9+L14*L$9+M14*M$9+N14*N$9</f>
        <v>1.9499999999999997</v>
      </c>
    </row>
    <row r="15" spans="2:15" x14ac:dyDescent="0.3">
      <c r="D15" s="7" t="s">
        <v>19</v>
      </c>
      <c r="E15" s="9">
        <f>RANK(E6,E$3:E$7,1)</f>
        <v>5</v>
      </c>
      <c r="F15" s="9">
        <f>RANK(F6,F$3:F$7,1)</f>
        <v>4</v>
      </c>
      <c r="G15" s="9">
        <f>RANK(G6,G$3:G$7,1)</f>
        <v>4</v>
      </c>
      <c r="H15" s="9">
        <f>RANK(H6,H$3:H$7,1)</f>
        <v>3</v>
      </c>
      <c r="I15" s="9">
        <f>RANK(I6,I$3:I$7,1)</f>
        <v>3</v>
      </c>
      <c r="J15" s="9">
        <f>RANK(J6,J$3:J$7,0)</f>
        <v>2</v>
      </c>
      <c r="K15" s="9">
        <f>RANK(K6,K$3:K$7,1)</f>
        <v>4</v>
      </c>
      <c r="L15" s="9">
        <f>RANK(L6,L$3:L$7,1)</f>
        <v>4</v>
      </c>
      <c r="M15" s="9">
        <f>RANK(M6,M$3:M$7,1)</f>
        <v>3</v>
      </c>
      <c r="N15" s="9">
        <f>RANK(N6,N$3:N$7,1)</f>
        <v>3</v>
      </c>
      <c r="O15" s="10">
        <f>E15*0.05+F15*0.05+G15*0.05+H15*0.05+I15*0.05+J15*0.4+K15*K$9+L15*L$9+M15*M$9+N15*N$9</f>
        <v>2.5999999999999996</v>
      </c>
    </row>
    <row r="16" spans="2:15" x14ac:dyDescent="0.3">
      <c r="D16" s="13" t="s">
        <v>0</v>
      </c>
      <c r="E16" s="9">
        <f>RANK(E7,E$3:E$7,1)</f>
        <v>1</v>
      </c>
      <c r="F16" s="9">
        <f>RANK(F7,F$3:F$7,1)</f>
        <v>1</v>
      </c>
      <c r="G16" s="9">
        <f>RANK(G7,G$3:G$7,1)</f>
        <v>1</v>
      </c>
      <c r="H16" s="9">
        <f>RANK(H7,H$3:H$7,1)</f>
        <v>1</v>
      </c>
      <c r="I16" s="9">
        <f>RANK(I7,I$3:I$7,1)</f>
        <v>5</v>
      </c>
      <c r="J16" s="9">
        <f>RANK(J7,J$3:J$7,0)</f>
        <v>5</v>
      </c>
      <c r="K16" s="9">
        <f>RANK(K7,K$3:K$7,1)</f>
        <v>5</v>
      </c>
      <c r="L16" s="9">
        <f>RANK(L7,L$3:L$7,1)</f>
        <v>5</v>
      </c>
      <c r="M16" s="9">
        <f>RANK(M7,M$3:M$7,1)</f>
        <v>5</v>
      </c>
      <c r="N16" s="9">
        <f>RANK(N7,N$3:N$7,1)</f>
        <v>1</v>
      </c>
      <c r="O16" s="11">
        <f>E16*0.05+F16*0.05+G16*0.05+H16*0.05+I16*0.05+J16*0.4+K16*K$9+L16*L$9+M16*M$9+N16*N$9</f>
        <v>3.3000000000000003</v>
      </c>
    </row>
    <row r="21" spans="2:15" ht="28.8" x14ac:dyDescent="0.3">
      <c r="B21" s="3" t="s">
        <v>21</v>
      </c>
      <c r="D21" s="5" t="s">
        <v>1</v>
      </c>
      <c r="E21" s="6" t="s">
        <v>5</v>
      </c>
      <c r="F21" s="6" t="s">
        <v>6</v>
      </c>
      <c r="G21" s="5" t="s">
        <v>2</v>
      </c>
      <c r="H21" s="6" t="s">
        <v>7</v>
      </c>
      <c r="I21" s="5" t="s">
        <v>3</v>
      </c>
      <c r="J21" s="5" t="s">
        <v>4</v>
      </c>
      <c r="K21" s="6" t="s">
        <v>8</v>
      </c>
      <c r="L21" s="6" t="s">
        <v>9</v>
      </c>
      <c r="M21" s="6" t="s">
        <v>10</v>
      </c>
      <c r="N21" s="6" t="s">
        <v>11</v>
      </c>
      <c r="O21" s="5" t="s">
        <v>13</v>
      </c>
    </row>
    <row r="22" spans="2:15" ht="15.6" x14ac:dyDescent="0.3">
      <c r="B22" s="3"/>
      <c r="D22" s="7" t="s">
        <v>16</v>
      </c>
      <c r="E22" s="8">
        <f>E3*E$9</f>
        <v>3.3703233333333332E-2</v>
      </c>
      <c r="F22" s="8">
        <f>F3*F$9</f>
        <v>0</v>
      </c>
      <c r="G22" s="8">
        <f>G3*G$9</f>
        <v>-3.0053333333333334E-4</v>
      </c>
      <c r="H22" s="8">
        <f>H3*H$9</f>
        <v>3.5126630000000001E-3</v>
      </c>
      <c r="I22" s="8">
        <f>I3*I$9</f>
        <v>4.6994499999999999E-5</v>
      </c>
      <c r="J22" s="8">
        <f>J3*J$9</f>
        <v>0.66940831620000008</v>
      </c>
      <c r="K22" s="8">
        <f>K3*K$9</f>
        <v>-1.155223815E-2</v>
      </c>
      <c r="L22" s="8">
        <f>L3*L$9</f>
        <v>-1.0798584450000001E-2</v>
      </c>
      <c r="M22" s="8">
        <f>M3*M$9</f>
        <v>-8.9463413400000004E-3</v>
      </c>
      <c r="N22" s="8">
        <f>N3*N$9</f>
        <v>2.9610999999999999E-3</v>
      </c>
      <c r="O22" s="8">
        <f>SUM(E22:N22)</f>
        <v>0.67803460976000007</v>
      </c>
    </row>
    <row r="23" spans="2:15" ht="15.6" x14ac:dyDescent="0.3">
      <c r="B23" s="3"/>
      <c r="D23" s="7" t="s">
        <v>17</v>
      </c>
      <c r="E23" s="8">
        <f>E4*E$9</f>
        <v>3.3686399999999998E-2</v>
      </c>
      <c r="F23" s="8">
        <f>F4*F$9</f>
        <v>0</v>
      </c>
      <c r="G23" s="8">
        <f>G4*G$9</f>
        <v>-8.0320596333333333E-4</v>
      </c>
      <c r="H23" s="8">
        <f>H4*H$9</f>
        <v>2.9134899999999999E-3</v>
      </c>
      <c r="I23" s="8">
        <f>I4*I$9</f>
        <v>-1.2286800000000002E-3</v>
      </c>
      <c r="J23" s="8">
        <f>J4*J$9</f>
        <v>0.71951654519999997</v>
      </c>
      <c r="K23" s="8">
        <f>K4*K$9</f>
        <v>-9.5228544000000009E-3</v>
      </c>
      <c r="L23" s="8">
        <f>L4*L$9</f>
        <v>-8.5124015000000008E-3</v>
      </c>
      <c r="M23" s="8">
        <f>M4*M$9</f>
        <v>-8.4078570850000013E-3</v>
      </c>
      <c r="N23" s="8">
        <f>N4*N$9</f>
        <v>3.3022000000000004E-3</v>
      </c>
      <c r="O23" s="8">
        <f>SUM(E23:N23)</f>
        <v>0.7309436362516667</v>
      </c>
    </row>
    <row r="24" spans="2:15" ht="15.6" x14ac:dyDescent="0.3">
      <c r="B24" s="3"/>
      <c r="D24" s="7" t="s">
        <v>18</v>
      </c>
      <c r="E24" s="8">
        <f>E5*E$9</f>
        <v>3.58295E-2</v>
      </c>
      <c r="F24" s="8">
        <f>F5*F$9</f>
        <v>0</v>
      </c>
      <c r="G24" s="8">
        <f>G5*G$9</f>
        <v>-8.1000000000000004E-6</v>
      </c>
      <c r="H24" s="8">
        <f>H5*H$9</f>
        <v>3.7073333333333331E-4</v>
      </c>
      <c r="I24" s="8">
        <f>I5*I$9</f>
        <v>-1.6785000000000001E-4</v>
      </c>
      <c r="J24" s="8">
        <f>J5*J$9</f>
        <v>0.73536539999999995</v>
      </c>
      <c r="K24" s="8">
        <f>K5*K$9</f>
        <v>-9.0913999999999995E-3</v>
      </c>
      <c r="L24" s="8">
        <f>L5*L$9</f>
        <v>-8.2926500000000004E-3</v>
      </c>
      <c r="M24" s="8">
        <f>M5*M$9</f>
        <v>-5.6468500000000001E-3</v>
      </c>
      <c r="N24" s="8">
        <f>N5*N$9</f>
        <v>9.5700000000000006E-4</v>
      </c>
      <c r="O24" s="8">
        <f>SUM(E24:N24)</f>
        <v>0.74931578333333326</v>
      </c>
    </row>
  </sheetData>
  <pageMargins left="0.7" right="0.7" top="0.75" bottom="0.75" header="0.3" footer="0.3"/>
  <pageSetup paperSize="9" orientation="portrait" r:id="rId1"/>
  <ignoredErrors>
    <ignoredError sqref="J12:J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</dc:creator>
  <cp:lastModifiedBy>qiany</cp:lastModifiedBy>
  <dcterms:created xsi:type="dcterms:W3CDTF">2022-04-24T21:18:26Z</dcterms:created>
  <dcterms:modified xsi:type="dcterms:W3CDTF">2022-04-25T03:52:23Z</dcterms:modified>
</cp:coreProperties>
</file>