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525" windowWidth="9945" windowHeight="8235" tabRatio="500"/>
  </bookViews>
  <sheets>
    <sheet name="DATA" sheetId="1" r:id="rId1"/>
    <sheet name="Z v X" sheetId="2" r:id="rId2"/>
    <sheet name="Z v Y" sheetId="3" r:id="rId3"/>
    <sheet name="Y v X" sheetId="4" r:id="rId4"/>
  </sheets>
  <definedNames>
    <definedName name="DATA_1" hidden="1">DATA!$N$1:$P$11</definedName>
    <definedName name="DATA_2" hidden="1">DATA!$A$1:$P$11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O14" i="1" l="1"/>
  <c r="S14" i="1" s="1"/>
  <c r="N14" i="1"/>
  <c r="M14" i="1"/>
  <c r="F14" i="1"/>
  <c r="S3" i="1"/>
  <c r="S11" i="1"/>
  <c r="O3" i="1"/>
  <c r="Q3" i="1" s="1"/>
  <c r="O8" i="1"/>
  <c r="S8" i="1" s="1"/>
  <c r="O9" i="1"/>
  <c r="S9" i="1" s="1"/>
  <c r="O10" i="1"/>
  <c r="O11" i="1"/>
  <c r="N6" i="1"/>
  <c r="N7" i="1"/>
  <c r="N8" i="1"/>
  <c r="R8" i="1" s="1"/>
  <c r="N9" i="1"/>
  <c r="M3" i="1"/>
  <c r="M4" i="1"/>
  <c r="O4" i="1" s="1"/>
  <c r="M5" i="1"/>
  <c r="O5" i="1" s="1"/>
  <c r="M6" i="1"/>
  <c r="O6" i="1" s="1"/>
  <c r="M7" i="1"/>
  <c r="O7" i="1" s="1"/>
  <c r="M8" i="1"/>
  <c r="M9" i="1"/>
  <c r="M10" i="1"/>
  <c r="M11" i="1"/>
  <c r="M2" i="1"/>
  <c r="O2" i="1" s="1"/>
  <c r="F3" i="1"/>
  <c r="N3" i="1" s="1"/>
  <c r="F4" i="1"/>
  <c r="N4" i="1" s="1"/>
  <c r="F5" i="1"/>
  <c r="N5" i="1" s="1"/>
  <c r="F6" i="1"/>
  <c r="F7" i="1"/>
  <c r="F8" i="1"/>
  <c r="F9" i="1"/>
  <c r="F10" i="1"/>
  <c r="N10" i="1" s="1"/>
  <c r="F11" i="1"/>
  <c r="N11" i="1" s="1"/>
  <c r="F2" i="1"/>
  <c r="N2" i="1" s="1"/>
  <c r="R7" i="1" l="1"/>
  <c r="Q7" i="1"/>
  <c r="S7" i="1"/>
  <c r="R6" i="1"/>
  <c r="Q6" i="1"/>
  <c r="S6" i="1"/>
  <c r="Q11" i="1"/>
  <c r="R5" i="1"/>
  <c r="S5" i="1"/>
  <c r="Q5" i="1"/>
  <c r="Q10" i="1"/>
  <c r="R2" i="1"/>
  <c r="Q2" i="1"/>
  <c r="S2" i="1"/>
  <c r="R4" i="1"/>
  <c r="Q4" i="1"/>
  <c r="S4" i="1"/>
  <c r="Q9" i="1"/>
  <c r="R11" i="1"/>
  <c r="R3" i="1"/>
  <c r="Q8" i="1"/>
  <c r="R10" i="1"/>
  <c r="R9" i="1"/>
  <c r="R14" i="1"/>
  <c r="S10" i="1"/>
  <c r="Q14" i="1"/>
</calcChain>
</file>

<file path=xl/sharedStrings.xml><?xml version="1.0" encoding="utf-8"?>
<sst xmlns="http://schemas.openxmlformats.org/spreadsheetml/2006/main" count="60" uniqueCount="48">
  <si>
    <t>Betelgeuse</t>
    <phoneticPr fontId="3" type="noConversion"/>
  </si>
  <si>
    <r>
      <t>05</t>
    </r>
    <r>
      <rPr>
        <vertAlign val="superscript"/>
        <sz val="12"/>
        <color indexed="8"/>
        <rFont val="Verdana"/>
      </rPr>
      <t>h</t>
    </r>
    <r>
      <rPr>
        <sz val="12"/>
        <color indexed="8"/>
        <rFont val="Verdana"/>
      </rPr>
      <t> 55</t>
    </r>
    <r>
      <rPr>
        <vertAlign val="superscript"/>
        <sz val="12"/>
        <color indexed="8"/>
        <rFont val="Verdana"/>
      </rPr>
      <t>m</t>
    </r>
    <r>
      <rPr>
        <sz val="12"/>
        <color indexed="8"/>
        <rFont val="Verdana"/>
      </rPr>
      <t> 10.29</t>
    </r>
    <r>
      <rPr>
        <vertAlign val="superscript"/>
        <sz val="12"/>
        <color indexed="8"/>
        <rFont val="Verdana"/>
      </rPr>
      <t>s</t>
    </r>
  </si>
  <si>
    <t>+07° 24′ 25.3″</t>
  </si>
  <si>
    <t>Bellatrix</t>
  </si>
  <si>
    <r>
      <t>05</t>
    </r>
    <r>
      <rPr>
        <vertAlign val="superscript"/>
        <sz val="12"/>
        <color indexed="8"/>
        <rFont val="Verdana"/>
      </rPr>
      <t>h</t>
    </r>
    <r>
      <rPr>
        <sz val="12"/>
        <color indexed="8"/>
        <rFont val="Verdana"/>
      </rPr>
      <t> 25</t>
    </r>
    <r>
      <rPr>
        <vertAlign val="superscript"/>
        <sz val="12"/>
        <color indexed="8"/>
        <rFont val="Verdana"/>
      </rPr>
      <t>m</t>
    </r>
    <r>
      <rPr>
        <sz val="12"/>
        <color indexed="8"/>
        <rFont val="Verdana"/>
      </rPr>
      <t> 07.87</t>
    </r>
    <r>
      <rPr>
        <vertAlign val="superscript"/>
        <sz val="12"/>
        <color indexed="8"/>
        <rFont val="Verdana"/>
      </rPr>
      <t>s</t>
    </r>
  </si>
  <si>
    <t>+06° 20′ 59.0″</t>
  </si>
  <si>
    <t>Alnilam</t>
  </si>
  <si>
    <r>
      <t>05</t>
    </r>
    <r>
      <rPr>
        <vertAlign val="superscript"/>
        <sz val="12"/>
        <color indexed="8"/>
        <rFont val="Verdana"/>
      </rPr>
      <t>h</t>
    </r>
    <r>
      <rPr>
        <sz val="12"/>
        <color indexed="8"/>
        <rFont val="Verdana"/>
      </rPr>
      <t> 36</t>
    </r>
    <r>
      <rPr>
        <vertAlign val="superscript"/>
        <sz val="12"/>
        <color indexed="8"/>
        <rFont val="Verdana"/>
      </rPr>
      <t>m</t>
    </r>
    <r>
      <rPr>
        <sz val="12"/>
        <color indexed="8"/>
        <rFont val="Verdana"/>
      </rPr>
      <t> 12.81</t>
    </r>
    <r>
      <rPr>
        <vertAlign val="superscript"/>
        <sz val="12"/>
        <color indexed="8"/>
        <rFont val="Verdana"/>
      </rPr>
      <t>s</t>
    </r>
  </si>
  <si>
    <t>−01° 12′ 06.9″</t>
  </si>
  <si>
    <t>Alnitak A</t>
  </si>
  <si>
    <r>
      <t>05</t>
    </r>
    <r>
      <rPr>
        <vertAlign val="superscript"/>
        <sz val="12"/>
        <color indexed="8"/>
        <rFont val="Verdana"/>
      </rPr>
      <t>h</t>
    </r>
    <r>
      <rPr>
        <sz val="12"/>
        <color indexed="8"/>
        <rFont val="Verdana"/>
      </rPr>
      <t> 40</t>
    </r>
    <r>
      <rPr>
        <vertAlign val="superscript"/>
        <sz val="12"/>
        <color indexed="8"/>
        <rFont val="Verdana"/>
      </rPr>
      <t>m</t>
    </r>
    <r>
      <rPr>
        <sz val="12"/>
        <color indexed="8"/>
        <rFont val="Verdana"/>
      </rPr>
      <t> 45.52</t>
    </r>
    <r>
      <rPr>
        <vertAlign val="superscript"/>
        <sz val="12"/>
        <color indexed="8"/>
        <rFont val="Verdana"/>
      </rPr>
      <t>s</t>
    </r>
  </si>
  <si>
    <t>−01° 56′ 33.3″</t>
  </si>
  <si>
    <t>Saiph</t>
    <phoneticPr fontId="3" type="noConversion"/>
  </si>
  <si>
    <r>
      <t>05</t>
    </r>
    <r>
      <rPr>
        <vertAlign val="superscript"/>
        <sz val="12"/>
        <color indexed="8"/>
        <rFont val="Verdana"/>
      </rPr>
      <t>h</t>
    </r>
    <r>
      <rPr>
        <sz val="12"/>
        <color indexed="8"/>
        <rFont val="Verdana"/>
      </rPr>
      <t> 47</t>
    </r>
    <r>
      <rPr>
        <vertAlign val="superscript"/>
        <sz val="12"/>
        <color indexed="8"/>
        <rFont val="Verdana"/>
      </rPr>
      <t>m</t>
    </r>
    <r>
      <rPr>
        <sz val="12"/>
        <color indexed="8"/>
        <rFont val="Verdana"/>
      </rPr>
      <t> 45.39</t>
    </r>
    <r>
      <rPr>
        <vertAlign val="superscript"/>
        <sz val="12"/>
        <color indexed="8"/>
        <rFont val="Verdana"/>
      </rPr>
      <t>s</t>
    </r>
  </si>
  <si>
    <t>−09° 40′ 10.6″</t>
  </si>
  <si>
    <t>Mintaka A</t>
  </si>
  <si>
    <r>
      <t>05</t>
    </r>
    <r>
      <rPr>
        <vertAlign val="superscript"/>
        <sz val="12"/>
        <color indexed="8"/>
        <rFont val="Verdana"/>
      </rPr>
      <t>h</t>
    </r>
    <r>
      <rPr>
        <sz val="12"/>
        <color indexed="8"/>
        <rFont val="Verdana"/>
      </rPr>
      <t> 32</t>
    </r>
    <r>
      <rPr>
        <vertAlign val="superscript"/>
        <sz val="12"/>
        <color indexed="8"/>
        <rFont val="Verdana"/>
      </rPr>
      <t>m</t>
    </r>
    <r>
      <rPr>
        <sz val="12"/>
        <color indexed="8"/>
        <rFont val="Verdana"/>
      </rPr>
      <t> 00.40</t>
    </r>
    <r>
      <rPr>
        <vertAlign val="superscript"/>
        <sz val="12"/>
        <color indexed="8"/>
        <rFont val="Verdana"/>
      </rPr>
      <t>s</t>
    </r>
  </si>
  <si>
    <t>−00° 17′ 56.7″</t>
  </si>
  <si>
    <t>ι Ori</t>
  </si>
  <si>
    <r>
      <t>05</t>
    </r>
    <r>
      <rPr>
        <vertAlign val="superscript"/>
        <sz val="12"/>
        <color indexed="8"/>
        <rFont val="Verdana"/>
      </rPr>
      <t>h</t>
    </r>
    <r>
      <rPr>
        <sz val="12"/>
        <color indexed="8"/>
        <rFont val="Verdana"/>
      </rPr>
      <t> 35</t>
    </r>
    <r>
      <rPr>
        <vertAlign val="superscript"/>
        <sz val="12"/>
        <color indexed="8"/>
        <rFont val="Verdana"/>
      </rPr>
      <t>m</t>
    </r>
    <r>
      <rPr>
        <sz val="12"/>
        <color indexed="8"/>
        <rFont val="Verdana"/>
      </rPr>
      <t> 25.98</t>
    </r>
    <r>
      <rPr>
        <vertAlign val="superscript"/>
        <sz val="12"/>
        <color indexed="8"/>
        <rFont val="Verdana"/>
      </rPr>
      <t>s</t>
    </r>
  </si>
  <si>
    <t>−05° 54′ 35.6″</t>
  </si>
  <si>
    <t>M43</t>
    <phoneticPr fontId="3" type="noConversion"/>
  </si>
  <si>
    <r>
      <t>05</t>
    </r>
    <r>
      <rPr>
        <vertAlign val="superscript"/>
        <sz val="12"/>
        <color indexed="8"/>
        <rFont val="Verdana"/>
      </rPr>
      <t>h</t>
    </r>
    <r>
      <rPr>
        <sz val="12"/>
        <color indexed="8"/>
        <rFont val="Verdana"/>
      </rPr>
      <t> 35</t>
    </r>
    <r>
      <rPr>
        <vertAlign val="superscript"/>
        <sz val="12"/>
        <color indexed="8"/>
        <rFont val="Verdana"/>
      </rPr>
      <t>m</t>
    </r>
    <r>
      <rPr>
        <sz val="12"/>
        <color indexed="8"/>
        <rFont val="Verdana"/>
      </rPr>
      <t> 36.0</t>
    </r>
    <r>
      <rPr>
        <vertAlign val="superscript"/>
        <sz val="12"/>
        <color indexed="8"/>
        <rFont val="Verdana"/>
      </rPr>
      <t>s</t>
    </r>
    <phoneticPr fontId="3" type="noConversion"/>
  </si>
  <si>
    <t>−05° 16′ 0.0″</t>
    <phoneticPr fontId="3" type="noConversion"/>
  </si>
  <si>
    <t>M42</t>
    <phoneticPr fontId="3" type="noConversion"/>
  </si>
  <si>
    <r>
      <t>05</t>
    </r>
    <r>
      <rPr>
        <vertAlign val="superscript"/>
        <sz val="12"/>
        <color indexed="8"/>
        <rFont val="Verdana"/>
      </rPr>
      <t>h</t>
    </r>
    <r>
      <rPr>
        <sz val="12"/>
        <color indexed="8"/>
        <rFont val="Verdana"/>
      </rPr>
      <t> 35</t>
    </r>
    <r>
      <rPr>
        <vertAlign val="superscript"/>
        <sz val="12"/>
        <color indexed="8"/>
        <rFont val="Verdana"/>
      </rPr>
      <t>m</t>
    </r>
    <r>
      <rPr>
        <sz val="12"/>
        <color indexed="8"/>
        <rFont val="Verdana"/>
      </rPr>
      <t> 17.3</t>
    </r>
    <r>
      <rPr>
        <vertAlign val="superscript"/>
        <sz val="12"/>
        <color indexed="8"/>
        <rFont val="Verdana"/>
      </rPr>
      <t>s</t>
    </r>
    <phoneticPr fontId="3" type="noConversion"/>
  </si>
  <si>
    <t>−05° 23′ 28″</t>
    <phoneticPr fontId="3" type="noConversion"/>
  </si>
  <si>
    <t>STAR</t>
    <phoneticPr fontId="3" type="noConversion"/>
  </si>
  <si>
    <t>RA</t>
    <phoneticPr fontId="3" type="noConversion"/>
  </si>
  <si>
    <t>DEC</t>
    <phoneticPr fontId="3" type="noConversion"/>
  </si>
  <si>
    <t>DIST</t>
    <phoneticPr fontId="3" type="noConversion"/>
  </si>
  <si>
    <t>H</t>
    <phoneticPr fontId="3" type="noConversion"/>
  </si>
  <si>
    <t>M</t>
    <phoneticPr fontId="3" type="noConversion"/>
  </si>
  <si>
    <t>S</t>
    <phoneticPr fontId="3" type="noConversion"/>
  </si>
  <si>
    <t>RA deg</t>
    <phoneticPr fontId="3" type="noConversion"/>
  </si>
  <si>
    <t>Rigel</t>
  </si>
  <si>
    <r>
      <t>05</t>
    </r>
    <r>
      <rPr>
        <vertAlign val="superscript"/>
        <sz val="12"/>
        <color indexed="8"/>
        <rFont val="Verdana"/>
      </rPr>
      <t>h</t>
    </r>
    <r>
      <rPr>
        <sz val="12"/>
        <color indexed="8"/>
        <rFont val="Verdana"/>
      </rPr>
      <t> 14</t>
    </r>
    <r>
      <rPr>
        <vertAlign val="superscript"/>
        <sz val="12"/>
        <color indexed="8"/>
        <rFont val="Verdana"/>
      </rPr>
      <t>m</t>
    </r>
    <r>
      <rPr>
        <sz val="12"/>
        <color indexed="8"/>
        <rFont val="Verdana"/>
      </rPr>
      <t> 32.27</t>
    </r>
    <r>
      <rPr>
        <vertAlign val="superscript"/>
        <sz val="12"/>
        <color indexed="8"/>
        <rFont val="Verdana"/>
      </rPr>
      <t>s</t>
    </r>
  </si>
  <si>
    <t>−08° 12′ 05.9″</t>
  </si>
  <si>
    <t>D</t>
    <phoneticPr fontId="3" type="noConversion"/>
  </si>
  <si>
    <t>DEC deg</t>
    <phoneticPr fontId="3" type="noConversion"/>
  </si>
  <si>
    <t>-</t>
    <phoneticPr fontId="3" type="noConversion"/>
  </si>
  <si>
    <t>-</t>
    <phoneticPr fontId="3" type="noConversion"/>
  </si>
  <si>
    <t>+</t>
    <phoneticPr fontId="3" type="noConversion"/>
  </si>
  <si>
    <t>+/-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</si>
  <si>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</si>
  <si>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</si>
  <si>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</si>
  <si>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t>Kepler 22b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</si>
</sst>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2"/>
      <color indexed="8"/>
      <name val="Verdana"/>
    </font>
    <font>
      <vertAlign val="superscript"/>
      <sz val="12"/>
      <color indexed="8"/>
      <name val="Verdana"/>
    </font>
    <font>
      <sz val="12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165" fontId="4" fillId="3" borderId="1" xfId="0" applyNumberFormat="1" applyFont="1" applyFill="1" applyBorder="1" applyAlignment="1">
      <alignment wrapText="1"/>
    </xf>
    <xf numFmtId="164" fontId="6" fillId="0" borderId="1" xfId="0" applyNumberFormat="1" applyFont="1" applyBorder="1" applyAlignment="1">
      <alignment horizontal="center"/>
    </xf>
    <xf numFmtId="2" fontId="6" fillId="0" borderId="0" xfId="0" applyNumberFormat="1" applyFont="1"/>
    <xf numFmtId="1" fontId="6" fillId="0" borderId="1" xfId="0" applyNumberFormat="1" applyFont="1" applyBorder="1"/>
    <xf numFmtId="2" fontId="6" fillId="0" borderId="1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center"/>
    </xf>
    <xf numFmtId="2" fontId="4" fillId="3" borderId="1" xfId="0" applyNumberFormat="1" applyFont="1" applyFill="1" applyBorder="1" applyAlignment="1">
      <alignment horizontal="center" wrapText="1"/>
    </xf>
    <xf numFmtId="2" fontId="6" fillId="0" borderId="1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 vs z</c:v>
          </c:tx>
          <c:spPr>
            <a:ln w="28575">
              <a:noFill/>
            </a:ln>
          </c:spPr>
          <c:xVal>
            <c:numRef>
              <c:f>DATA!$Q$2:$Q$11</c:f>
              <c:numCache>
                <c:formatCode>0.00</c:formatCode>
                <c:ptCount val="10"/>
                <c:pt idx="0">
                  <c:v>150.76987963814111</c:v>
                </c:pt>
                <c:pt idx="1">
                  <c:v>8.9204367925790766</c:v>
                </c:pt>
                <c:pt idx="2">
                  <c:v>36.602591018453914</c:v>
                </c:pt>
                <c:pt idx="3">
                  <c:v>139.00322941086776</c:v>
                </c:pt>
                <c:pt idx="4">
                  <c:v>68.472252892400832</c:v>
                </c:pt>
                <c:pt idx="5">
                  <c:v>37.952223669577826</c:v>
                </c:pt>
                <c:pt idx="6">
                  <c:v>111.60435123164665</c:v>
                </c:pt>
                <c:pt idx="7">
                  <c:v>141.00643955287114</c:v>
                </c:pt>
                <c:pt idx="8">
                  <c:v>169.30472476877512</c:v>
                </c:pt>
                <c:pt idx="9">
                  <c:v>143.99634910726152</c:v>
                </c:pt>
              </c:numCache>
            </c:numRef>
          </c:xVal>
          <c:yVal>
            <c:numRef>
              <c:f>DATA!$S$2:$S$11</c:f>
              <c:numCache>
                <c:formatCode>0.00</c:formatCode>
                <c:ptCount val="10"/>
                <c:pt idx="0">
                  <c:v>-110.2740505500973</c:v>
                </c:pt>
                <c:pt idx="1">
                  <c:v>55.047658009475263</c:v>
                </c:pt>
                <c:pt idx="2">
                  <c:v>26.875033424612624</c:v>
                </c:pt>
                <c:pt idx="3">
                  <c:v>-28.149610399246892</c:v>
                </c:pt>
                <c:pt idx="4">
                  <c:v>-27.694649599601671</c:v>
                </c:pt>
                <c:pt idx="5">
                  <c:v>-121.10388428457009</c:v>
                </c:pt>
                <c:pt idx="6">
                  <c:v>-4.7814881219009635</c:v>
                </c:pt>
                <c:pt idx="7">
                  <c:v>-136.42758443193449</c:v>
                </c:pt>
                <c:pt idx="8">
                  <c:v>-146.8660523194109</c:v>
                </c:pt>
                <c:pt idx="9">
                  <c:v>-126.2739882796802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95936"/>
        <c:axId val="385667840"/>
      </c:scatterChart>
      <c:valAx>
        <c:axId val="18949593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85667840"/>
        <c:crosses val="autoZero"/>
        <c:crossBetween val="midCat"/>
      </c:valAx>
      <c:valAx>
        <c:axId val="3856678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9495936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z vs y</c:v>
          </c:tx>
          <c:spPr>
            <a:ln w="28575">
              <a:noFill/>
            </a:ln>
          </c:spPr>
          <c:xVal>
            <c:numRef>
              <c:f>DATA!$R$2:$R$11</c:f>
              <c:numCache>
                <c:formatCode>0.00</c:formatCode>
                <c:ptCount val="10"/>
                <c:pt idx="0">
                  <c:v>750.09137921267632</c:v>
                </c:pt>
                <c:pt idx="1">
                  <c:v>423.34286477405226</c:v>
                </c:pt>
                <c:pt idx="2">
                  <c:v>238.71946487281204</c:v>
                </c:pt>
                <c:pt idx="3">
                  <c:v>1334.4848075747136</c:v>
                </c:pt>
                <c:pt idx="4">
                  <c:v>813.65444567543182</c:v>
                </c:pt>
                <c:pt idx="5">
                  <c:v>709.74254341255585</c:v>
                </c:pt>
                <c:pt idx="6">
                  <c:v>909.16313506295637</c:v>
                </c:pt>
                <c:pt idx="7">
                  <c:v>1310.3929556475377</c:v>
                </c:pt>
                <c:pt idx="8">
                  <c:v>1584.2241864228311</c:v>
                </c:pt>
                <c:pt idx="9">
                  <c:v>1330.2841543548968</c:v>
                </c:pt>
              </c:numCache>
            </c:numRef>
          </c:xVal>
          <c:yVal>
            <c:numRef>
              <c:f>DATA!$S$2:$S$11</c:f>
              <c:numCache>
                <c:formatCode>0.00</c:formatCode>
                <c:ptCount val="10"/>
                <c:pt idx="0">
                  <c:v>-110.2740505500973</c:v>
                </c:pt>
                <c:pt idx="1">
                  <c:v>55.047658009475263</c:v>
                </c:pt>
                <c:pt idx="2">
                  <c:v>26.875033424612624</c:v>
                </c:pt>
                <c:pt idx="3">
                  <c:v>-28.149610399246892</c:v>
                </c:pt>
                <c:pt idx="4">
                  <c:v>-27.694649599601671</c:v>
                </c:pt>
                <c:pt idx="5">
                  <c:v>-121.10388428457009</c:v>
                </c:pt>
                <c:pt idx="6">
                  <c:v>-4.7814881219009635</c:v>
                </c:pt>
                <c:pt idx="7">
                  <c:v>-136.42758443193449</c:v>
                </c:pt>
                <c:pt idx="8">
                  <c:v>-146.8660523194109</c:v>
                </c:pt>
                <c:pt idx="9">
                  <c:v>-126.2739882796802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254720"/>
        <c:axId val="384256256"/>
      </c:scatterChart>
      <c:valAx>
        <c:axId val="38425472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84256256"/>
        <c:crosses val="autoZero"/>
        <c:crossBetween val="midCat"/>
      </c:valAx>
      <c:valAx>
        <c:axId val="3842562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84254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v X</c:v>
          </c:tx>
          <c:spPr>
            <a:ln w="28575">
              <a:noFill/>
            </a:ln>
          </c:spPr>
          <c:xVal>
            <c:numRef>
              <c:f>DATA!$Q$2:$Q$11</c:f>
              <c:numCache>
                <c:formatCode>0.00</c:formatCode>
                <c:ptCount val="10"/>
                <c:pt idx="0">
                  <c:v>150.76987963814111</c:v>
                </c:pt>
                <c:pt idx="1">
                  <c:v>8.9204367925790766</c:v>
                </c:pt>
                <c:pt idx="2">
                  <c:v>36.602591018453914</c:v>
                </c:pt>
                <c:pt idx="3">
                  <c:v>139.00322941086776</c:v>
                </c:pt>
                <c:pt idx="4">
                  <c:v>68.472252892400832</c:v>
                </c:pt>
                <c:pt idx="5">
                  <c:v>37.952223669577826</c:v>
                </c:pt>
                <c:pt idx="6">
                  <c:v>111.60435123164665</c:v>
                </c:pt>
                <c:pt idx="7">
                  <c:v>141.00643955287114</c:v>
                </c:pt>
                <c:pt idx="8">
                  <c:v>169.30472476877512</c:v>
                </c:pt>
                <c:pt idx="9">
                  <c:v>143.99634910726152</c:v>
                </c:pt>
              </c:numCache>
            </c:numRef>
          </c:xVal>
          <c:yVal>
            <c:numRef>
              <c:f>DATA!$R$2:$R$11</c:f>
              <c:numCache>
                <c:formatCode>0.00</c:formatCode>
                <c:ptCount val="10"/>
                <c:pt idx="0">
                  <c:v>750.09137921267632</c:v>
                </c:pt>
                <c:pt idx="1">
                  <c:v>423.34286477405226</c:v>
                </c:pt>
                <c:pt idx="2">
                  <c:v>238.71946487281204</c:v>
                </c:pt>
                <c:pt idx="3">
                  <c:v>1334.4848075747136</c:v>
                </c:pt>
                <c:pt idx="4">
                  <c:v>813.65444567543182</c:v>
                </c:pt>
                <c:pt idx="5">
                  <c:v>709.74254341255585</c:v>
                </c:pt>
                <c:pt idx="6">
                  <c:v>909.16313506295637</c:v>
                </c:pt>
                <c:pt idx="7">
                  <c:v>1310.3929556475377</c:v>
                </c:pt>
                <c:pt idx="8">
                  <c:v>1584.2241864228311</c:v>
                </c:pt>
                <c:pt idx="9">
                  <c:v>1330.2841543548968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193472"/>
        <c:axId val="387199360"/>
      </c:scatterChart>
      <c:valAx>
        <c:axId val="38719347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87199360"/>
        <c:crosses val="autoZero"/>
        <c:crossBetween val="midCat"/>
      </c:valAx>
      <c:valAx>
        <c:axId val="3871993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871934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08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08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08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125" zoomScaleNormal="125" zoomScalePageLayoutView="125" workbookViewId="0">
      <pane xSplit="1" ySplit="1" topLeftCell="F2" activePane="bottomRight" state="frozen"/>
      <selection pane="topRight" activeCell="B1" sqref="B1"/>
      <selection pane="bottomLeft" activeCell="A2" sqref="A2"/>
      <selection pane="bottomRight" sqref="A1:P11"/>
    </sheetView>
  </sheetViews>
  <sheetFormatPr defaultColWidth="11" defaultRowHeight="12.75" x14ac:dyDescent="0.2"/>
  <cols>
    <col min="2" max="2" width="17.875" customWidth="1"/>
    <col min="3" max="4" width="4.75" customWidth="1"/>
    <col min="5" max="5" width="6.75" customWidth="1"/>
    <col min="6" max="6" width="11.125" customWidth="1"/>
    <col min="7" max="7" width="17.875" customWidth="1"/>
    <col min="8" max="11" width="4.75" customWidth="1"/>
    <col min="12" max="12" width="6.75" customWidth="1"/>
    <col min="13" max="15" width="11.125" customWidth="1"/>
    <col min="16" max="16" width="11" style="15"/>
  </cols>
  <sheetData>
    <row r="1" spans="1:19" x14ac:dyDescent="0.2">
      <c r="A1" s="5" t="s">
        <v>27</v>
      </c>
      <c r="B1" s="5" t="s">
        <v>28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29</v>
      </c>
      <c r="H1" s="6" t="s">
        <v>43</v>
      </c>
      <c r="I1" s="6"/>
      <c r="J1" s="5" t="s">
        <v>38</v>
      </c>
      <c r="K1" s="5" t="s">
        <v>32</v>
      </c>
      <c r="L1" s="5" t="s">
        <v>33</v>
      </c>
      <c r="M1" s="5" t="s">
        <v>39</v>
      </c>
      <c r="N1" s="5" t="s">
        <v>34</v>
      </c>
      <c r="O1" s="5" t="s">
        <v>39</v>
      </c>
      <c r="P1" s="12" t="s">
        <v>30</v>
      </c>
      <c r="Q1" s="5" t="s">
        <v>44</v>
      </c>
      <c r="R1" s="5" t="s">
        <v>45</v>
      </c>
      <c r="S1" s="5" t="s">
        <v>46</v>
      </c>
    </row>
    <row r="2" spans="1:19" ht="18" x14ac:dyDescent="0.2">
      <c r="A2" s="4" t="s">
        <v>35</v>
      </c>
      <c r="B2" s="2" t="s">
        <v>36</v>
      </c>
      <c r="C2" s="2">
        <v>5</v>
      </c>
      <c r="D2" s="2">
        <v>14</v>
      </c>
      <c r="E2" s="2">
        <v>32.369999999999997</v>
      </c>
      <c r="F2" s="8">
        <f>15*(C2+(D2/60)+(E2/3600))</f>
        <v>78.634875000000008</v>
      </c>
      <c r="G2" s="2" t="s">
        <v>37</v>
      </c>
      <c r="H2" s="3" t="s">
        <v>40</v>
      </c>
      <c r="I2" s="3">
        <v>-1</v>
      </c>
      <c r="J2" s="2">
        <v>8</v>
      </c>
      <c r="K2" s="2">
        <v>12</v>
      </c>
      <c r="L2" s="2">
        <v>5.9</v>
      </c>
      <c r="M2" s="8">
        <f>I2*(J2+(K2/60)+(L2/3600))</f>
        <v>-8.2016388888888887</v>
      </c>
      <c r="N2" s="8">
        <f>F2</f>
        <v>78.634875000000008</v>
      </c>
      <c r="O2" s="8">
        <f>M2</f>
        <v>-8.2016388888888887</v>
      </c>
      <c r="P2" s="13">
        <v>773</v>
      </c>
      <c r="Q2" s="9">
        <f>(P2*(COS(RADIANS(O2))))*(COS(RADIANS(N2)))</f>
        <v>150.76987963814111</v>
      </c>
      <c r="R2" s="9">
        <f>(P2*(COS(RADIANS(O2))))*(SIN(RADIANS(N2)))</f>
        <v>750.09137921267632</v>
      </c>
      <c r="S2" s="9">
        <f>P2*(SIN(RADIANS(O2)))</f>
        <v>-110.2740505500973</v>
      </c>
    </row>
    <row r="3" spans="1:19" ht="18" x14ac:dyDescent="0.2">
      <c r="A3" s="1" t="s">
        <v>0</v>
      </c>
      <c r="B3" s="2" t="s">
        <v>1</v>
      </c>
      <c r="C3" s="2">
        <v>5</v>
      </c>
      <c r="D3" s="2">
        <v>55</v>
      </c>
      <c r="E3" s="2">
        <v>10.29</v>
      </c>
      <c r="F3" s="8">
        <f t="shared" ref="F3:F11" si="0">15*(C3+(D3/60)+(E3/3600))</f>
        <v>88.792875000000009</v>
      </c>
      <c r="G3" s="2" t="s">
        <v>2</v>
      </c>
      <c r="H3" s="3" t="s">
        <v>42</v>
      </c>
      <c r="I3" s="3">
        <v>1</v>
      </c>
      <c r="J3" s="2">
        <v>7</v>
      </c>
      <c r="K3" s="2">
        <v>24</v>
      </c>
      <c r="L3" s="2">
        <v>25.3</v>
      </c>
      <c r="M3" s="8">
        <f t="shared" ref="M3:M11" si="1">I3*(J3+(K3/60)+(L3/3600))</f>
        <v>7.4070277777777784</v>
      </c>
      <c r="N3" s="8">
        <f t="shared" ref="N3:N11" si="2">F3</f>
        <v>88.792875000000009</v>
      </c>
      <c r="O3" s="8">
        <f t="shared" ref="O3:O11" si="3">M3</f>
        <v>7.4070277777777784</v>
      </c>
      <c r="P3" s="13">
        <v>427</v>
      </c>
      <c r="Q3" s="9">
        <f t="shared" ref="Q3:Q11" si="4">(P3*(COS(RADIANS(O3))))*(COS(RADIANS(N3)))</f>
        <v>8.9204367925790766</v>
      </c>
      <c r="R3" s="9">
        <f t="shared" ref="R3:R11" si="5">(P3*(COS(RADIANS(O3))))*(SIN(RADIANS(N3)))</f>
        <v>423.34286477405226</v>
      </c>
      <c r="S3" s="9">
        <f t="shared" ref="S3:S11" si="6">P3*(SIN(RADIANS(O3)))</f>
        <v>55.047658009475263</v>
      </c>
    </row>
    <row r="4" spans="1:19" ht="18" x14ac:dyDescent="0.2">
      <c r="A4" s="4" t="s">
        <v>3</v>
      </c>
      <c r="B4" s="2" t="s">
        <v>4</v>
      </c>
      <c r="C4" s="2">
        <v>5</v>
      </c>
      <c r="D4" s="2">
        <v>25</v>
      </c>
      <c r="E4" s="2">
        <v>7.87</v>
      </c>
      <c r="F4" s="8">
        <f t="shared" si="0"/>
        <v>81.282791666666682</v>
      </c>
      <c r="G4" s="2" t="s">
        <v>5</v>
      </c>
      <c r="H4" s="3" t="s">
        <v>42</v>
      </c>
      <c r="I4" s="3">
        <v>1</v>
      </c>
      <c r="J4" s="2">
        <v>6</v>
      </c>
      <c r="K4" s="2">
        <v>20</v>
      </c>
      <c r="L4" s="7">
        <v>59</v>
      </c>
      <c r="M4" s="8">
        <f t="shared" si="1"/>
        <v>6.3497222222222218</v>
      </c>
      <c r="N4" s="8">
        <f t="shared" si="2"/>
        <v>81.282791666666682</v>
      </c>
      <c r="O4" s="8">
        <f t="shared" si="3"/>
        <v>6.3497222222222218</v>
      </c>
      <c r="P4" s="13">
        <v>243</v>
      </c>
      <c r="Q4" s="9">
        <f t="shared" si="4"/>
        <v>36.602591018453914</v>
      </c>
      <c r="R4" s="9">
        <f t="shared" si="5"/>
        <v>238.71946487281204</v>
      </c>
      <c r="S4" s="9">
        <f t="shared" si="6"/>
        <v>26.875033424612624</v>
      </c>
    </row>
    <row r="5" spans="1:19" ht="18" x14ac:dyDescent="0.2">
      <c r="A5" s="4" t="s">
        <v>6</v>
      </c>
      <c r="B5" s="2" t="s">
        <v>7</v>
      </c>
      <c r="C5" s="2">
        <v>5</v>
      </c>
      <c r="D5" s="2">
        <v>36</v>
      </c>
      <c r="E5" s="2">
        <v>12.81</v>
      </c>
      <c r="F5" s="8">
        <f t="shared" si="0"/>
        <v>84.053374999999988</v>
      </c>
      <c r="G5" s="2" t="s">
        <v>8</v>
      </c>
      <c r="H5" s="3" t="s">
        <v>40</v>
      </c>
      <c r="I5" s="3">
        <v>-1</v>
      </c>
      <c r="J5" s="2">
        <v>1</v>
      </c>
      <c r="K5" s="2">
        <v>12</v>
      </c>
      <c r="L5" s="2">
        <v>6.9</v>
      </c>
      <c r="M5" s="8">
        <f t="shared" si="1"/>
        <v>-1.2019166666666665</v>
      </c>
      <c r="N5" s="8">
        <f t="shared" si="2"/>
        <v>84.053374999999988</v>
      </c>
      <c r="O5" s="8">
        <f t="shared" si="3"/>
        <v>-1.2019166666666665</v>
      </c>
      <c r="P5" s="13">
        <v>1342</v>
      </c>
      <c r="Q5" s="9">
        <f t="shared" si="4"/>
        <v>139.00322941086776</v>
      </c>
      <c r="R5" s="9">
        <f t="shared" si="5"/>
        <v>1334.4848075747136</v>
      </c>
      <c r="S5" s="9">
        <f t="shared" si="6"/>
        <v>-28.149610399246892</v>
      </c>
    </row>
    <row r="6" spans="1:19" ht="18" x14ac:dyDescent="0.2">
      <c r="A6" s="4" t="s">
        <v>9</v>
      </c>
      <c r="B6" s="2" t="s">
        <v>10</v>
      </c>
      <c r="C6" s="2">
        <v>5</v>
      </c>
      <c r="D6" s="2">
        <v>40</v>
      </c>
      <c r="E6" s="2">
        <v>45.52</v>
      </c>
      <c r="F6" s="8">
        <f t="shared" si="0"/>
        <v>85.189666666666682</v>
      </c>
      <c r="G6" s="2" t="s">
        <v>11</v>
      </c>
      <c r="H6" s="3" t="s">
        <v>40</v>
      </c>
      <c r="I6" s="3">
        <v>-1</v>
      </c>
      <c r="J6" s="2">
        <v>1</v>
      </c>
      <c r="K6" s="2">
        <v>56</v>
      </c>
      <c r="L6" s="2">
        <v>33.299999999999997</v>
      </c>
      <c r="M6" s="8">
        <f t="shared" si="1"/>
        <v>-1.9425833333333333</v>
      </c>
      <c r="N6" s="8">
        <f t="shared" si="2"/>
        <v>85.189666666666682</v>
      </c>
      <c r="O6" s="8">
        <f t="shared" si="3"/>
        <v>-1.9425833333333333</v>
      </c>
      <c r="P6" s="13">
        <v>817</v>
      </c>
      <c r="Q6" s="9">
        <f t="shared" si="4"/>
        <v>68.472252892400832</v>
      </c>
      <c r="R6" s="9">
        <f t="shared" si="5"/>
        <v>813.65444567543182</v>
      </c>
      <c r="S6" s="9">
        <f t="shared" si="6"/>
        <v>-27.694649599601671</v>
      </c>
    </row>
    <row r="7" spans="1:19" ht="18" x14ac:dyDescent="0.2">
      <c r="A7" s="4" t="s">
        <v>12</v>
      </c>
      <c r="B7" s="2" t="s">
        <v>13</v>
      </c>
      <c r="C7" s="2">
        <v>5</v>
      </c>
      <c r="D7" s="2">
        <v>47</v>
      </c>
      <c r="E7" s="2">
        <v>45.39</v>
      </c>
      <c r="F7" s="8">
        <f t="shared" si="0"/>
        <v>86.939125000000004</v>
      </c>
      <c r="G7" s="2" t="s">
        <v>14</v>
      </c>
      <c r="H7" s="3" t="s">
        <v>41</v>
      </c>
      <c r="I7" s="3">
        <v>-1</v>
      </c>
      <c r="J7" s="2">
        <v>9</v>
      </c>
      <c r="K7" s="2">
        <v>40</v>
      </c>
      <c r="L7" s="2">
        <v>10.6</v>
      </c>
      <c r="M7" s="8">
        <f t="shared" si="1"/>
        <v>-9.6696111111111112</v>
      </c>
      <c r="N7" s="8">
        <f t="shared" si="2"/>
        <v>86.939125000000004</v>
      </c>
      <c r="O7" s="8">
        <f t="shared" si="3"/>
        <v>-9.6696111111111112</v>
      </c>
      <c r="P7" s="13">
        <v>721</v>
      </c>
      <c r="Q7" s="9">
        <f t="shared" si="4"/>
        <v>37.952223669577826</v>
      </c>
      <c r="R7" s="9">
        <f t="shared" si="5"/>
        <v>709.74254341255585</v>
      </c>
      <c r="S7" s="9">
        <f t="shared" si="6"/>
        <v>-121.10388428457009</v>
      </c>
    </row>
    <row r="8" spans="1:19" ht="18" x14ac:dyDescent="0.2">
      <c r="A8" s="4" t="s">
        <v>15</v>
      </c>
      <c r="B8" s="2" t="s">
        <v>16</v>
      </c>
      <c r="C8" s="2">
        <v>5</v>
      </c>
      <c r="D8" s="2">
        <v>32</v>
      </c>
      <c r="E8" s="2">
        <v>0.4</v>
      </c>
      <c r="F8" s="8">
        <f t="shared" si="0"/>
        <v>83.001666666666665</v>
      </c>
      <c r="G8" s="2" t="s">
        <v>17</v>
      </c>
      <c r="H8" s="3" t="s">
        <v>41</v>
      </c>
      <c r="I8" s="3">
        <v>-1</v>
      </c>
      <c r="J8" s="2">
        <v>0</v>
      </c>
      <c r="K8" s="2">
        <v>17</v>
      </c>
      <c r="L8" s="2">
        <v>56.7</v>
      </c>
      <c r="M8" s="8">
        <f t="shared" si="1"/>
        <v>-0.29908333333333331</v>
      </c>
      <c r="N8" s="8">
        <f t="shared" si="2"/>
        <v>83.001666666666665</v>
      </c>
      <c r="O8" s="8">
        <f t="shared" si="3"/>
        <v>-0.29908333333333331</v>
      </c>
      <c r="P8" s="13">
        <v>916</v>
      </c>
      <c r="Q8" s="9">
        <f t="shared" si="4"/>
        <v>111.60435123164665</v>
      </c>
      <c r="R8" s="9">
        <f t="shared" si="5"/>
        <v>909.16313506295637</v>
      </c>
      <c r="S8" s="9">
        <f t="shared" si="6"/>
        <v>-4.7814881219009635</v>
      </c>
    </row>
    <row r="9" spans="1:19" ht="18" x14ac:dyDescent="0.2">
      <c r="A9" s="4" t="s">
        <v>18</v>
      </c>
      <c r="B9" s="2" t="s">
        <v>19</v>
      </c>
      <c r="C9" s="2">
        <v>5</v>
      </c>
      <c r="D9" s="2">
        <v>35</v>
      </c>
      <c r="E9" s="2">
        <v>25.98</v>
      </c>
      <c r="F9" s="8">
        <f t="shared" si="0"/>
        <v>83.858249999999998</v>
      </c>
      <c r="G9" s="2" t="s">
        <v>20</v>
      </c>
      <c r="H9" s="3" t="s">
        <v>41</v>
      </c>
      <c r="I9" s="3">
        <v>-1</v>
      </c>
      <c r="J9" s="2">
        <v>5</v>
      </c>
      <c r="K9" s="2">
        <v>54</v>
      </c>
      <c r="L9" s="2">
        <v>35.6</v>
      </c>
      <c r="M9" s="8">
        <f t="shared" si="1"/>
        <v>-5.9098888888888892</v>
      </c>
      <c r="N9" s="8">
        <f t="shared" si="2"/>
        <v>83.858249999999998</v>
      </c>
      <c r="O9" s="8">
        <f t="shared" si="3"/>
        <v>-5.9098888888888892</v>
      </c>
      <c r="P9" s="13">
        <v>1325</v>
      </c>
      <c r="Q9" s="9">
        <f t="shared" si="4"/>
        <v>141.00643955287114</v>
      </c>
      <c r="R9" s="9">
        <f t="shared" si="5"/>
        <v>1310.3929556475377</v>
      </c>
      <c r="S9" s="9">
        <f t="shared" si="6"/>
        <v>-136.42758443193449</v>
      </c>
    </row>
    <row r="10" spans="1:19" ht="18" x14ac:dyDescent="0.2">
      <c r="A10" s="4" t="s">
        <v>21</v>
      </c>
      <c r="B10" s="2" t="s">
        <v>22</v>
      </c>
      <c r="C10" s="2">
        <v>5</v>
      </c>
      <c r="D10" s="2">
        <v>35</v>
      </c>
      <c r="E10" s="2">
        <v>36</v>
      </c>
      <c r="F10" s="8">
        <f t="shared" si="0"/>
        <v>83.899999999999991</v>
      </c>
      <c r="G10" s="2" t="s">
        <v>23</v>
      </c>
      <c r="H10" s="3" t="s">
        <v>41</v>
      </c>
      <c r="I10" s="3">
        <v>-1</v>
      </c>
      <c r="J10" s="2">
        <v>5</v>
      </c>
      <c r="K10" s="2">
        <v>16</v>
      </c>
      <c r="L10" s="7">
        <v>0</v>
      </c>
      <c r="M10" s="8">
        <f t="shared" si="1"/>
        <v>-5.2666666666666666</v>
      </c>
      <c r="N10" s="8">
        <f t="shared" si="2"/>
        <v>83.899999999999991</v>
      </c>
      <c r="O10" s="8">
        <f t="shared" si="3"/>
        <v>-5.2666666666666666</v>
      </c>
      <c r="P10" s="13">
        <v>1600</v>
      </c>
      <c r="Q10" s="9">
        <f t="shared" si="4"/>
        <v>169.30472476877512</v>
      </c>
      <c r="R10" s="9">
        <f t="shared" si="5"/>
        <v>1584.2241864228311</v>
      </c>
      <c r="S10" s="9">
        <f t="shared" si="6"/>
        <v>-146.8660523194109</v>
      </c>
    </row>
    <row r="11" spans="1:19" ht="18" x14ac:dyDescent="0.2">
      <c r="A11" s="4" t="s">
        <v>24</v>
      </c>
      <c r="B11" s="2" t="s">
        <v>25</v>
      </c>
      <c r="C11" s="2">
        <v>5</v>
      </c>
      <c r="D11" s="2">
        <v>35</v>
      </c>
      <c r="E11" s="2">
        <v>17.3</v>
      </c>
      <c r="F11" s="8">
        <f t="shared" si="0"/>
        <v>83.822083333333325</v>
      </c>
      <c r="G11" s="2" t="s">
        <v>26</v>
      </c>
      <c r="H11" s="3" t="s">
        <v>41</v>
      </c>
      <c r="I11" s="3">
        <v>-1</v>
      </c>
      <c r="J11" s="2">
        <v>5</v>
      </c>
      <c r="K11" s="2">
        <v>23</v>
      </c>
      <c r="L11" s="7">
        <v>28</v>
      </c>
      <c r="M11" s="8">
        <f t="shared" si="1"/>
        <v>-5.3911111111111119</v>
      </c>
      <c r="N11" s="8">
        <f t="shared" si="2"/>
        <v>83.822083333333325</v>
      </c>
      <c r="O11" s="8">
        <f t="shared" si="3"/>
        <v>-5.3911111111111119</v>
      </c>
      <c r="P11" s="13">
        <v>1344</v>
      </c>
      <c r="Q11" s="9">
        <f t="shared" si="4"/>
        <v>143.99634910726152</v>
      </c>
      <c r="R11" s="9">
        <f t="shared" si="5"/>
        <v>1330.2841543548968</v>
      </c>
      <c r="S11" s="9">
        <f t="shared" si="6"/>
        <v>-126.2739882796802</v>
      </c>
    </row>
    <row r="14" spans="1:19" ht="15" x14ac:dyDescent="0.2">
      <c r="A14" s="4" t="s">
        <v>47</v>
      </c>
      <c r="C14" s="2">
        <v>19</v>
      </c>
      <c r="D14" s="2">
        <v>16</v>
      </c>
      <c r="E14" s="2">
        <v>52.2</v>
      </c>
      <c r="F14" s="8">
        <f t="shared" ref="F14" si="7">15*(C14+(D14/60)+(E14/3600))</f>
        <v>289.21750000000003</v>
      </c>
      <c r="H14" s="3" t="s">
        <v>42</v>
      </c>
      <c r="I14" s="3">
        <v>1</v>
      </c>
      <c r="J14" s="10">
        <v>47</v>
      </c>
      <c r="K14" s="10">
        <v>53</v>
      </c>
      <c r="L14" s="11">
        <v>4</v>
      </c>
      <c r="M14" s="8">
        <f t="shared" ref="M14" si="8">I14*(J14+(K14/60)+(L14/3600))</f>
        <v>47.884444444444441</v>
      </c>
      <c r="N14" s="8">
        <f t="shared" ref="N14" si="9">F14</f>
        <v>289.21750000000003</v>
      </c>
      <c r="O14" s="8">
        <f t="shared" ref="O14" si="10">M14</f>
        <v>47.884444444444441</v>
      </c>
      <c r="P14" s="14">
        <v>600</v>
      </c>
      <c r="Q14" s="9">
        <f t="shared" ref="Q14" si="11">(P14*(COS(RADIANS(O14))))*(COS(RADIANS(N14)))</f>
        <v>132.44437307858826</v>
      </c>
      <c r="R14" s="9">
        <f t="shared" ref="R14" si="12">(P14*(COS(RADIANS(O14))))*(SIN(RADIANS(N14)))</f>
        <v>-379.95472797464316</v>
      </c>
      <c r="S14" s="9">
        <f t="shared" ref="S14" si="13">P14*(SIN(RADIANS(O14)))</f>
        <v>445.07627742841407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C84225-B08A-403D-AF9B-DF4D89B2ED71}">
  <ds:schemaRefs>
    <ds:schemaRef ds:uri="http://schemas.datacontract.org/2004/07/Microsoft.Research.Wwt.Excel.Addin"/>
    <ds:schemaRef ds:uri="Microsoft.Research.Wwt.Excel.Addin.WorkbooMap"/>
    <ds:schemaRef ds:uri="http://schemas.datacontract.org/2004/07/Microsoft.Research.Wwt.Excel.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Z v X</vt:lpstr>
      <vt:lpstr>Z v Y</vt:lpstr>
      <vt:lpstr>Y v X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Ash</dc:creator>
  <cp:lastModifiedBy>msubbarao</cp:lastModifiedBy>
  <dcterms:created xsi:type="dcterms:W3CDTF">2014-10-14T14:58:28Z</dcterms:created>
  <dcterms:modified xsi:type="dcterms:W3CDTF">2015-01-12T03:15:08Z</dcterms:modified>
</cp:coreProperties>
</file>