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\Documents\GitHub\CallOfSnowball-WinterWarfare-src\"/>
    </mc:Choice>
  </mc:AlternateContent>
  <bookViews>
    <workbookView xWindow="0" yWindow="0" windowWidth="28800" windowHeight="13020"/>
  </bookViews>
  <sheets>
    <sheet name="Blad1" sheetId="1" r:id="rId1"/>
  </sheets>
  <definedNames>
    <definedName name="hello">Blad1!$A:$A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2" i="1" l="1"/>
  <c r="F53" i="1"/>
  <c r="E53" i="1"/>
  <c r="D53" i="1"/>
  <c r="C53" i="1"/>
  <c r="B53" i="1"/>
  <c r="B52" i="1"/>
  <c r="B54" i="1"/>
  <c r="C52" i="1"/>
  <c r="H7" i="1"/>
  <c r="H6" i="1"/>
  <c r="G6" i="1"/>
  <c r="C93" i="1" l="1"/>
  <c r="C94" i="1"/>
  <c r="C95" i="1"/>
  <c r="B95" i="1"/>
  <c r="F78" i="1" s="1"/>
  <c r="B93" i="1"/>
  <c r="D78" i="1" s="1"/>
  <c r="B92" i="1"/>
  <c r="C78" i="1" s="1"/>
  <c r="B94" i="1"/>
  <c r="E78" i="1" s="1"/>
  <c r="G7" i="1"/>
  <c r="B91" i="1"/>
  <c r="B78" i="1" s="1"/>
  <c r="B80" i="1"/>
  <c r="F80" i="1"/>
  <c r="E80" i="1"/>
  <c r="D80" i="1"/>
  <c r="C80" i="1"/>
  <c r="H13" i="1"/>
  <c r="F79" i="1"/>
  <c r="E79" i="1"/>
  <c r="D79" i="1"/>
  <c r="C79" i="1"/>
  <c r="B79" i="1"/>
  <c r="H5" i="1"/>
  <c r="F77" i="1"/>
  <c r="E77" i="1"/>
  <c r="D77" i="1"/>
  <c r="C77" i="1"/>
  <c r="B77" i="1"/>
  <c r="B88" i="1"/>
  <c r="D88" i="1" s="1"/>
  <c r="B87" i="1"/>
  <c r="D87" i="1" s="1"/>
  <c r="B86" i="1"/>
  <c r="B85" i="1"/>
  <c r="D85" i="1" s="1"/>
  <c r="B84" i="1"/>
  <c r="D84" i="1" s="1"/>
  <c r="D86" i="1"/>
  <c r="F17" i="1"/>
  <c r="F16" i="1"/>
  <c r="F11" i="1"/>
  <c r="G11" i="1" s="1"/>
  <c r="H11" i="1" s="1"/>
  <c r="F12" i="1"/>
  <c r="G12" i="1" s="1"/>
  <c r="H12" i="1" s="1"/>
  <c r="D48" i="1" l="1"/>
  <c r="E52" i="1" s="1"/>
  <c r="D49" i="1"/>
  <c r="F52" i="1" s="1"/>
  <c r="D46" i="1"/>
  <c r="D45" i="1"/>
  <c r="D47" i="1"/>
  <c r="D52" i="1" s="1"/>
  <c r="G14" i="1"/>
  <c r="H14" i="1" s="1"/>
  <c r="G17" i="1"/>
  <c r="H17" i="1" s="1"/>
  <c r="G16" i="1"/>
  <c r="H16" i="1" s="1"/>
  <c r="F15" i="1"/>
  <c r="G15" i="1" s="1"/>
  <c r="H15" i="1" s="1"/>
  <c r="F13" i="1"/>
  <c r="F14" i="1"/>
  <c r="G8" i="1"/>
  <c r="H8" i="1" s="1"/>
  <c r="G9" i="1"/>
  <c r="H9" i="1" s="1"/>
  <c r="G2" i="1"/>
  <c r="F5" i="1"/>
  <c r="G5" i="1" s="1"/>
  <c r="F10" i="1"/>
  <c r="G10" i="1" s="1"/>
  <c r="F4" i="1"/>
  <c r="G4" i="1" s="1"/>
  <c r="H4" i="1" s="1"/>
  <c r="F3" i="1"/>
  <c r="G3" i="1" s="1"/>
  <c r="H3" i="1" s="1"/>
  <c r="F2" i="1"/>
  <c r="F54" i="1" l="1"/>
  <c r="C54" i="1"/>
  <c r="D54" i="1"/>
  <c r="H2" i="1"/>
  <c r="E54" i="1"/>
  <c r="G13" i="1"/>
  <c r="F55" i="1"/>
  <c r="B55" i="1"/>
  <c r="C55" i="1"/>
  <c r="H10" i="1"/>
  <c r="E55" i="1"/>
  <c r="D55" i="1"/>
</calcChain>
</file>

<file path=xl/sharedStrings.xml><?xml version="1.0" encoding="utf-8"?>
<sst xmlns="http://schemas.openxmlformats.org/spreadsheetml/2006/main" count="82" uniqueCount="55">
  <si>
    <t>Speed</t>
  </si>
  <si>
    <t>Basedmg</t>
  </si>
  <si>
    <t>Dmgmult</t>
  </si>
  <si>
    <t>Tower Name</t>
  </si>
  <si>
    <t>Basic Bully</t>
  </si>
  <si>
    <t>Basic Bully 2</t>
  </si>
  <si>
    <t>Basic Bully 1</t>
  </si>
  <si>
    <t>Basic Bully 3</t>
  </si>
  <si>
    <t>Total Cost</t>
  </si>
  <si>
    <t>Total Dmg</t>
  </si>
  <si>
    <t>DPS</t>
  </si>
  <si>
    <t>Hooser Bully</t>
  </si>
  <si>
    <t xml:space="preserve">      3 dps</t>
  </si>
  <si>
    <t>Range</t>
  </si>
  <si>
    <t>Special</t>
  </si>
  <si>
    <t>Hooser Bully 1</t>
  </si>
  <si>
    <t>Hooser Bully 2</t>
  </si>
  <si>
    <t>Hooser Bully 3</t>
  </si>
  <si>
    <t>Slow</t>
  </si>
  <si>
    <t>n/a</t>
  </si>
  <si>
    <t>Speedy Bully</t>
  </si>
  <si>
    <t>Speedy Bully 1</t>
  </si>
  <si>
    <t>Speedy Bully 2</t>
  </si>
  <si>
    <t>Speedy Bully 3</t>
  </si>
  <si>
    <t>Tech Bully</t>
  </si>
  <si>
    <t>Tech Bully 1</t>
  </si>
  <si>
    <t>Tech Bully 2</t>
  </si>
  <si>
    <t>Tech Bully 3</t>
  </si>
  <si>
    <t>Very Short</t>
  </si>
  <si>
    <t>Average</t>
  </si>
  <si>
    <t>Short</t>
  </si>
  <si>
    <t>Long</t>
  </si>
  <si>
    <t>AOE</t>
  </si>
  <si>
    <t>2 targets</t>
  </si>
  <si>
    <t>3 targets</t>
  </si>
  <si>
    <t>1 target</t>
  </si>
  <si>
    <t>AOE tower dps</t>
  </si>
  <si>
    <t>Impact dmg</t>
  </si>
  <si>
    <t>atk speed</t>
  </si>
  <si>
    <t>Aoe dps</t>
  </si>
  <si>
    <t>1 Target</t>
  </si>
  <si>
    <t>2 Targets</t>
  </si>
  <si>
    <t>3 Targets</t>
  </si>
  <si>
    <t>4 Targets</t>
  </si>
  <si>
    <t>Tech G/dps</t>
  </si>
  <si>
    <t>Hooser G/dps</t>
  </si>
  <si>
    <t>Basic G/dps</t>
  </si>
  <si>
    <t>Speedy G/Dps</t>
  </si>
  <si>
    <t>5 Targets</t>
  </si>
  <si>
    <t>4 targets</t>
  </si>
  <si>
    <t>5 targets</t>
  </si>
  <si>
    <t>Gold per Dps - Single Target</t>
  </si>
  <si>
    <t>Tech tower dps</t>
  </si>
  <si>
    <t>Hooser tower dps</t>
  </si>
  <si>
    <t xml:space="preserve"> Gold / 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</si>
</sst>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3" borderId="0" xfId="0" applyFill="1"/>
    <xf numFmtId="0" fontId="1" fillId="2" borderId="0" xfId="1"/>
  </cellXfs>
  <cellStyles count="2">
    <cellStyle name="20% - Dekorfärg5" xfId="1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4.336180148594581E-2"/>
          <c:y val="0.13453131363022203"/>
          <c:w val="0.90282895888014003"/>
          <c:h val="0.72760061242344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Blad1!$H$1</c:f>
              <c:strCache>
                <c:ptCount val="1"/>
                <c:pt idx="0">
                  <c:v>Gold per Dps - Single Target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Basic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Basic+1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Basic+2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Basic+3</a:t>
                    </a:r>
                  </a:p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Hooser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40294388224471E-2"/>
                      <c:h val="4.0244640565457283E-2"/>
                    </c:manualLayout>
                  </c15:layout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Hooser+1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Hooser+2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Hooser+3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Speedy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Speedy+1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Speedy+2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Speedy+3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Tech</a:t>
                    </a:r>
                  </a:p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Tech+1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Tech+2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Tech+3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Blad1!$H$2:$H$17</c:f>
              <c:numCache>
                <c:formatCode>General</c:formatCode>
                <c:ptCount val="16"/>
                <c:pt idx="0">
                  <c:v>8.0004000000000008</c:v>
                </c:pt>
                <c:pt idx="1">
                  <c:v>7.5559333333333329</c:v>
                </c:pt>
                <c:pt idx="2">
                  <c:v>7.3337000000000003</c:v>
                </c:pt>
                <c:pt idx="3">
                  <c:v>6.9234230769230756</c:v>
                </c:pt>
                <c:pt idx="4">
                  <c:v>25.000000000000004</c:v>
                </c:pt>
                <c:pt idx="5">
                  <c:v>23.333333333333332</c:v>
                </c:pt>
                <c:pt idx="6">
                  <c:v>21.6</c:v>
                </c:pt>
                <c:pt idx="7">
                  <c:v>21.29032258064516</c:v>
                </c:pt>
                <c:pt idx="8">
                  <c:v>7.5015000000000001</c:v>
                </c:pt>
                <c:pt idx="9">
                  <c:v>7.1434285714285721</c:v>
                </c:pt>
                <c:pt idx="10">
                  <c:v>6.9419999999999993</c:v>
                </c:pt>
                <c:pt idx="11">
                  <c:v>6.4333333333333336</c:v>
                </c:pt>
                <c:pt idx="12">
                  <c:v>23.703111111111109</c:v>
                </c:pt>
                <c:pt idx="13">
                  <c:v>23.470727668845317</c:v>
                </c:pt>
                <c:pt idx="14">
                  <c:v>23.023722576079262</c:v>
                </c:pt>
                <c:pt idx="15">
                  <c:v>22.609024072097711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53949424"/>
        <c:axId val="253947856"/>
      </c:barChart>
      <c:catAx>
        <c:axId val="2539494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3947856"/>
        <c:crosses val="autoZero"/>
        <c:auto val="1"/>
        <c:lblAlgn val="ctr"/>
        <c:lblOffset val="100"/>
        <c:noMultiLvlLbl val="0"/>
      </c:catAx>
      <c:valAx>
        <c:axId val="253947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394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GOLD</a:t>
            </a:r>
            <a:r>
              <a:rPr lang="sv-SE" baseline="0"/>
              <a:t> PER DPS - MULTITARGET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Blad1!$A$52</c:f>
              <c:strCache>
                <c:ptCount val="1"/>
                <c:pt idx="0">
                  <c:v>Tech G/dps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23,7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14,2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10,1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7,9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6,5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Blad1!$B$51:$F$51</c:f>
              <c:strCache>
                <c:ptCount val="5"/>
                <c:pt idx="0">
                  <c:v>1 Target</c:v>
                </c:pt>
                <c:pt idx="1">
                  <c:v>2 Targets</c:v>
                </c:pt>
                <c:pt idx="2">
                  <c:v>3 Targets</c:v>
                </c:pt>
                <c:pt idx="3">
                  <c:v>4 Targets</c:v>
                </c:pt>
                <c:pt idx="4">
                  <c:v>5 Targets</c:v>
                </c:pt>
              </c:strCache>
            </c:strRef>
          </c:cat>
          <c:val>
            <c:numRef>
              <c:f>Blad1!$B$52:$F$52</c:f>
              <c:numCache>
                <c:formatCode>General</c:formatCode>
                <c:ptCount val="5"/>
                <c:pt idx="0">
                  <c:v>23.703111111111109</c:v>
                </c:pt>
                <c:pt idx="1">
                  <c:v>14.221866666666665</c:v>
                </c:pt>
                <c:pt idx="2">
                  <c:v>10.15847619047619</c:v>
                </c:pt>
                <c:pt idx="3">
                  <c:v>7.9010370370370362</c:v>
                </c:pt>
                <c:pt idx="4">
                  <c:v>6.4644848484848483</c:v>
                </c:pt>
              </c:numCache>
            </c:numRef>
          </c:val>
        </c:ser>
        <c:ser>
          <c:idx val="1"/>
          <c:order val="1"/>
          <c:tx>
            <c:strRef>
              <c:f>Blad1!$A$53</c:f>
              <c:strCache>
                <c:ptCount val="1"/>
                <c:pt idx="0">
                  <c:v>Hooser G/dps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8,3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Blad1!$B$51:$F$51</c:f>
              <c:strCache>
                <c:ptCount val="5"/>
                <c:pt idx="0">
                  <c:v>1 Target</c:v>
                </c:pt>
                <c:pt idx="1">
                  <c:v>2 Targets</c:v>
                </c:pt>
                <c:pt idx="2">
                  <c:v>3 Targets</c:v>
                </c:pt>
                <c:pt idx="3">
                  <c:v>4 Targets</c:v>
                </c:pt>
                <c:pt idx="4">
                  <c:v>5 Targets</c:v>
                </c:pt>
              </c:strCache>
            </c:strRef>
          </c:cat>
          <c:val>
            <c:numRef>
              <c:f>Blad1!$B$53:$F$53</c:f>
              <c:numCache>
                <c:formatCode>General</c:formatCode>
                <c:ptCount val="5"/>
                <c:pt idx="0">
                  <c:v>25.000000000000004</c:v>
                </c:pt>
                <c:pt idx="1">
                  <c:v>12.5</c:v>
                </c:pt>
                <c:pt idx="2">
                  <c:v>8.3333333333333321</c:v>
                </c:pt>
                <c:pt idx="3">
                  <c:v>6.25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Blad1!$A$54</c:f>
              <c:strCache>
                <c:ptCount val="1"/>
                <c:pt idx="0">
                  <c:v>Basic G/dps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Blad1!$B$51:$F$51</c:f>
              <c:strCache>
                <c:ptCount val="5"/>
                <c:pt idx="0">
                  <c:v>1 Target</c:v>
                </c:pt>
                <c:pt idx="1">
                  <c:v>2 Targets</c:v>
                </c:pt>
                <c:pt idx="2">
                  <c:v>3 Targets</c:v>
                </c:pt>
                <c:pt idx="3">
                  <c:v>4 Targets</c:v>
                </c:pt>
                <c:pt idx="4">
                  <c:v>5 Targets</c:v>
                </c:pt>
              </c:strCache>
            </c:strRef>
          </c:cat>
          <c:val>
            <c:numRef>
              <c:f>Blad1!$B$54:$F$54</c:f>
              <c:numCache>
                <c:formatCode>General</c:formatCode>
                <c:ptCount val="5"/>
                <c:pt idx="0">
                  <c:v>8.0004000000000008</c:v>
                </c:pt>
                <c:pt idx="1">
                  <c:v>8.0004000000000008</c:v>
                </c:pt>
                <c:pt idx="2">
                  <c:v>8.0004000000000008</c:v>
                </c:pt>
                <c:pt idx="3">
                  <c:v>8.0004000000000008</c:v>
                </c:pt>
                <c:pt idx="4">
                  <c:v>8.0004000000000008</c:v>
                </c:pt>
              </c:numCache>
            </c:numRef>
          </c:val>
        </c:ser>
        <c:ser>
          <c:idx val="3"/>
          <c:order val="3"/>
          <c:tx>
            <c:strRef>
              <c:f>Blad1!$A$55</c:f>
              <c:strCache>
                <c:ptCount val="1"/>
                <c:pt idx="0">
                  <c:v>Speedy G/Dps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7,5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7,5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7,5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7,5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7,5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Blad1!$B$51:$F$51</c:f>
              <c:strCache>
                <c:ptCount val="5"/>
                <c:pt idx="0">
                  <c:v>1 Target</c:v>
                </c:pt>
                <c:pt idx="1">
                  <c:v>2 Targets</c:v>
                </c:pt>
                <c:pt idx="2">
                  <c:v>3 Targets</c:v>
                </c:pt>
                <c:pt idx="3">
                  <c:v>4 Targets</c:v>
                </c:pt>
                <c:pt idx="4">
                  <c:v>5 Targets</c:v>
                </c:pt>
              </c:strCache>
            </c:strRef>
          </c:cat>
          <c:val>
            <c:numRef>
              <c:f>Blad1!$B$55:$F$55</c:f>
              <c:numCache>
                <c:formatCode>General</c:formatCode>
                <c:ptCount val="5"/>
                <c:pt idx="0">
                  <c:v>7.5015000000000001</c:v>
                </c:pt>
                <c:pt idx="1">
                  <c:v>7.5015000000000001</c:v>
                </c:pt>
                <c:pt idx="2">
                  <c:v>7.5015000000000001</c:v>
                </c:pt>
                <c:pt idx="3">
                  <c:v>7.5015000000000001</c:v>
                </c:pt>
                <c:pt idx="4">
                  <c:v>7.5015000000000001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53951384"/>
        <c:axId val="253950208"/>
        <c:axId val="0"/>
      </c:bar3DChart>
      <c:catAx>
        <c:axId val="25395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3950208"/>
        <c:crosses val="autoZero"/>
        <c:auto val="1"/>
        <c:lblAlgn val="ctr"/>
        <c:lblOffset val="100"/>
        <c:noMultiLvlLbl val="0"/>
      </c:catAx>
      <c:valAx>
        <c:axId val="2539502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395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Max rank Gold per Dps - Multitarget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Blad1!$A$77</c:f>
              <c:strCache>
                <c:ptCount val="1"/>
                <c:pt idx="0">
                  <c:v>Tech G/dps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Blad1!$B$76:$F$76</c:f>
              <c:strCache>
                <c:ptCount val="5"/>
                <c:pt idx="0">
                  <c:v>1 Target</c:v>
                </c:pt>
                <c:pt idx="1">
                  <c:v>2 Targets</c:v>
                </c:pt>
                <c:pt idx="2">
                  <c:v>3 Targets</c:v>
                </c:pt>
                <c:pt idx="3">
                  <c:v>4 Targets</c:v>
                </c:pt>
                <c:pt idx="4">
                  <c:v>5 Targets</c:v>
                </c:pt>
              </c:strCache>
            </c:strRef>
          </c:cat>
          <c:val>
            <c:numRef>
              <c:f>Blad1!$B$77:$F$77</c:f>
              <c:numCache>
                <c:formatCode>General</c:formatCode>
                <c:ptCount val="5"/>
                <c:pt idx="0">
                  <c:v>16.957191983872882</c:v>
                </c:pt>
                <c:pt idx="1">
                  <c:v>10.174315190323727</c:v>
                </c:pt>
                <c:pt idx="2">
                  <c:v>7.267367993088377</c:v>
                </c:pt>
                <c:pt idx="3">
                  <c:v>5.6523973279576261</c:v>
                </c:pt>
                <c:pt idx="4">
                  <c:v>4.6246887228744216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Blad1!$A$78</c:f>
              <c:strCache>
                <c:ptCount val="1"/>
                <c:pt idx="0">
                  <c:v>Hooser G/dps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Blad1!$B$76:$F$76</c:f>
              <c:strCache>
                <c:ptCount val="5"/>
                <c:pt idx="0">
                  <c:v>1 Target</c:v>
                </c:pt>
                <c:pt idx="1">
                  <c:v>2 Targets</c:v>
                </c:pt>
                <c:pt idx="2">
                  <c:v>3 Targets</c:v>
                </c:pt>
                <c:pt idx="3">
                  <c:v>4 Targets</c:v>
                </c:pt>
                <c:pt idx="4">
                  <c:v>5 Targets</c:v>
                </c:pt>
              </c:strCache>
            </c:strRef>
          </c:cat>
          <c:val>
            <c:numRef>
              <c:f>Blad1!$B$78:$F$78</c:f>
              <c:numCache>
                <c:formatCode>General</c:formatCode>
                <c:ptCount val="5"/>
                <c:pt idx="0">
                  <c:v>21.29032258064516</c:v>
                </c:pt>
                <c:pt idx="1">
                  <c:v>10.64516129032258</c:v>
                </c:pt>
                <c:pt idx="2">
                  <c:v>7.0967741935483861</c:v>
                </c:pt>
                <c:pt idx="3">
                  <c:v>5.32258064516129</c:v>
                </c:pt>
                <c:pt idx="4">
                  <c:v>4.258064516129032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Blad1!$A$79</c:f>
              <c:strCache>
                <c:ptCount val="1"/>
                <c:pt idx="0">
                  <c:v>Basic G/dps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Blad1!$B$76:$F$76</c:f>
              <c:strCache>
                <c:ptCount val="5"/>
                <c:pt idx="0">
                  <c:v>1 Target</c:v>
                </c:pt>
                <c:pt idx="1">
                  <c:v>2 Targets</c:v>
                </c:pt>
                <c:pt idx="2">
                  <c:v>3 Targets</c:v>
                </c:pt>
                <c:pt idx="3">
                  <c:v>4 Targets</c:v>
                </c:pt>
                <c:pt idx="4">
                  <c:v>5 Targets</c:v>
                </c:pt>
              </c:strCache>
            </c:strRef>
          </c:cat>
          <c:val>
            <c:numRef>
              <c:f>Blad1!$B$79:$F$79</c:f>
              <c:numCache>
                <c:formatCode>General</c:formatCode>
                <c:ptCount val="5"/>
                <c:pt idx="0">
                  <c:v>6.9234230769230756</c:v>
                </c:pt>
                <c:pt idx="1">
                  <c:v>6.9234230769230756</c:v>
                </c:pt>
                <c:pt idx="2">
                  <c:v>6.9234230769230756</c:v>
                </c:pt>
                <c:pt idx="3">
                  <c:v>6.9234230769230756</c:v>
                </c:pt>
                <c:pt idx="4">
                  <c:v>6.9234230769230756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Blad1!$A$80</c:f>
              <c:strCache>
                <c:ptCount val="1"/>
                <c:pt idx="0">
                  <c:v>Speedy G/Dps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Blad1!$B$76:$F$76</c:f>
              <c:strCache>
                <c:ptCount val="5"/>
                <c:pt idx="0">
                  <c:v>1 Target</c:v>
                </c:pt>
                <c:pt idx="1">
                  <c:v>2 Targets</c:v>
                </c:pt>
                <c:pt idx="2">
                  <c:v>3 Targets</c:v>
                </c:pt>
                <c:pt idx="3">
                  <c:v>4 Targets</c:v>
                </c:pt>
                <c:pt idx="4">
                  <c:v>5 Targets</c:v>
                </c:pt>
              </c:strCache>
            </c:strRef>
          </c:cat>
          <c:val>
            <c:numRef>
              <c:f>Blad1!$B$80:$F$80</c:f>
              <c:numCache>
                <c:formatCode>General</c:formatCode>
                <c:ptCount val="5"/>
                <c:pt idx="0">
                  <c:v>6.4333333333333336</c:v>
                </c:pt>
                <c:pt idx="1">
                  <c:v>6.4333333333333336</c:v>
                </c:pt>
                <c:pt idx="2">
                  <c:v>6.4333333333333336</c:v>
                </c:pt>
                <c:pt idx="3">
                  <c:v>6.4333333333333336</c:v>
                </c:pt>
                <c:pt idx="4">
                  <c:v>6.4333333333333336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950600"/>
        <c:axId val="253949816"/>
      </c:lineChart>
      <c:catAx>
        <c:axId val="25395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3949816"/>
        <c:crosses val="autoZero"/>
        <c:auto val="1"/>
        <c:lblAlgn val="ctr"/>
        <c:lblOffset val="100"/>
        <c:noMultiLvlLbl val="0"/>
      </c:catAx>
      <c:valAx>
        <c:axId val="25394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395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205626</xdr:rowOff>
    </xdr:from>
    <xdr:to>
      <xdr:col>13</xdr:col>
      <xdr:colOff>436254</xdr:colOff>
      <xdr:row>41</xdr:row>
      <xdr:rowOff>158001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55</xdr:row>
      <xdr:rowOff>3233</xdr:rowOff>
    </xdr:from>
    <xdr:to>
      <xdr:col>10</xdr:col>
      <xdr:colOff>8986</xdr:colOff>
      <xdr:row>73</xdr:row>
      <xdr:rowOff>179716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95</xdr:row>
      <xdr:rowOff>39177</xdr:rowOff>
    </xdr:from>
    <xdr:to>
      <xdr:col>11</xdr:col>
      <xdr:colOff>395378</xdr:colOff>
      <xdr:row>117</xdr:row>
      <xdr:rowOff>35943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egränsningsaspekte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egränsningsaspekten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gränsningsaspekten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10" zoomScale="106" zoomScaleNormal="106" workbookViewId="0">
      <selection activeCell="C93" sqref="C93"/>
    </sheetView>
  </sheetViews>
  <sheetFormatPr defaultRowHeight="16.5" x14ac:dyDescent="0.3"/>
  <cols>
    <col min="1" max="1" width="15.25" customWidth="1"/>
    <col min="2" max="2" width="10.5" customWidth="1"/>
    <col min="6" max="7" width="11.125" bestFit="1" customWidth="1"/>
    <col min="8" max="8" width="10.875" customWidth="1"/>
    <col min="9" max="9" width="10.25" customWidth="1"/>
  </cols>
  <sheetData>
    <row r="1" spans="1:10" s="1" customFormat="1" x14ac:dyDescent="0.3">
      <c r="A1" s="1" t="s">
        <v>3</v>
      </c>
      <c r="B1" s="1" t="s">
        <v>8</v>
      </c>
      <c r="C1" s="1" t="s">
        <v>0</v>
      </c>
      <c r="D1" s="1" t="s">
        <v>1</v>
      </c>
      <c r="E1" s="1" t="s">
        <v>2</v>
      </c>
      <c r="F1" s="1" t="s">
        <v>9</v>
      </c>
      <c r="G1" s="1" t="s">
        <v>10</v>
      </c>
      <c r="H1" s="1" t="s">
        <v>51</v>
      </c>
      <c r="I1" s="1" t="s">
        <v>13</v>
      </c>
      <c r="J1" s="1" t="s">
        <v>14</v>
      </c>
    </row>
    <row r="2" spans="1:10" s="2" customFormat="1" x14ac:dyDescent="0.3">
      <c r="A2" s="2" t="s">
        <v>4</v>
      </c>
      <c r="B2" s="2">
        <v>72</v>
      </c>
      <c r="C2" s="2">
        <v>0.66669999999999996</v>
      </c>
      <c r="D2" s="2">
        <v>6</v>
      </c>
      <c r="E2" s="2">
        <v>1</v>
      </c>
      <c r="F2" s="2">
        <f>D2*E2</f>
        <v>6</v>
      </c>
      <c r="G2" s="2">
        <f>F2/C2</f>
        <v>8.9995500224988749</v>
      </c>
      <c r="H2" s="2">
        <f t="shared" ref="H2:H17" si="0">B2/G2</f>
        <v>8.0004000000000008</v>
      </c>
      <c r="I2" s="2" t="s">
        <v>29</v>
      </c>
      <c r="J2" s="2" t="s">
        <v>19</v>
      </c>
    </row>
    <row r="3" spans="1:10" x14ac:dyDescent="0.3">
      <c r="A3" t="s">
        <v>6</v>
      </c>
      <c r="B3">
        <v>102</v>
      </c>
      <c r="C3">
        <v>0.66669999999999996</v>
      </c>
      <c r="D3">
        <v>6</v>
      </c>
      <c r="E3">
        <v>1.5</v>
      </c>
      <c r="F3">
        <f>D3*E3</f>
        <v>9</v>
      </c>
      <c r="G3">
        <f>F3/C3</f>
        <v>13.499325033748313</v>
      </c>
      <c r="H3">
        <f t="shared" si="0"/>
        <v>7.5559333333333329</v>
      </c>
    </row>
    <row r="4" spans="1:10" x14ac:dyDescent="0.3">
      <c r="A4" t="s">
        <v>5</v>
      </c>
      <c r="B4">
        <v>132</v>
      </c>
      <c r="C4">
        <v>0.66669999999999996</v>
      </c>
      <c r="D4">
        <v>6</v>
      </c>
      <c r="E4">
        <v>2</v>
      </c>
      <c r="F4">
        <f>D4*E4</f>
        <v>12</v>
      </c>
      <c r="G4">
        <f>F4/C4</f>
        <v>17.99910004499775</v>
      </c>
      <c r="H4">
        <f t="shared" si="0"/>
        <v>7.3337000000000003</v>
      </c>
    </row>
    <row r="5" spans="1:10" x14ac:dyDescent="0.3">
      <c r="A5" t="s">
        <v>7</v>
      </c>
      <c r="B5">
        <v>162</v>
      </c>
      <c r="C5">
        <v>0.66669999999999996</v>
      </c>
      <c r="D5">
        <v>6</v>
      </c>
      <c r="E5">
        <v>2.6</v>
      </c>
      <c r="F5">
        <f>D5*E5</f>
        <v>15.600000000000001</v>
      </c>
      <c r="G5">
        <f>F5/C5</f>
        <v>23.398830058497079</v>
      </c>
      <c r="H5">
        <f>B5/G5</f>
        <v>6.9234230769230756</v>
      </c>
    </row>
    <row r="6" spans="1:10" s="2" customFormat="1" x14ac:dyDescent="0.3">
      <c r="A6" s="2" t="s">
        <v>11</v>
      </c>
      <c r="B6" s="2">
        <v>90</v>
      </c>
      <c r="C6" s="2">
        <v>0.66669999999999996</v>
      </c>
      <c r="D6" s="2" t="s">
        <v>12</v>
      </c>
      <c r="E6" s="2">
        <v>1.2</v>
      </c>
      <c r="F6" s="2">
        <v>3</v>
      </c>
      <c r="G6" s="2">
        <f>F6*E6</f>
        <v>3.5999999999999996</v>
      </c>
      <c r="H6" s="2">
        <f>B6/G6</f>
        <v>25.000000000000004</v>
      </c>
      <c r="I6" s="2" t="s">
        <v>28</v>
      </c>
      <c r="J6" s="2" t="s">
        <v>18</v>
      </c>
    </row>
    <row r="7" spans="1:10" x14ac:dyDescent="0.3">
      <c r="A7" t="s">
        <v>15</v>
      </c>
      <c r="B7">
        <v>126</v>
      </c>
      <c r="C7">
        <v>0.66669999999999996</v>
      </c>
      <c r="D7" t="s">
        <v>12</v>
      </c>
      <c r="E7">
        <v>1.8</v>
      </c>
      <c r="F7">
        <v>3</v>
      </c>
      <c r="G7">
        <f>F7*E7</f>
        <v>5.4</v>
      </c>
      <c r="H7">
        <f>B7/G7</f>
        <v>23.333333333333332</v>
      </c>
    </row>
    <row r="8" spans="1:10" x14ac:dyDescent="0.3">
      <c r="A8" t="s">
        <v>16</v>
      </c>
      <c r="B8">
        <v>162</v>
      </c>
      <c r="C8">
        <v>0.66669999999999996</v>
      </c>
      <c r="D8" t="s">
        <v>12</v>
      </c>
      <c r="E8">
        <v>2.5</v>
      </c>
      <c r="F8">
        <v>3</v>
      </c>
      <c r="G8">
        <f>F8*E8</f>
        <v>7.5</v>
      </c>
      <c r="H8">
        <f t="shared" si="0"/>
        <v>21.6</v>
      </c>
    </row>
    <row r="9" spans="1:10" x14ac:dyDescent="0.3">
      <c r="A9" t="s">
        <v>17</v>
      </c>
      <c r="B9">
        <v>198</v>
      </c>
      <c r="C9">
        <v>0.66669999999999996</v>
      </c>
      <c r="D9" t="s">
        <v>12</v>
      </c>
      <c r="E9">
        <v>3.1</v>
      </c>
      <c r="F9">
        <v>3</v>
      </c>
      <c r="G9">
        <f>F9*E9</f>
        <v>9.3000000000000007</v>
      </c>
      <c r="H9">
        <f t="shared" si="0"/>
        <v>21.29032258064516</v>
      </c>
    </row>
    <row r="10" spans="1:10" s="2" customFormat="1" x14ac:dyDescent="0.3">
      <c r="A10" s="2" t="s">
        <v>20</v>
      </c>
      <c r="B10" s="2">
        <v>108</v>
      </c>
      <c r="C10" s="2">
        <v>0.16669999999999999</v>
      </c>
      <c r="D10" s="2">
        <v>2</v>
      </c>
      <c r="E10" s="2">
        <v>1.2</v>
      </c>
      <c r="F10" s="2">
        <f t="shared" ref="F10:F15" si="1">D10*E10</f>
        <v>2.4</v>
      </c>
      <c r="G10" s="2">
        <f t="shared" ref="G10:G17" si="2">F10/C10</f>
        <v>14.397120575884824</v>
      </c>
      <c r="H10" s="2">
        <f t="shared" si="0"/>
        <v>7.5015000000000001</v>
      </c>
      <c r="I10" s="2" t="s">
        <v>30</v>
      </c>
      <c r="J10" s="2" t="s">
        <v>19</v>
      </c>
    </row>
    <row r="11" spans="1:10" x14ac:dyDescent="0.3">
      <c r="A11" t="s">
        <v>21</v>
      </c>
      <c r="B11">
        <v>144</v>
      </c>
      <c r="C11">
        <v>0.1389</v>
      </c>
      <c r="D11">
        <v>2</v>
      </c>
      <c r="E11">
        <v>1.4</v>
      </c>
      <c r="F11">
        <f>D11*E11</f>
        <v>2.8</v>
      </c>
      <c r="G11">
        <f>F11/C11</f>
        <v>20.158387329013678</v>
      </c>
      <c r="H11">
        <f>B11/G11</f>
        <v>7.1434285714285721</v>
      </c>
    </row>
    <row r="12" spans="1:10" x14ac:dyDescent="0.3">
      <c r="A12" t="s">
        <v>22</v>
      </c>
      <c r="B12">
        <v>180</v>
      </c>
      <c r="C12">
        <v>0.1157</v>
      </c>
      <c r="D12">
        <v>2</v>
      </c>
      <c r="E12">
        <v>1.5</v>
      </c>
      <c r="F12">
        <f>D12*E12</f>
        <v>3</v>
      </c>
      <c r="G12">
        <f>F12/C12</f>
        <v>25.92912705272256</v>
      </c>
      <c r="H12">
        <f>B12/G12</f>
        <v>6.9419999999999993</v>
      </c>
    </row>
    <row r="13" spans="1:10" x14ac:dyDescent="0.3">
      <c r="A13" t="s">
        <v>23</v>
      </c>
      <c r="B13">
        <v>216</v>
      </c>
      <c r="C13">
        <v>9.6500000000000002E-2</v>
      </c>
      <c r="D13">
        <v>2</v>
      </c>
      <c r="E13">
        <v>1.62</v>
      </c>
      <c r="F13">
        <f t="shared" si="1"/>
        <v>3.24</v>
      </c>
      <c r="G13">
        <f>F13/C13</f>
        <v>33.575129533678755</v>
      </c>
      <c r="H13">
        <f>B13/G13</f>
        <v>6.4333333333333336</v>
      </c>
    </row>
    <row r="14" spans="1:10" s="2" customFormat="1" x14ac:dyDescent="0.3">
      <c r="A14" s="2" t="s">
        <v>24</v>
      </c>
      <c r="B14" s="2">
        <v>160</v>
      </c>
      <c r="C14" s="2">
        <v>1.3332999999999999</v>
      </c>
      <c r="D14" s="2">
        <v>9</v>
      </c>
      <c r="E14" s="2">
        <v>1</v>
      </c>
      <c r="F14" s="2">
        <f t="shared" si="1"/>
        <v>9</v>
      </c>
      <c r="G14" s="2">
        <f t="shared" si="2"/>
        <v>6.7501687542188558</v>
      </c>
      <c r="H14" s="2">
        <f t="shared" si="0"/>
        <v>23.703111111111109</v>
      </c>
      <c r="I14" s="2" t="s">
        <v>31</v>
      </c>
      <c r="J14" s="2" t="s">
        <v>32</v>
      </c>
    </row>
    <row r="15" spans="1:10" x14ac:dyDescent="0.3">
      <c r="A15" t="s">
        <v>25</v>
      </c>
      <c r="B15">
        <v>202</v>
      </c>
      <c r="C15">
        <v>1.3332999999999999</v>
      </c>
      <c r="D15">
        <v>9</v>
      </c>
      <c r="E15">
        <v>1.2749999999999999</v>
      </c>
      <c r="F15">
        <f t="shared" si="1"/>
        <v>11.475</v>
      </c>
      <c r="G15">
        <f t="shared" si="2"/>
        <v>8.6064651616290408</v>
      </c>
      <c r="H15">
        <f t="shared" si="0"/>
        <v>23.470727668845317</v>
      </c>
    </row>
    <row r="16" spans="1:10" x14ac:dyDescent="0.3">
      <c r="A16" t="s">
        <v>26</v>
      </c>
      <c r="B16">
        <v>244</v>
      </c>
      <c r="C16">
        <v>1.3332999999999999</v>
      </c>
      <c r="D16">
        <v>9</v>
      </c>
      <c r="E16">
        <v>1.57</v>
      </c>
      <c r="F16">
        <f>D16*E16</f>
        <v>14.13</v>
      </c>
      <c r="G16">
        <f t="shared" si="2"/>
        <v>10.597764944123604</v>
      </c>
      <c r="H16">
        <f t="shared" si="0"/>
        <v>23.023722576079262</v>
      </c>
    </row>
    <row r="17" spans="1:8" x14ac:dyDescent="0.3">
      <c r="A17" t="s">
        <v>27</v>
      </c>
      <c r="B17">
        <v>286</v>
      </c>
      <c r="C17">
        <v>1.3332999999999999</v>
      </c>
      <c r="D17">
        <v>9</v>
      </c>
      <c r="E17">
        <v>1.8740000000000001</v>
      </c>
      <c r="F17">
        <f>D17*E17</f>
        <v>16.866</v>
      </c>
      <c r="G17">
        <f t="shared" si="2"/>
        <v>12.649816245406136</v>
      </c>
      <c r="H17">
        <f t="shared" si="0"/>
        <v>22.609024072097711</v>
      </c>
    </row>
    <row r="44" spans="1:4" x14ac:dyDescent="0.3">
      <c r="A44" t="s">
        <v>36</v>
      </c>
      <c r="B44" t="s">
        <v>37</v>
      </c>
      <c r="C44" t="s">
        <v>38</v>
      </c>
      <c r="D44" t="s">
        <v>39</v>
      </c>
    </row>
    <row r="45" spans="1:4" x14ac:dyDescent="0.3">
      <c r="A45" t="s">
        <v>35</v>
      </c>
      <c r="B45">
        <v>9</v>
      </c>
      <c r="C45">
        <v>1.3332999999999999</v>
      </c>
      <c r="D45">
        <f>B45/C45</f>
        <v>6.7501687542188558</v>
      </c>
    </row>
    <row r="46" spans="1:4" x14ac:dyDescent="0.3">
      <c r="A46" t="s">
        <v>33</v>
      </c>
      <c r="B46">
        <v>15</v>
      </c>
      <c r="C46">
        <v>1.3332999999999999</v>
      </c>
      <c r="D46">
        <f>B46/C46</f>
        <v>11.250281257031427</v>
      </c>
    </row>
    <row r="47" spans="1:4" x14ac:dyDescent="0.3">
      <c r="A47" t="s">
        <v>34</v>
      </c>
      <c r="B47">
        <v>21</v>
      </c>
      <c r="C47">
        <v>1.3332999999999999</v>
      </c>
      <c r="D47">
        <f>B47/C47</f>
        <v>15.750393759843996</v>
      </c>
    </row>
    <row r="48" spans="1:4" x14ac:dyDescent="0.3">
      <c r="A48" t="s">
        <v>49</v>
      </c>
      <c r="B48">
        <v>27</v>
      </c>
      <c r="C48">
        <v>1.3332999999999999</v>
      </c>
      <c r="D48">
        <f>B48/C48</f>
        <v>20.250506262656568</v>
      </c>
    </row>
    <row r="49" spans="1:6" x14ac:dyDescent="0.3">
      <c r="A49" t="s">
        <v>50</v>
      </c>
      <c r="B49">
        <v>33</v>
      </c>
      <c r="C49">
        <v>1.3332999999999999</v>
      </c>
      <c r="D49">
        <f>B49/C49</f>
        <v>24.750618765469138</v>
      </c>
    </row>
    <row r="51" spans="1:6" x14ac:dyDescent="0.3">
      <c r="B51" t="s">
        <v>40</v>
      </c>
      <c r="C51" t="s">
        <v>41</v>
      </c>
      <c r="D51" t="s">
        <v>42</v>
      </c>
      <c r="E51" t="s">
        <v>43</v>
      </c>
      <c r="F51" t="s">
        <v>48</v>
      </c>
    </row>
    <row r="52" spans="1:6" x14ac:dyDescent="0.3">
      <c r="A52" t="s">
        <v>44</v>
      </c>
      <c r="B52">
        <f>B14/D45</f>
        <v>23.703111111111109</v>
      </c>
      <c r="C52">
        <f>B14/D46</f>
        <v>14.221866666666665</v>
      </c>
      <c r="D52">
        <f>B14/D47</f>
        <v>10.15847619047619</v>
      </c>
      <c r="E52">
        <f>B14/D48</f>
        <v>7.9010370370370362</v>
      </c>
      <c r="F52">
        <f>B14/D49</f>
        <v>6.4644848484848483</v>
      </c>
    </row>
    <row r="53" spans="1:6" x14ac:dyDescent="0.3">
      <c r="A53" t="s">
        <v>45</v>
      </c>
      <c r="B53">
        <f>B6/G6</f>
        <v>25.000000000000004</v>
      </c>
      <c r="C53">
        <f>B6/7.2</f>
        <v>12.5</v>
      </c>
      <c r="D53">
        <f>B6/10.8</f>
        <v>8.3333333333333321</v>
      </c>
      <c r="E53">
        <f>B6/14.4</f>
        <v>6.25</v>
      </c>
      <c r="F53">
        <f>B6/18</f>
        <v>5</v>
      </c>
    </row>
    <row r="54" spans="1:6" x14ac:dyDescent="0.3">
      <c r="A54" t="s">
        <v>46</v>
      </c>
      <c r="B54">
        <f>B2/G2</f>
        <v>8.0004000000000008</v>
      </c>
      <c r="C54">
        <f>B2/G2</f>
        <v>8.0004000000000008</v>
      </c>
      <c r="D54">
        <f>B2/G2</f>
        <v>8.0004000000000008</v>
      </c>
      <c r="E54">
        <f>B2/G2</f>
        <v>8.0004000000000008</v>
      </c>
      <c r="F54">
        <f>B2/G2</f>
        <v>8.0004000000000008</v>
      </c>
    </row>
    <row r="55" spans="1:6" x14ac:dyDescent="0.3">
      <c r="A55" t="s">
        <v>47</v>
      </c>
      <c r="B55">
        <f>B10/G10</f>
        <v>7.5015000000000001</v>
      </c>
      <c r="C55">
        <f>B10/G10</f>
        <v>7.5015000000000001</v>
      </c>
      <c r="D55">
        <f>B10/G10</f>
        <v>7.5015000000000001</v>
      </c>
      <c r="E55">
        <f>B10/G10</f>
        <v>7.5015000000000001</v>
      </c>
      <c r="F55">
        <f>B10/G10</f>
        <v>7.5015000000000001</v>
      </c>
    </row>
    <row r="76" spans="1:6" x14ac:dyDescent="0.3">
      <c r="B76" t="s">
        <v>40</v>
      </c>
      <c r="C76" t="s">
        <v>41</v>
      </c>
      <c r="D76" t="s">
        <v>42</v>
      </c>
      <c r="E76" t="s">
        <v>43</v>
      </c>
      <c r="F76" t="s">
        <v>48</v>
      </c>
    </row>
    <row r="77" spans="1:6" x14ac:dyDescent="0.3">
      <c r="A77" t="s">
        <v>44</v>
      </c>
      <c r="B77">
        <f>B17/B84</f>
        <v>16.957191983872882</v>
      </c>
      <c r="C77">
        <f>B17/B85</f>
        <v>10.174315190323727</v>
      </c>
      <c r="D77">
        <f>B17/B86</f>
        <v>7.267367993088377</v>
      </c>
      <c r="E77">
        <f>B17/B87</f>
        <v>5.6523973279576261</v>
      </c>
      <c r="F77">
        <f>B17/B88</f>
        <v>4.6246887228744216</v>
      </c>
    </row>
    <row r="78" spans="1:6" x14ac:dyDescent="0.3">
      <c r="A78" t="s">
        <v>45</v>
      </c>
      <c r="B78">
        <f>B91</f>
        <v>21.29032258064516</v>
      </c>
      <c r="C78">
        <f>B92</f>
        <v>10.64516129032258</v>
      </c>
      <c r="D78">
        <f>B93</f>
        <v>7.0967741935483861</v>
      </c>
      <c r="E78">
        <f>B94</f>
        <v>5.32258064516129</v>
      </c>
      <c r="F78">
        <f>B95</f>
        <v>4.258064516129032</v>
      </c>
    </row>
    <row r="79" spans="1:6" x14ac:dyDescent="0.3">
      <c r="A79" t="s">
        <v>46</v>
      </c>
      <c r="B79">
        <f>B5/G5</f>
        <v>6.9234230769230756</v>
      </c>
      <c r="C79">
        <f>B5/G5</f>
        <v>6.9234230769230756</v>
      </c>
      <c r="D79">
        <f>B5/G5</f>
        <v>6.9234230769230756</v>
      </c>
      <c r="E79">
        <f>B5/G5</f>
        <v>6.9234230769230756</v>
      </c>
      <c r="F79">
        <f>B5/G5</f>
        <v>6.9234230769230756</v>
      </c>
    </row>
    <row r="80" spans="1:6" x14ac:dyDescent="0.3">
      <c r="A80" t="s">
        <v>47</v>
      </c>
      <c r="B80">
        <f>B13/G13</f>
        <v>6.4333333333333336</v>
      </c>
      <c r="C80">
        <f>B13/G13</f>
        <v>6.4333333333333336</v>
      </c>
      <c r="D80">
        <f>B13/G13</f>
        <v>6.4333333333333336</v>
      </c>
      <c r="E80">
        <f>B13/G13</f>
        <v>6.4333333333333336</v>
      </c>
      <c r="F80">
        <f>B13/G13</f>
        <v>6.4333333333333336</v>
      </c>
    </row>
    <row r="83" spans="1:4" x14ac:dyDescent="0.3">
      <c r="A83" t="s">
        <v>52</v>
      </c>
      <c r="B83" t="s">
        <v>37</v>
      </c>
      <c r="C83" t="s">
        <v>38</v>
      </c>
      <c r="D83" t="s">
        <v>39</v>
      </c>
    </row>
    <row r="84" spans="1:4" x14ac:dyDescent="0.3">
      <c r="A84" t="s">
        <v>35</v>
      </c>
      <c r="B84">
        <f>1.874*9</f>
        <v>16.866</v>
      </c>
      <c r="C84">
        <v>1.3332999999999999</v>
      </c>
      <c r="D84">
        <f>B84/C84</f>
        <v>12.649816245406136</v>
      </c>
    </row>
    <row r="85" spans="1:4" x14ac:dyDescent="0.3">
      <c r="A85" t="s">
        <v>33</v>
      </c>
      <c r="B85">
        <f>1.874*15</f>
        <v>28.110000000000003</v>
      </c>
      <c r="C85">
        <v>1.3332999999999999</v>
      </c>
      <c r="D85">
        <f>B85/C85</f>
        <v>21.083027075676895</v>
      </c>
    </row>
    <row r="86" spans="1:4" x14ac:dyDescent="0.3">
      <c r="A86" t="s">
        <v>34</v>
      </c>
      <c r="B86">
        <f>1.874*21</f>
        <v>39.353999999999999</v>
      </c>
      <c r="C86">
        <v>1.3332999999999999</v>
      </c>
      <c r="D86">
        <f>B86/C86</f>
        <v>29.516237905947651</v>
      </c>
    </row>
    <row r="87" spans="1:4" x14ac:dyDescent="0.3">
      <c r="A87" t="s">
        <v>49</v>
      </c>
      <c r="B87">
        <f>1.874*27</f>
        <v>50.598000000000006</v>
      </c>
      <c r="C87">
        <v>1.3332999999999999</v>
      </c>
      <c r="D87">
        <f>B87/C87</f>
        <v>37.949448736218415</v>
      </c>
    </row>
    <row r="88" spans="1:4" x14ac:dyDescent="0.3">
      <c r="A88" t="s">
        <v>50</v>
      </c>
      <c r="B88">
        <f>1.874*33</f>
        <v>61.842000000000006</v>
      </c>
      <c r="C88">
        <v>1.3332999999999999</v>
      </c>
      <c r="D88">
        <f>B88/C88</f>
        <v>46.382659566489167</v>
      </c>
    </row>
    <row r="90" spans="1:4" x14ac:dyDescent="0.3">
      <c r="A90" t="s">
        <v>53</v>
      </c>
      <c r="B90" t="s">
        <v>54</v>
      </c>
      <c r="C90" t="s">
        <v>10</v>
      </c>
    </row>
    <row r="91" spans="1:4" x14ac:dyDescent="0.3">
      <c r="A91" t="s">
        <v>35</v>
      </c>
      <c r="B91">
        <f>B9/C91</f>
        <v>21.29032258064516</v>
      </c>
      <c r="C91">
        <v>9.3000000000000007</v>
      </c>
    </row>
    <row r="92" spans="1:4" x14ac:dyDescent="0.3">
      <c r="A92" t="s">
        <v>33</v>
      </c>
      <c r="B92">
        <f>B9/C92</f>
        <v>10.64516129032258</v>
      </c>
      <c r="C92">
        <f>9.3*2</f>
        <v>18.600000000000001</v>
      </c>
    </row>
    <row r="93" spans="1:4" x14ac:dyDescent="0.3">
      <c r="A93" t="s">
        <v>34</v>
      </c>
      <c r="B93">
        <f>B9/C93</f>
        <v>7.0967741935483861</v>
      </c>
      <c r="C93">
        <f>9.3*3</f>
        <v>27.900000000000002</v>
      </c>
    </row>
    <row r="94" spans="1:4" x14ac:dyDescent="0.3">
      <c r="A94" t="s">
        <v>49</v>
      </c>
      <c r="B94">
        <f>B9/C94</f>
        <v>5.32258064516129</v>
      </c>
      <c r="C94">
        <f>9.3*4</f>
        <v>37.200000000000003</v>
      </c>
    </row>
    <row r="95" spans="1:4" x14ac:dyDescent="0.3">
      <c r="A95" t="s">
        <v>50</v>
      </c>
      <c r="B95">
        <f>B9/C95</f>
        <v>4.258064516129032</v>
      </c>
      <c r="C95">
        <f>9.3*5</f>
        <v>46.5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Blad1</vt:lpstr>
      <vt:lpstr>hello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 sandqvist</dc:creator>
  <cp:lastModifiedBy>CH sandqvist</cp:lastModifiedBy>
  <dcterms:created xsi:type="dcterms:W3CDTF">2015-01-07T12:57:10Z</dcterms:created>
  <dcterms:modified xsi:type="dcterms:W3CDTF">2015-01-08T23:27:59Z</dcterms:modified>
</cp:coreProperties>
</file>