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Januar" sheetId="1" state="visible" r:id="rId2"/>
    <sheet name="Februar" sheetId="2" state="visible" r:id="rId3"/>
    <sheet name="Maerz" sheetId="3" state="visible" r:id="rId4"/>
    <sheet name="April" sheetId="4" state="visible" r:id="rId5"/>
    <sheet name="Mai" sheetId="5" state="visible" r:id="rId6"/>
    <sheet name="Juni" sheetId="6" state="visible" r:id="rId7"/>
    <sheet name="Juli" sheetId="7" state="visible" r:id="rId8"/>
    <sheet name="August" sheetId="8" state="visible" r:id="rId9"/>
    <sheet name="RücklageFun" sheetId="9" state="visible" r:id="rId10"/>
    <sheet name="TagesgeldPlus_Ruecklage" sheetId="10" state="visible" r:id="rId11"/>
    <sheet name="Putzen" sheetId="11" state="visible" r:id="rId12"/>
    <sheet name="Rücklage" sheetId="12" state="visible" r:id="rId13"/>
    <sheet name="Rechnungen Haus" sheetId="13" state="visible" r:id="rId14"/>
    <sheet name="Nicolai" sheetId="14" state="visible" r:id="rId15"/>
    <sheet name="Geplante Hausausgaben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<sst xmlns="http://schemas.openxmlformats.org/spreadsheetml/2006/main" count="1111" uniqueCount="289">
  <si>
    <t xml:space="preserve">Gehalt</t>
  </si>
  <si>
    <t xml:space="preserve">Sonstige</t>
  </si>
  <si>
    <t xml:space="preserve">GESAMT</t>
  </si>
  <si>
    <t xml:space="preserve">Altersvorsorge</t>
  </si>
  <si>
    <t xml:space="preserve">Langzeit</t>
  </si>
  <si>
    <t xml:space="preserve">Spende</t>
  </si>
  <si>
    <t xml:space="preserve">Lebensunterhalt</t>
  </si>
  <si>
    <t xml:space="preserve">Fun &amp; Education</t>
  </si>
  <si>
    <t xml:space="preserve">Sonstige Einkünfte</t>
  </si>
  <si>
    <t xml:space="preserve">Miete</t>
  </si>
  <si>
    <t xml:space="preserve">%</t>
  </si>
  <si>
    <t xml:space="preserve">€</t>
  </si>
  <si>
    <t xml:space="preserve">Basis</t>
  </si>
  <si>
    <t xml:space="preserve">-</t>
  </si>
  <si>
    <t xml:space="preserve">-%</t>
  </si>
  <si>
    <t xml:space="preserve">Soll</t>
  </si>
  <si>
    <t xml:space="preserve">Vormonat</t>
  </si>
  <si>
    <t xml:space="preserve">Ist</t>
  </si>
  <si>
    <t xml:space="preserve">Differenz</t>
  </si>
  <si>
    <t xml:space="preserve">Tagesgeldkonto</t>
  </si>
  <si>
    <t xml:space="preserve">Rücklage</t>
  </si>
  <si>
    <t xml:space="preserve">DMG</t>
  </si>
  <si>
    <t xml:space="preserve">Knödler</t>
  </si>
  <si>
    <t xml:space="preserve">Telefonica Germany GmbH + Co. OHG</t>
  </si>
  <si>
    <t xml:space="preserve">Handy</t>
  </si>
  <si>
    <t xml:space="preserve">Nicolai</t>
  </si>
  <si>
    <t xml:space="preserve">Alte Leipziger</t>
  </si>
  <si>
    <t xml:space="preserve">Markus Haas</t>
  </si>
  <si>
    <t xml:space="preserve">Open Doors</t>
  </si>
  <si>
    <t xml:space="preserve">Tankstelle</t>
  </si>
  <si>
    <t xml:space="preserve">Benzin</t>
  </si>
  <si>
    <t xml:space="preserve">Bike24</t>
  </si>
  <si>
    <t xml:space="preserve">Hosen</t>
  </si>
  <si>
    <t xml:space="preserve">Amir</t>
  </si>
  <si>
    <t xml:space="preserve">Schaden</t>
  </si>
  <si>
    <t xml:space="preserve">R+V Versicherung</t>
  </si>
  <si>
    <t xml:space="preserve">Beitrag</t>
  </si>
  <si>
    <t xml:space="preserve">Raiffeisenbank</t>
  </si>
  <si>
    <t xml:space="preserve">IRMA QUIRIN</t>
  </si>
  <si>
    <t xml:space="preserve">Werner Haas</t>
  </si>
  <si>
    <t xml:space="preserve">Bike Discount</t>
  </si>
  <si>
    <t xml:space="preserve">Oberteile</t>
  </si>
  <si>
    <t xml:space="preserve">Haus und Grund</t>
  </si>
  <si>
    <t xml:space="preserve">ERF</t>
  </si>
  <si>
    <t xml:space="preserve">Leana</t>
  </si>
  <si>
    <t xml:space="preserve">Frontiers </t>
  </si>
  <si>
    <t xml:space="preserve">Oesterle</t>
  </si>
  <si>
    <t xml:space="preserve">amazon</t>
  </si>
  <si>
    <t xml:space="preserve">The ACE Programmer's Guide, w. CD-ROM: Practical Design Patterns for Network and Systems Programming</t>
  </si>
  <si>
    <t xml:space="preserve">Janzen</t>
  </si>
  <si>
    <t xml:space="preserve">Vattenfall</t>
  </si>
  <si>
    <t xml:space="preserve">Strom</t>
  </si>
  <si>
    <t xml:space="preserve">Hilfe für Brüder</t>
  </si>
  <si>
    <t xml:space="preserve">Projekt 5291 Aethiopien – Alphabeti</t>
  </si>
  <si>
    <t xml:space="preserve">Projekt 30851 El Buen Samaritano Silbergroschen</t>
  </si>
  <si>
    <t xml:space="preserve">Jacke</t>
  </si>
  <si>
    <t xml:space="preserve">Weltbibelhilfe</t>
  </si>
  <si>
    <t xml:space="preserve">Syrien</t>
  </si>
  <si>
    <t xml:space="preserve">Elektro Wagner</t>
  </si>
  <si>
    <t xml:space="preserve">Stecker</t>
  </si>
  <si>
    <t xml:space="preserve">Familie Kesssler</t>
  </si>
  <si>
    <t xml:space="preserve">Peru</t>
  </si>
  <si>
    <t xml:space="preserve">Müllabfuhr</t>
  </si>
  <si>
    <t xml:space="preserve">weihnachte</t>
  </si>
  <si>
    <t xml:space="preserve">90 x 64 x 1</t>
  </si>
  <si>
    <t xml:space="preserve">Bauhaus</t>
  </si>
  <si>
    <t xml:space="preserve">Handtuchhalter</t>
  </si>
  <si>
    <t xml:space="preserve">Itzeoher</t>
  </si>
  <si>
    <t xml:space="preserve">Auto Versicherung</t>
  </si>
  <si>
    <t xml:space="preserve">Kinder</t>
  </si>
  <si>
    <t xml:space="preserve">dm</t>
  </si>
  <si>
    <t xml:space="preserve">Handcreme</t>
  </si>
  <si>
    <t xml:space="preserve">Baumarkt</t>
  </si>
  <si>
    <t xml:space="preserve">Sockelflieen</t>
  </si>
  <si>
    <t xml:space="preserve">FUN</t>
  </si>
  <si>
    <t xml:space="preserve">Voelkner</t>
  </si>
  <si>
    <t xml:space="preserve">Lampen</t>
  </si>
  <si>
    <t xml:space="preserve">1000plus</t>
  </si>
  <si>
    <t xml:space="preserve">Coworkers</t>
  </si>
  <si>
    <t xml:space="preserve">Kuba</t>
  </si>
  <si>
    <t xml:space="preserve">Schalter</t>
  </si>
  <si>
    <t xml:space="preserve">Sibirien</t>
  </si>
  <si>
    <t xml:space="preserve">Landwirtschaft</t>
  </si>
  <si>
    <t xml:space="preserve">junge Generatiom</t>
  </si>
  <si>
    <t xml:space="preserve">Ukraine</t>
  </si>
  <si>
    <t xml:space="preserve">ebay</t>
  </si>
  <si>
    <t xml:space="preserve">Waschmaschine</t>
  </si>
  <si>
    <t xml:space="preserve">Concurency</t>
  </si>
  <si>
    <t xml:space="preserve">Lloyd</t>
  </si>
  <si>
    <t xml:space="preserve">Treuhand</t>
  </si>
  <si>
    <t xml:space="preserve">Template Library</t>
  </si>
  <si>
    <t xml:space="preserve">FaharteileShop</t>
  </si>
  <si>
    <t xml:space="preserve">Kette</t>
  </si>
  <si>
    <t xml:space="preserve">Vodafone</t>
  </si>
  <si>
    <t xml:space="preserve">Fernsehen</t>
  </si>
  <si>
    <t xml:space="preserve">Bettflasche</t>
  </si>
  <si>
    <t xml:space="preserve">Seminare</t>
  </si>
  <si>
    <t xml:space="preserve">Taster</t>
  </si>
  <si>
    <t xml:space="preserve">Guatemala</t>
  </si>
  <si>
    <t xml:space="preserve">Vertrag</t>
  </si>
  <si>
    <t xml:space="preserve">bauhaus</t>
  </si>
  <si>
    <t xml:space="preserve">Container</t>
  </si>
  <si>
    <t xml:space="preserve">Kinder der verfolgten Kirche</t>
  </si>
  <si>
    <t xml:space="preserve">Bärbel</t>
  </si>
  <si>
    <t xml:space="preserve">Putzen</t>
  </si>
  <si>
    <t xml:space="preserve">Afghanistan</t>
  </si>
  <si>
    <t xml:space="preserve">Notebooksbilliger</t>
  </si>
  <si>
    <t xml:space="preserve">Vodafome</t>
  </si>
  <si>
    <t xml:space="preserve">Lateinamerika</t>
  </si>
  <si>
    <t xml:space="preserve">böttcher</t>
  </si>
  <si>
    <t xml:space="preserve">Burda</t>
  </si>
  <si>
    <t xml:space="preserve">Mein schöner Land</t>
  </si>
  <si>
    <t xml:space="preserve">C++ Network</t>
  </si>
  <si>
    <t xml:space="preserve">Effective STL: 50 Specific Ways to Improve Your Use of Standard Template Library</t>
  </si>
  <si>
    <t xml:space="preserve">bike24</t>
  </si>
  <si>
    <t xml:space="preserve">Dichtmilch</t>
  </si>
  <si>
    <t xml:space="preserve">Advanced Metaprogramming in Classic C++ </t>
  </si>
  <si>
    <t xml:space="preserve">Internet</t>
  </si>
  <si>
    <t xml:space="preserve">ukraine</t>
  </si>
  <si>
    <t xml:space="preserve">Aldi</t>
  </si>
  <si>
    <t xml:space="preserve">Kuerbiskerne</t>
  </si>
  <si>
    <t xml:space="preserve">Knoedler</t>
  </si>
  <si>
    <t xml:space="preserve">Kisten</t>
  </si>
  <si>
    <t xml:space="preserve">Tansania</t>
  </si>
  <si>
    <t xml:space="preserve">Takko</t>
  </si>
  <si>
    <t xml:space="preserve">KW15</t>
  </si>
  <si>
    <t xml:space="preserve">Baerbel</t>
  </si>
  <si>
    <t xml:space="preserve">Amazon</t>
  </si>
  <si>
    <t xml:space="preserve">Puppu</t>
  </si>
  <si>
    <t xml:space="preserve">Fun</t>
  </si>
  <si>
    <t xml:space="preserve">Postit</t>
  </si>
  <si>
    <t xml:space="preserve">afghanistan</t>
  </si>
  <si>
    <t xml:space="preserve">XXXLutz</t>
  </si>
  <si>
    <t xml:space="preserve">Tisch</t>
  </si>
  <si>
    <t xml:space="preserve">Staubsauger</t>
  </si>
  <si>
    <t xml:space="preserve">Böttcher</t>
  </si>
  <si>
    <t xml:space="preserve">Höffner</t>
  </si>
  <si>
    <t xml:space="preserve">Financial c++</t>
  </si>
  <si>
    <t xml:space="preserve">365Rider</t>
  </si>
  <si>
    <t xml:space="preserve">Shimano Mtb</t>
  </si>
  <si>
    <t xml:space="preserve">Kolumbien</t>
  </si>
  <si>
    <t xml:space="preserve">Garmin</t>
  </si>
  <si>
    <t xml:space="preserve">medpex</t>
  </si>
  <si>
    <t xml:space="preserve">Bepanthen</t>
  </si>
  <si>
    <t xml:space="preserve">Boxen</t>
  </si>
  <si>
    <t xml:space="preserve">Post</t>
  </si>
  <si>
    <t xml:space="preserve">trinkgeld</t>
  </si>
  <si>
    <t xml:space="preserve">Roller</t>
  </si>
  <si>
    <t xml:space="preserve">Kommode</t>
  </si>
  <si>
    <t xml:space="preserve">Zahnbürste</t>
  </si>
  <si>
    <t xml:space="preserve">Stromkosten</t>
  </si>
  <si>
    <t xml:space="preserve">Helm</t>
  </si>
  <si>
    <t xml:space="preserve">C++ Guide</t>
  </si>
  <si>
    <t xml:space="preserve">Venilkerne</t>
  </si>
  <si>
    <t xml:space="preserve">applied c++</t>
  </si>
  <si>
    <t xml:space="preserve">Dewhurst und Geschwindeschneider</t>
  </si>
  <si>
    <t xml:space="preserve">Brembeläge</t>
  </si>
  <si>
    <t xml:space="preserve">Ukraine Kinder</t>
  </si>
  <si>
    <t xml:space="preserve">Befestigung</t>
  </si>
  <si>
    <t xml:space="preserve">Bonhoefer</t>
  </si>
  <si>
    <t xml:space="preserve">Schrauben</t>
  </si>
  <si>
    <t xml:space="preserve">glashater</t>
  </si>
  <si>
    <t xml:space="preserve">Westafrika</t>
  </si>
  <si>
    <t xml:space="preserve">Zentralasien</t>
  </si>
  <si>
    <t xml:space="preserve">Hagebaumarkt</t>
  </si>
  <si>
    <t xml:space="preserve">Eisdiele</t>
  </si>
  <si>
    <t xml:space="preserve">Gewindeschneider</t>
  </si>
  <si>
    <t xml:space="preserve">Schraubenziehr</t>
  </si>
  <si>
    <t xml:space="preserve">Waschanlage</t>
  </si>
  <si>
    <t xml:space="preserve">Underarmour</t>
  </si>
  <si>
    <t xml:space="preserve">Marktkauf</t>
  </si>
  <si>
    <t xml:space="preserve">Mottenspray</t>
  </si>
  <si>
    <t xml:space="preserve">embracing</t>
  </si>
  <si>
    <t xml:space="preserve">Boost graph</t>
  </si>
  <si>
    <t xml:space="preserve">Alltricks</t>
  </si>
  <si>
    <t xml:space="preserve">Vorbau</t>
  </si>
  <si>
    <t xml:space="preserve">Heimat für Geschwister</t>
  </si>
  <si>
    <t xml:space="preserve">Messchieber</t>
  </si>
  <si>
    <t xml:space="preserve">Hope</t>
  </si>
  <si>
    <t xml:space="preserve">Reha-Zentrum</t>
  </si>
  <si>
    <t xml:space="preserve">Penny</t>
  </si>
  <si>
    <t xml:space="preserve">Einteiler</t>
  </si>
  <si>
    <t xml:space="preserve">Kaffedose</t>
  </si>
  <si>
    <t xml:space="preserve">Knarre</t>
  </si>
  <si>
    <t xml:space="preserve">Monatsprojekt 07/22</t>
  </si>
  <si>
    <t xml:space="preserve">Nicole</t>
  </si>
  <si>
    <t xml:space="preserve">Tasse</t>
  </si>
  <si>
    <t xml:space="preserve">Börbel</t>
  </si>
  <si>
    <t xml:space="preserve">Apotheke</t>
  </si>
  <si>
    <t xml:space="preserve">Eltern</t>
  </si>
  <si>
    <t xml:space="preserve">OneShot</t>
  </si>
  <si>
    <t xml:space="preserve">Karin</t>
  </si>
  <si>
    <t xml:space="preserve">ZweiradStadler</t>
  </si>
  <si>
    <t xml:space="preserve">Sattel</t>
  </si>
  <si>
    <t xml:space="preserve">Hibike</t>
  </si>
  <si>
    <t xml:space="preserve">LR</t>
  </si>
  <si>
    <t xml:space="preserve">Kassete</t>
  </si>
  <si>
    <t xml:space="preserve">Beautful c++</t>
  </si>
  <si>
    <t xml:space="preserve">Platten</t>
  </si>
  <si>
    <t xml:space="preserve">Rückerstattung</t>
  </si>
  <si>
    <t xml:space="preserve">Namibia</t>
  </si>
  <si>
    <t xml:space="preserve">Sideboarf</t>
  </si>
  <si>
    <t xml:space="preserve">SriLanka</t>
  </si>
  <si>
    <t xml:space="preserve">Ratsche</t>
  </si>
  <si>
    <t xml:space="preserve">MonatsProjekt Juli Literatur verfolgte Christen</t>
  </si>
  <si>
    <t xml:space="preserve">Kamerun</t>
  </si>
  <si>
    <t xml:space="preserve">Pinnwand</t>
  </si>
  <si>
    <t xml:space="preserve">Armenien</t>
  </si>
  <si>
    <t xml:space="preserve">Vater</t>
  </si>
  <si>
    <t xml:space="preserve">Kosovo</t>
  </si>
  <si>
    <t xml:space="preserve">Exploitimg Modern C++</t>
  </si>
  <si>
    <t xml:space="preserve">HS Bike</t>
  </si>
  <si>
    <t xml:space="preserve">Oakley</t>
  </si>
  <si>
    <t xml:space="preserve">Indien 0822</t>
  </si>
  <si>
    <t xml:space="preserve">Ventilator</t>
  </si>
  <si>
    <t xml:space="preserve">Steuerbüro</t>
  </si>
  <si>
    <t xml:space="preserve">Allgemein</t>
  </si>
  <si>
    <t xml:space="preserve">Volkner</t>
  </si>
  <si>
    <t xml:space="preserve">AWG</t>
  </si>
  <si>
    <t xml:space="preserve">Kids</t>
  </si>
  <si>
    <t xml:space="preserve">Mueller</t>
  </si>
  <si>
    <t xml:space="preserve">Kik</t>
  </si>
  <si>
    <t xml:space="preserve">Summe</t>
  </si>
  <si>
    <t xml:space="preserve">Vorjahr</t>
  </si>
  <si>
    <t xml:space="preserve">Januar</t>
  </si>
  <si>
    <t xml:space="preserve">Februar</t>
  </si>
  <si>
    <t xml:space="preserve">März</t>
  </si>
  <si>
    <t xml:space="preserve">April</t>
  </si>
  <si>
    <t xml:space="preserve">Mai</t>
  </si>
  <si>
    <t xml:space="preserve">Juni</t>
  </si>
  <si>
    <t xml:space="preserve">Juli</t>
  </si>
  <si>
    <t xml:space="preserve">August</t>
  </si>
  <si>
    <t xml:space="preserve">September</t>
  </si>
  <si>
    <t xml:space="preserve">Oktober</t>
  </si>
  <si>
    <t xml:space="preserve">November</t>
  </si>
  <si>
    <t xml:space="preserve">Dezember</t>
  </si>
  <si>
    <t xml:space="preserve">Datum </t>
  </si>
  <si>
    <t xml:space="preserve">Dauer</t>
  </si>
  <si>
    <t xml:space="preserve">Gezahlt</t>
  </si>
  <si>
    <t xml:space="preserve">Eingetragen</t>
  </si>
  <si>
    <t xml:space="preserve">3h</t>
  </si>
  <si>
    <t xml:space="preserve">Ja</t>
  </si>
  <si>
    <t xml:space="preserve">2h</t>
  </si>
  <si>
    <t xml:space="preserve">1h</t>
  </si>
  <si>
    <t xml:space="preserve">50€ an Mutter für zukünftige Zahlungen gegeben am 14.8.2021</t>
  </si>
  <si>
    <t xml:space="preserve">Nein</t>
  </si>
  <si>
    <t xml:space="preserve">Maerz</t>
  </si>
  <si>
    <t xml:space="preserve">Hager</t>
  </si>
  <si>
    <t xml:space="preserve">Preis</t>
  </si>
  <si>
    <t xml:space="preserve">Konten</t>
  </si>
  <si>
    <t xml:space="preserve">Garagen</t>
  </si>
  <si>
    <t xml:space="preserve">Raiba 9331409</t>
  </si>
  <si>
    <t xml:space="preserve">Insektenschutz</t>
  </si>
  <si>
    <t xml:space="preserve">Raiba 9232702</t>
  </si>
  <si>
    <t xml:space="preserve">Bad</t>
  </si>
  <si>
    <t xml:space="preserve">Comdirect</t>
  </si>
  <si>
    <t xml:space="preserve">Kredit</t>
  </si>
  <si>
    <t xml:space="preserve">Jonas</t>
  </si>
  <si>
    <t xml:space="preserve">Steuer</t>
  </si>
  <si>
    <t xml:space="preserve">Gesamt</t>
  </si>
  <si>
    <t xml:space="preserve">Frick</t>
  </si>
  <si>
    <t xml:space="preserve">Amir Awad</t>
  </si>
  <si>
    <t xml:space="preserve">Klaus Ballreich</t>
  </si>
  <si>
    <t xml:space="preserve">Kunz</t>
  </si>
  <si>
    <t xml:space="preserve">Schaetz</t>
  </si>
  <si>
    <t xml:space="preserve">Konrad Goethe</t>
  </si>
  <si>
    <t xml:space="preserve">Hornung</t>
  </si>
  <si>
    <t xml:space="preserve">Zimmermann</t>
  </si>
  <si>
    <t xml:space="preserve">Baubiologie</t>
  </si>
  <si>
    <t xml:space="preserve">Garage</t>
  </si>
  <si>
    <t xml:space="preserve">Fenster</t>
  </si>
  <si>
    <t xml:space="preserve">Insekten Dachfenster</t>
  </si>
  <si>
    <t xml:space="preserve">Insekten Ballkon</t>
  </si>
  <si>
    <t xml:space="preserve">Balkontüren</t>
  </si>
  <si>
    <t xml:space="preserve">Flurfenster Dachgeschoss</t>
  </si>
  <si>
    <t xml:space="preserve">Wohnungseingangstür</t>
  </si>
  <si>
    <t xml:space="preserve">Dachfenster </t>
  </si>
  <si>
    <t xml:space="preserve">Heizung</t>
  </si>
  <si>
    <t xml:space="preserve">Balkon</t>
  </si>
  <si>
    <t xml:space="preserve">Badumbau</t>
  </si>
  <si>
    <t xml:space="preserve">Sanitär Innerhalb des Badezimmers</t>
  </si>
  <si>
    <t xml:space="preserve">Fliesen und Verputzarbeiten Bad und Küche</t>
  </si>
  <si>
    <t xml:space="preserve">KB Raumdesign</t>
  </si>
  <si>
    <t xml:space="preserve">Streichen</t>
  </si>
  <si>
    <t xml:space="preserve">Boden</t>
  </si>
  <si>
    <t xml:space="preserve">Küche</t>
  </si>
  <si>
    <t xml:space="preserve">Decke</t>
  </si>
  <si>
    <t xml:space="preserve">Einbau</t>
  </si>
  <si>
    <t xml:space="preserve">Türen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</si>
</sst>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.00&quot; €&quot;"/>
    <numFmt numFmtId="166" formatCode="#,##0.00&quot; €&quot;;[RED]#,##0.00&quot; €&quot;"/>
    <numFmt numFmtId="167" formatCode="0.0%"/>
    <numFmt numFmtId="168" formatCode="* #,##0.00&quot; € &quot;;\-* #,##0.00&quot; € &quot;;* \-#&quot; € &quot;;@\ "/>
    <numFmt numFmtId="169" formatCode="#,##0.00\ [$€-407];[RED]\-#,##0.00\ [$€-407]"/>
    <numFmt numFmtId="170" formatCode="0.00\ %"/>
    <numFmt numFmtId="171" formatCode="#,##0.00&quot; €&quot;;[RED]\-#,##0.00&quot; €&quot;"/>
    <numFmt numFmtId="172" formatCode="dd/mm/yy"/>
    <numFmt numFmtId="173" formatCode="#,##0\ [$€-407];\-#,##0\ [$€-407]"/>
    <numFmt numFmtId="174" formatCode="#,##0&quot; €&quot;;\-#,##0&quot; €&quot;"/>
    <numFmt numFmtId="175" formatCode="#,##0.00&quot; €&quot;;\-#,##0.00&quot; €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color rgb="FF111111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J36" activeCellId="0" sqref="J36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2903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736.47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3639.47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290.3</v>
      </c>
      <c r="E9" s="9" t="n">
        <v>0.1</v>
      </c>
      <c r="F9" s="9"/>
      <c r="G9" s="11" t="n">
        <f aca="false">B2*E9</f>
        <v>290.3</v>
      </c>
      <c r="H9" s="9" t="n">
        <v>0.1</v>
      </c>
      <c r="I9" s="9"/>
      <c r="J9" s="10" t="n">
        <f aca="false">H9*B2</f>
        <v>290.3</v>
      </c>
      <c r="K9" s="9" t="n">
        <v>0.55</v>
      </c>
      <c r="L9" s="9"/>
      <c r="M9" s="10" t="n">
        <f aca="false">K9*B2</f>
        <v>1596.65</v>
      </c>
      <c r="N9" s="9" t="n">
        <v>0.15</v>
      </c>
      <c r="O9" s="9"/>
      <c r="P9" s="10" t="n">
        <f aca="false">B2*N9</f>
        <v>435.45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363.947</v>
      </c>
      <c r="E10" s="9" t="n">
        <v>0.106697652969588</v>
      </c>
      <c r="F10" s="9"/>
      <c r="G10" s="11" t="n">
        <f aca="false">E9*B4</f>
        <v>363.947</v>
      </c>
      <c r="H10" s="9" t="n">
        <v>0.106697652969588</v>
      </c>
      <c r="I10" s="9"/>
      <c r="J10" s="10" t="n">
        <f aca="false">B4*H9</f>
        <v>363.947</v>
      </c>
      <c r="K10" s="9" t="n">
        <v>0.586837091332735</v>
      </c>
      <c r="L10" s="9"/>
      <c r="M10" s="10" t="n">
        <f aca="false">K9*B4</f>
        <v>2001.7085</v>
      </c>
      <c r="N10" s="9" t="n">
        <v>0.160046479454382</v>
      </c>
      <c r="O10" s="9"/>
      <c r="P10" s="10" t="n">
        <f aca="false">N9*B4</f>
        <v>545.9205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363.947</v>
      </c>
      <c r="E11" s="15" t="n">
        <v>0</v>
      </c>
      <c r="F11" s="15"/>
      <c r="G11" s="10" t="n">
        <f aca="false">SUM(E11+G10)</f>
        <v>363.947</v>
      </c>
      <c r="H11" s="15" t="n">
        <v>300</v>
      </c>
      <c r="I11" s="15"/>
      <c r="J11" s="10" t="n">
        <f aca="false">SUM(H11+J10)</f>
        <v>663.947</v>
      </c>
      <c r="K11" s="15" t="n">
        <v>0</v>
      </c>
      <c r="L11" s="15"/>
      <c r="M11" s="10" t="n">
        <f aca="false">SUM(K11+M10)</f>
        <v>2001.7085</v>
      </c>
      <c r="N11" s="15" t="n">
        <v>20</v>
      </c>
      <c r="O11" s="15"/>
      <c r="P11" s="10" t="n">
        <f aca="false">SUM(N11+P10)</f>
        <v>565.9205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0.0808826559911196</v>
      </c>
      <c r="C12" s="16"/>
      <c r="D12" s="10" t="n">
        <f aca="false">SUM(D14:D1048576)</f>
        <v>294.37</v>
      </c>
      <c r="E12" s="16" t="n">
        <f aca="false">G12/B4</f>
        <v>0.0934201957977398</v>
      </c>
      <c r="F12" s="16"/>
      <c r="G12" s="11" t="n">
        <f aca="false">SUM(G14:G1048576)</f>
        <v>340</v>
      </c>
      <c r="H12" s="16" t="n">
        <f aca="false">J12/B4</f>
        <v>0.147274191022319</v>
      </c>
      <c r="I12" s="16"/>
      <c r="J12" s="10" t="n">
        <f aca="false">SUM(J14:J1048576)</f>
        <v>536</v>
      </c>
      <c r="K12" s="16" t="n">
        <f aca="false">M12/B4</f>
        <v>0.650473832728392</v>
      </c>
      <c r="L12" s="16"/>
      <c r="M12" s="10" t="n">
        <f aca="false">SUM(M14:M1048576)</f>
        <v>2367.38</v>
      </c>
      <c r="N12" s="16" t="n">
        <f aca="false">P12/B4</f>
        <v>0.147548956304077</v>
      </c>
      <c r="O12" s="16"/>
      <c r="P12" s="10" t="n">
        <f aca="false">SUM(P14:P1048576)</f>
        <v>537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-69.5770000000001</v>
      </c>
      <c r="E13" s="17"/>
      <c r="F13" s="18"/>
      <c r="G13" s="17" t="n">
        <f aca="false">G12-G11</f>
        <v>-23.9470000000001</v>
      </c>
      <c r="H13" s="17"/>
      <c r="I13" s="18"/>
      <c r="J13" s="17" t="n">
        <f aca="false">J12-J11</f>
        <v>-127.947</v>
      </c>
      <c r="K13" s="17"/>
      <c r="L13" s="18"/>
      <c r="M13" s="17" t="n">
        <f aca="false">M12-M11</f>
        <v>365.6715</v>
      </c>
      <c r="N13" s="17"/>
      <c r="O13" s="18"/>
      <c r="P13" s="17" t="n">
        <f aca="false">P12-P11</f>
        <v>-28.9205000000001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0</v>
      </c>
      <c r="E14" s="19" t="s">
        <v>19</v>
      </c>
      <c r="F14" s="19" t="s">
        <v>20</v>
      </c>
      <c r="G14" s="21" t="n">
        <v>0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Q14" s="1" t="s">
        <v>25</v>
      </c>
      <c r="R14" s="1" t="s">
        <v>9</v>
      </c>
      <c r="S14" s="2" t="n">
        <v>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 t="n">
        <v>46.32</v>
      </c>
      <c r="N15" s="1" t="s">
        <v>31</v>
      </c>
      <c r="O15" s="2" t="s">
        <v>32</v>
      </c>
      <c r="P15" s="2" t="n">
        <v>111</v>
      </c>
      <c r="Q15" s="1" t="s">
        <v>33</v>
      </c>
      <c r="R15" s="1" t="s">
        <v>34</v>
      </c>
      <c r="S15" s="2" t="n">
        <v>636.47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40</v>
      </c>
      <c r="O16" s="2" t="s">
        <v>41</v>
      </c>
      <c r="P16" s="2" t="n">
        <v>128</v>
      </c>
      <c r="Q16" s="19" t="s">
        <v>33</v>
      </c>
      <c r="R16" s="19" t="s">
        <v>9</v>
      </c>
      <c r="S16" s="20" t="n">
        <v>100</v>
      </c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G17" s="3" t="n">
        <v>90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5</v>
      </c>
      <c r="P17" s="2" t="n">
        <v>239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 t="s">
        <v>47</v>
      </c>
      <c r="O18" s="19" t="s">
        <v>48</v>
      </c>
      <c r="P18" s="2" t="n">
        <v>59</v>
      </c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/>
      <c r="O19" s="2"/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1" t="s">
        <v>39</v>
      </c>
      <c r="L20" s="1" t="s">
        <v>36</v>
      </c>
      <c r="M20" s="2" t="n">
        <v>90</v>
      </c>
      <c r="N20" s="2"/>
      <c r="O20" s="2"/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2" t="s">
        <v>31</v>
      </c>
      <c r="L21" s="2" t="s">
        <v>55</v>
      </c>
      <c r="M21" s="2" t="n">
        <v>102</v>
      </c>
      <c r="N21" s="2"/>
      <c r="O21" s="2"/>
    </row>
    <row r="22" customFormat="false" ht="12.8" hidden="false" customHeight="false" outlineLevel="0" collapsed="false">
      <c r="H22" s="28" t="s">
        <v>56</v>
      </c>
      <c r="I22" s="28" t="s">
        <v>57</v>
      </c>
      <c r="J22" s="2" t="n">
        <v>50</v>
      </c>
      <c r="K22" s="19" t="s">
        <v>58</v>
      </c>
      <c r="L22" s="19" t="s">
        <v>59</v>
      </c>
      <c r="M22" s="2" t="n">
        <v>18</v>
      </c>
      <c r="N22" s="2"/>
      <c r="O22" s="2"/>
    </row>
    <row r="23" customFormat="false" ht="12.8" hidden="false" customHeight="false" outlineLevel="0" collapsed="false">
      <c r="H23" s="1" t="s">
        <v>60</v>
      </c>
      <c r="I23" s="1" t="s">
        <v>61</v>
      </c>
      <c r="J23" s="2" t="n">
        <v>20</v>
      </c>
      <c r="K23" s="28" t="s">
        <v>62</v>
      </c>
      <c r="L23" s="28" t="s">
        <v>63</v>
      </c>
      <c r="M23" s="2" t="n">
        <v>5</v>
      </c>
    </row>
    <row r="24" customFormat="false" ht="12.8" hidden="false" customHeight="false" outlineLevel="0" collapsed="false">
      <c r="C24" s="1" t="s">
        <v>64</v>
      </c>
      <c r="H24" s="1" t="s">
        <v>28</v>
      </c>
      <c r="I24" s="1" t="s">
        <v>57</v>
      </c>
      <c r="J24" s="2" t="n">
        <v>50</v>
      </c>
      <c r="K24" s="2" t="s">
        <v>65</v>
      </c>
      <c r="L24" s="2" t="s">
        <v>66</v>
      </c>
      <c r="M24" s="2" t="n">
        <v>38</v>
      </c>
    </row>
    <row r="25" customFormat="false" ht="12.8" hidden="false" customHeight="false" outlineLevel="0" collapsed="false">
      <c r="H25" s="1" t="s">
        <v>21</v>
      </c>
      <c r="I25" s="1" t="s">
        <v>54</v>
      </c>
      <c r="J25" s="2" t="n">
        <v>20</v>
      </c>
      <c r="K25" s="19" t="s">
        <v>67</v>
      </c>
      <c r="L25" s="2" t="s">
        <v>68</v>
      </c>
      <c r="M25" s="2" t="n">
        <v>333.16</v>
      </c>
    </row>
    <row r="26" customFormat="false" ht="12.8" hidden="false" customHeight="false" outlineLevel="0" collapsed="false">
      <c r="H26" s="1" t="s">
        <v>28</v>
      </c>
      <c r="I26" s="1" t="s">
        <v>69</v>
      </c>
      <c r="J26" s="2" t="n">
        <v>50</v>
      </c>
      <c r="K26" s="19" t="s">
        <v>70</v>
      </c>
      <c r="L26" s="1" t="s">
        <v>71</v>
      </c>
      <c r="M26" s="2" t="n">
        <v>49.15</v>
      </c>
    </row>
    <row r="27" customFormat="false" ht="12.8" hidden="false" customHeight="false" outlineLevel="0" collapsed="false">
      <c r="H27" s="28" t="s">
        <v>38</v>
      </c>
      <c r="I27" s="28"/>
      <c r="J27" s="2" t="n">
        <v>40</v>
      </c>
      <c r="K27" s="19" t="s">
        <v>72</v>
      </c>
      <c r="L27" s="19" t="s">
        <v>73</v>
      </c>
      <c r="M27" s="2" t="n">
        <v>289</v>
      </c>
    </row>
    <row r="28" customFormat="false" ht="12.8" hidden="false" customHeight="false" outlineLevel="0" collapsed="false">
      <c r="H28" s="28" t="s">
        <v>74</v>
      </c>
      <c r="I28" s="28"/>
      <c r="J28" s="2" t="n">
        <v>-239</v>
      </c>
      <c r="K28" s="1" t="s">
        <v>75</v>
      </c>
      <c r="L28" s="19" t="s">
        <v>76</v>
      </c>
      <c r="M28" s="2" t="n">
        <v>66</v>
      </c>
    </row>
    <row r="29" customFormat="false" ht="12.8" hidden="false" customHeight="false" outlineLevel="0" collapsed="false">
      <c r="H29" s="1" t="s">
        <v>77</v>
      </c>
      <c r="J29" s="2" t="n">
        <v>30</v>
      </c>
      <c r="K29" s="1" t="s">
        <v>50</v>
      </c>
      <c r="L29" s="1" t="s">
        <v>76</v>
      </c>
      <c r="M29" s="2" t="n">
        <v>26</v>
      </c>
    </row>
    <row r="30" customFormat="false" ht="12.8" hidden="false" customHeight="false" outlineLevel="0" collapsed="false">
      <c r="H30" s="1" t="s">
        <v>78</v>
      </c>
      <c r="I30" s="1" t="s">
        <v>79</v>
      </c>
      <c r="J30" s="2" t="n">
        <v>50</v>
      </c>
      <c r="K30" s="1" t="s">
        <v>65</v>
      </c>
      <c r="L30" s="1" t="s">
        <v>80</v>
      </c>
      <c r="M30" s="2" t="n">
        <v>27.75</v>
      </c>
    </row>
    <row r="31" customFormat="false" ht="12.8" hidden="false" customHeight="false" outlineLevel="0" collapsed="false">
      <c r="H31" s="1" t="s">
        <v>21</v>
      </c>
      <c r="I31" s="1" t="s">
        <v>22</v>
      </c>
      <c r="J31" s="2" t="n">
        <v>40</v>
      </c>
    </row>
    <row r="32" customFormat="false" ht="12.8" hidden="false" customHeight="false" outlineLevel="0" collapsed="false">
      <c r="H32" s="1" t="s">
        <v>56</v>
      </c>
      <c r="I32" s="1" t="s">
        <v>81</v>
      </c>
      <c r="J32" s="2" t="n">
        <v>50</v>
      </c>
      <c r="K32" s="19"/>
      <c r="L32" s="28"/>
    </row>
    <row r="33" customFormat="false" ht="12.8" hidden="false" customHeight="false" outlineLevel="0" collapsed="false">
      <c r="H33" s="1" t="s">
        <v>28</v>
      </c>
      <c r="I33" s="1" t="s">
        <v>82</v>
      </c>
      <c r="J33" s="2" t="n">
        <v>50</v>
      </c>
    </row>
    <row r="34" customFormat="false" ht="12.8" hidden="false" customHeight="false" outlineLevel="0" collapsed="false">
      <c r="H34" s="1" t="s">
        <v>45</v>
      </c>
      <c r="I34" s="1" t="s">
        <v>83</v>
      </c>
      <c r="J34" s="2" t="n">
        <v>50</v>
      </c>
      <c r="K34" s="19"/>
      <c r="L34" s="19"/>
      <c r="M34" s="21"/>
    </row>
    <row r="35" customFormat="false" ht="12.8" hidden="false" customHeight="false" outlineLevel="0" collapsed="false">
      <c r="H35" s="1" t="s">
        <v>56</v>
      </c>
      <c r="I35" s="1" t="s">
        <v>84</v>
      </c>
      <c r="J35" s="2" t="n">
        <v>50</v>
      </c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20.1015625" defaultRowHeight="12.8" zeroHeight="false" outlineLevelRow="0" outlineLevelCol="0"/>
  <sheetData>
    <row r="1" customFormat="false" ht="12.8" hidden="false" customHeight="false" outlineLevel="0" collapsed="false">
      <c r="A1" s="31" t="s">
        <v>222</v>
      </c>
      <c r="B1" s="32" t="n">
        <f aca="false">SUM(B3:B15)</f>
        <v>6844</v>
      </c>
      <c r="C1" s="32" t="n">
        <f aca="false">SUM(B3:B4)</f>
        <v>6422</v>
      </c>
    </row>
    <row r="2" customFormat="false" ht="12.8" hidden="false" customHeight="false" outlineLevel="0" collapsed="false">
      <c r="A2" s="28"/>
      <c r="B2" s="32"/>
    </row>
    <row r="3" customFormat="false" ht="12.8" hidden="false" customHeight="false" outlineLevel="0" collapsed="false">
      <c r="A3" s="28" t="s">
        <v>223</v>
      </c>
      <c r="B3" s="32" t="n">
        <v>6320</v>
      </c>
    </row>
    <row r="4" customFormat="false" ht="12.8" hidden="false" customHeight="false" outlineLevel="0" collapsed="false">
      <c r="A4" s="28" t="s">
        <v>224</v>
      </c>
      <c r="B4" s="32" t="n">
        <f aca="false">Januar!M21</f>
        <v>102</v>
      </c>
    </row>
    <row r="5" customFormat="false" ht="12.8" hidden="false" customHeight="false" outlineLevel="0" collapsed="false">
      <c r="A5" s="28" t="s">
        <v>225</v>
      </c>
      <c r="B5" s="32" t="n">
        <f aca="false">Februar!M21</f>
        <v>17</v>
      </c>
    </row>
    <row r="6" customFormat="false" ht="12.8" hidden="false" customHeight="false" outlineLevel="0" collapsed="false">
      <c r="A6" s="28" t="s">
        <v>226</v>
      </c>
      <c r="B6" s="32" t="n">
        <f aca="false">Maerz!M28</f>
        <v>-445</v>
      </c>
    </row>
    <row r="7" customFormat="false" ht="12.8" hidden="false" customHeight="false" outlineLevel="0" collapsed="false">
      <c r="A7" s="28" t="s">
        <v>227</v>
      </c>
      <c r="B7" s="32" t="n">
        <f aca="false">April!M32</f>
        <v>-100</v>
      </c>
    </row>
    <row r="8" customFormat="false" ht="12.8" hidden="false" customHeight="false" outlineLevel="0" collapsed="false">
      <c r="A8" s="28" t="s">
        <v>228</v>
      </c>
      <c r="B8" s="32" t="n">
        <f aca="false">Mai!M28</f>
        <v>0</v>
      </c>
    </row>
    <row r="9" customFormat="false" ht="12.8" hidden="false" customHeight="false" outlineLevel="0" collapsed="false">
      <c r="A9" s="28" t="s">
        <v>229</v>
      </c>
      <c r="B9" s="32" t="n">
        <f aca="false">Juni!M30</f>
        <v>950</v>
      </c>
    </row>
    <row r="10" customFormat="false" ht="12.8" hidden="false" customHeight="false" outlineLevel="0" collapsed="false">
      <c r="A10" s="28" t="s">
        <v>230</v>
      </c>
      <c r="B10" s="32"/>
    </row>
    <row r="11" customFormat="false" ht="12.8" hidden="false" customHeight="false" outlineLevel="0" collapsed="false">
      <c r="A11" s="28" t="s">
        <v>231</v>
      </c>
      <c r="B11" s="32"/>
    </row>
    <row r="12" customFormat="false" ht="12.8" hidden="false" customHeight="false" outlineLevel="0" collapsed="false">
      <c r="A12" s="28" t="s">
        <v>232</v>
      </c>
      <c r="B12" s="32"/>
    </row>
    <row r="13" customFormat="false" ht="12.8" hidden="false" customHeight="false" outlineLevel="0" collapsed="false">
      <c r="A13" s="28" t="s">
        <v>233</v>
      </c>
      <c r="B13" s="32"/>
    </row>
    <row r="14" customFormat="false" ht="12.8" hidden="false" customHeight="false" outlineLevel="0" collapsed="false">
      <c r="A14" s="28" t="s">
        <v>234</v>
      </c>
      <c r="B14" s="32"/>
    </row>
    <row r="15" customFormat="false" ht="12.8" hidden="false" customHeight="false" outlineLevel="0" collapsed="false">
      <c r="A15" s="28" t="s">
        <v>235</v>
      </c>
      <c r="B15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6.75" defaultRowHeight="12.8" zeroHeight="false" outlineLevelRow="0" outlineLevelCol="0"/>
  <sheetData>
    <row r="1" customFormat="false" ht="12.8" hidden="false" customHeight="false" outlineLevel="0" collapsed="false">
      <c r="A1" s="34" t="s">
        <v>236</v>
      </c>
      <c r="B1" s="34" t="s">
        <v>237</v>
      </c>
      <c r="C1" s="34" t="s">
        <v>238</v>
      </c>
      <c r="D1" s="31" t="s">
        <v>239</v>
      </c>
    </row>
    <row r="2" customFormat="false" ht="12.8" hidden="false" customHeight="false" outlineLevel="0" collapsed="false">
      <c r="A2" s="35" t="n">
        <v>44392</v>
      </c>
      <c r="B2" s="28" t="s">
        <v>240</v>
      </c>
      <c r="C2" s="28" t="s">
        <v>241</v>
      </c>
      <c r="D2" s="28" t="s">
        <v>230</v>
      </c>
    </row>
    <row r="3" customFormat="false" ht="12.8" hidden="false" customHeight="false" outlineLevel="0" collapsed="false">
      <c r="A3" s="35" t="n">
        <v>44410</v>
      </c>
      <c r="B3" s="28" t="s">
        <v>242</v>
      </c>
      <c r="C3" s="28" t="s">
        <v>241</v>
      </c>
      <c r="D3" s="28" t="s">
        <v>230</v>
      </c>
    </row>
    <row r="4" customFormat="false" ht="12.8" hidden="false" customHeight="false" outlineLevel="0" collapsed="false">
      <c r="A4" s="35" t="n">
        <v>44411</v>
      </c>
      <c r="B4" s="28" t="s">
        <v>243</v>
      </c>
      <c r="C4" s="28" t="s">
        <v>241</v>
      </c>
      <c r="D4" s="28" t="s">
        <v>230</v>
      </c>
    </row>
    <row r="6" customFormat="false" ht="12.8" hidden="false" customHeight="false" outlineLevel="0" collapsed="false">
      <c r="A6" s="28" t="s">
        <v>244</v>
      </c>
    </row>
    <row r="8" customFormat="false" ht="12.8" hidden="false" customHeight="false" outlineLevel="0" collapsed="false">
      <c r="A8" s="35" t="n">
        <v>44440</v>
      </c>
      <c r="B8" s="28" t="s">
        <v>243</v>
      </c>
      <c r="C8" s="28" t="s">
        <v>241</v>
      </c>
      <c r="D8" s="28" t="s">
        <v>232</v>
      </c>
    </row>
    <row r="10" customFormat="false" ht="12.8" hidden="false" customHeight="false" outlineLevel="0" collapsed="false">
      <c r="A10" s="35" t="n">
        <v>44516</v>
      </c>
      <c r="B10" s="28" t="s">
        <v>243</v>
      </c>
      <c r="C10" s="28" t="s">
        <v>241</v>
      </c>
      <c r="D10" s="28" t="s">
        <v>234</v>
      </c>
    </row>
    <row r="11" customFormat="false" ht="12.8" hidden="false" customHeight="false" outlineLevel="0" collapsed="false">
      <c r="A11" s="35" t="n">
        <v>44523</v>
      </c>
      <c r="B11" s="28" t="s">
        <v>243</v>
      </c>
      <c r="C11" s="28" t="s">
        <v>241</v>
      </c>
      <c r="D11" s="28" t="s">
        <v>234</v>
      </c>
    </row>
    <row r="12" customFormat="false" ht="12.8" hidden="false" customHeight="false" outlineLevel="0" collapsed="false">
      <c r="A12" s="35" t="n">
        <v>44549</v>
      </c>
      <c r="B12" s="28" t="s">
        <v>243</v>
      </c>
      <c r="C12" s="28" t="s">
        <v>245</v>
      </c>
      <c r="D12" s="28" t="s">
        <v>235</v>
      </c>
    </row>
    <row r="13" customFormat="false" ht="12.8" hidden="false" customHeight="false" outlineLevel="0" collapsed="false">
      <c r="A13" s="35" t="n">
        <v>44536</v>
      </c>
      <c r="B13" s="28" t="s">
        <v>243</v>
      </c>
      <c r="C13" s="28" t="s">
        <v>245</v>
      </c>
      <c r="D13" s="28" t="s">
        <v>235</v>
      </c>
    </row>
    <row r="15" customFormat="false" ht="12.8" hidden="false" customHeight="false" outlineLevel="0" collapsed="false">
      <c r="A15" s="35" t="n">
        <v>44630</v>
      </c>
      <c r="B15" s="28" t="s">
        <v>242</v>
      </c>
      <c r="C15" s="28" t="s">
        <v>245</v>
      </c>
      <c r="D15" s="28" t="s">
        <v>246</v>
      </c>
    </row>
    <row r="16" customFormat="false" ht="12.8" hidden="false" customHeight="false" outlineLevel="0" collapsed="false">
      <c r="A16" s="35" t="n">
        <v>44641</v>
      </c>
      <c r="B16" s="28" t="s">
        <v>242</v>
      </c>
      <c r="C16" s="28" t="s">
        <v>245</v>
      </c>
      <c r="D16" s="28" t="s">
        <v>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9.94140625" defaultRowHeight="12.8" zeroHeight="false" outlineLevelRow="0" outlineLevelCol="0"/>
  <sheetData>
    <row r="2" customFormat="false" ht="12.8" hidden="false" customHeight="false" outlineLevel="0" collapsed="false">
      <c r="A2" s="31" t="s">
        <v>222</v>
      </c>
      <c r="B2" s="36" t="n">
        <f aca="false">SUM(B5:B97)</f>
        <v>2000</v>
      </c>
      <c r="D2" s="31" t="s">
        <v>222</v>
      </c>
      <c r="E2" s="36" t="n">
        <f aca="false">SUM(E5:E97)</f>
        <v>22500</v>
      </c>
      <c r="G2" s="31" t="s">
        <v>18</v>
      </c>
      <c r="H2" s="37" t="n">
        <f aca="false">E2-B2</f>
        <v>20500</v>
      </c>
    </row>
    <row r="4" customFormat="false" ht="12.8" hidden="false" customHeight="false" outlineLevel="0" collapsed="false">
      <c r="A4" s="31" t="s">
        <v>247</v>
      </c>
      <c r="B4" s="31" t="s">
        <v>248</v>
      </c>
      <c r="D4" s="31" t="s">
        <v>249</v>
      </c>
      <c r="E4" s="38" t="n">
        <v>44769</v>
      </c>
    </row>
    <row r="5" customFormat="false" ht="12.8" hidden="false" customHeight="false" outlineLevel="0" collapsed="false">
      <c r="A5" s="28" t="s">
        <v>250</v>
      </c>
      <c r="B5" s="36" t="n">
        <v>0</v>
      </c>
      <c r="D5" s="28" t="s">
        <v>251</v>
      </c>
      <c r="E5" s="36" t="n">
        <v>12000</v>
      </c>
    </row>
    <row r="6" customFormat="false" ht="12.8" hidden="false" customHeight="false" outlineLevel="0" collapsed="false">
      <c r="A6" s="28" t="s">
        <v>252</v>
      </c>
      <c r="B6" s="36" t="n">
        <v>0</v>
      </c>
      <c r="D6" s="28" t="s">
        <v>253</v>
      </c>
      <c r="E6" s="36" t="n">
        <v>500</v>
      </c>
    </row>
    <row r="7" customFormat="false" ht="12.8" hidden="false" customHeight="false" outlineLevel="0" collapsed="false">
      <c r="A7" s="28" t="s">
        <v>254</v>
      </c>
      <c r="B7" s="36" t="n">
        <v>2000</v>
      </c>
      <c r="D7" s="28" t="s">
        <v>255</v>
      </c>
      <c r="E7" s="36" t="n">
        <v>10000</v>
      </c>
    </row>
    <row r="8" customFormat="false" ht="12.8" hidden="false" customHeight="false" outlineLevel="0" collapsed="false">
      <c r="A8" s="31"/>
      <c r="D8" s="28" t="s">
        <v>256</v>
      </c>
      <c r="E8" s="36"/>
    </row>
    <row r="9" customFormat="false" ht="12.8" hidden="false" customHeight="false" outlineLevel="0" collapsed="false">
      <c r="A9" s="28"/>
      <c r="B9" s="36"/>
      <c r="D9" s="28" t="s">
        <v>257</v>
      </c>
      <c r="E9" s="36"/>
    </row>
    <row r="10" customFormat="false" ht="12.8" hidden="false" customHeight="false" outlineLevel="0" collapsed="false">
      <c r="D10" s="28" t="s">
        <v>258</v>
      </c>
      <c r="E10" s="36"/>
    </row>
    <row r="11" customFormat="false" ht="12.8" hidden="false" customHeight="false" outlineLevel="0" collapsed="false">
      <c r="A11" s="31"/>
      <c r="B11" s="36"/>
    </row>
    <row r="12" customFormat="false" ht="12.8" hidden="false" customHeight="false" outlineLevel="0" collapsed="false">
      <c r="A12" s="28"/>
      <c r="B12" s="36"/>
    </row>
    <row r="17" customFormat="false" ht="12.8" hidden="false" customHeight="false" outlineLevel="0" collapsed="false">
      <c r="A17" s="31"/>
    </row>
    <row r="18" customFormat="false" ht="12.8" hidden="false" customHeight="false" outlineLevel="0" collapsed="false">
      <c r="A18" s="28"/>
      <c r="B18" s="36"/>
    </row>
    <row r="19" customFormat="false" ht="12.8" hidden="false" customHeight="false" outlineLevel="0" collapsed="false">
      <c r="A19" s="28"/>
      <c r="B19" s="36"/>
    </row>
    <row r="21" customFormat="false" ht="12.8" hidden="false" customHeight="false" outlineLevel="0" collapsed="false">
      <c r="A21" s="31"/>
    </row>
    <row r="22" customFormat="false" ht="12.8" hidden="false" customHeight="false" outlineLevel="0" collapsed="false">
      <c r="A22" s="28"/>
      <c r="B22" s="36"/>
    </row>
    <row r="24" customFormat="false" ht="12.8" hidden="false" customHeight="false" outlineLevel="0" collapsed="false">
      <c r="A24" s="31"/>
    </row>
    <row r="25" customFormat="false" ht="12.8" hidden="false" customHeight="false" outlineLevel="0" collapsed="false">
      <c r="A25" s="28"/>
      <c r="B25" s="3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24.94140625" defaultRowHeight="12.8" zeroHeight="false" outlineLevelRow="0" outlineLevelCol="0"/>
  <cols>
    <col collapsed="false" customWidth="true" hidden="false" outlineLevel="0" max="3" min="3" style="39" width="11.57"/>
  </cols>
  <sheetData>
    <row r="1" customFormat="false" ht="12.8" hidden="false" customHeight="false" outlineLevel="0" collapsed="false">
      <c r="B1" s="31" t="s">
        <v>259</v>
      </c>
      <c r="C1" s="39" t="n">
        <f aca="false">SUM(C3:C1501)</f>
        <v>116363.75</v>
      </c>
      <c r="E1" s="31" t="s">
        <v>259</v>
      </c>
      <c r="F1" s="39" t="n">
        <f aca="false">SUM(F3:F1501)</f>
        <v>15473.91</v>
      </c>
      <c r="H1" s="31" t="s">
        <v>259</v>
      </c>
      <c r="I1" s="39" t="n">
        <f aca="false">SUM(I3:I1501)</f>
        <v>9684.75</v>
      </c>
      <c r="K1" s="31" t="s">
        <v>259</v>
      </c>
      <c r="L1" s="39" t="n">
        <f aca="false">SUM(L3:L1501)</f>
        <v>10440</v>
      </c>
    </row>
    <row r="2" customFormat="false" ht="12.8" hidden="false" customHeight="false" outlineLevel="0" collapsed="false">
      <c r="F2" s="39"/>
      <c r="I2" s="39"/>
      <c r="L2" s="39"/>
    </row>
    <row r="3" customFormat="false" ht="12.8" hidden="false" customHeight="false" outlineLevel="0" collapsed="false">
      <c r="A3" s="35" t="n">
        <v>44012</v>
      </c>
      <c r="B3" s="28" t="s">
        <v>260</v>
      </c>
      <c r="C3" s="39" t="n">
        <v>145.88</v>
      </c>
      <c r="D3" s="35"/>
      <c r="E3" s="28"/>
      <c r="F3" s="39"/>
      <c r="G3" s="35"/>
      <c r="H3" s="28"/>
      <c r="I3" s="39"/>
      <c r="J3" s="35"/>
      <c r="K3" s="28"/>
      <c r="L3" s="39"/>
    </row>
    <row r="4" customFormat="false" ht="12.8" hidden="false" customHeight="false" outlineLevel="0" collapsed="false">
      <c r="A4" s="35" t="n">
        <v>44012</v>
      </c>
      <c r="B4" s="28" t="s">
        <v>261</v>
      </c>
      <c r="C4" s="39" t="n">
        <v>3158.55</v>
      </c>
      <c r="D4" s="35"/>
      <c r="E4" s="28"/>
      <c r="F4" s="39"/>
      <c r="G4" s="35"/>
      <c r="H4" s="28"/>
      <c r="I4" s="39"/>
      <c r="J4" s="35"/>
      <c r="K4" s="28"/>
      <c r="L4" s="39"/>
    </row>
    <row r="5" customFormat="false" ht="12.8" hidden="false" customHeight="false" outlineLevel="0" collapsed="false">
      <c r="A5" s="35" t="n">
        <v>44017</v>
      </c>
      <c r="B5" s="28" t="s">
        <v>262</v>
      </c>
      <c r="C5" s="39" t="n">
        <v>2923.52</v>
      </c>
      <c r="D5" s="35" t="n">
        <v>44017</v>
      </c>
      <c r="E5" s="28" t="s">
        <v>262</v>
      </c>
      <c r="F5" s="39" t="n">
        <v>2923.52</v>
      </c>
      <c r="G5" s="35" t="n">
        <v>44034</v>
      </c>
      <c r="H5" s="28" t="s">
        <v>263</v>
      </c>
      <c r="I5" s="39" t="n">
        <v>8000</v>
      </c>
      <c r="J5" s="35"/>
      <c r="K5" s="28"/>
      <c r="L5" s="39"/>
    </row>
    <row r="6" customFormat="false" ht="12.8" hidden="false" customHeight="false" outlineLevel="0" collapsed="false">
      <c r="A6" s="35" t="n">
        <v>44034</v>
      </c>
      <c r="B6" s="28" t="s">
        <v>263</v>
      </c>
      <c r="C6" s="39" t="n">
        <v>8000</v>
      </c>
      <c r="D6" s="35" t="n">
        <v>44080</v>
      </c>
      <c r="E6" s="28" t="s">
        <v>262</v>
      </c>
      <c r="F6" s="39" t="n">
        <v>1516</v>
      </c>
      <c r="G6" s="35" t="n">
        <v>44116</v>
      </c>
      <c r="H6" s="28" t="s">
        <v>263</v>
      </c>
      <c r="I6" s="39" t="n">
        <v>1665.25</v>
      </c>
      <c r="J6" s="35"/>
      <c r="K6" s="28"/>
      <c r="L6" s="39"/>
    </row>
    <row r="7" customFormat="false" ht="12.8" hidden="false" customHeight="false" outlineLevel="0" collapsed="false">
      <c r="A7" s="35" t="n">
        <v>44061</v>
      </c>
      <c r="B7" s="28" t="s">
        <v>260</v>
      </c>
      <c r="C7" s="39" t="n">
        <v>414.99</v>
      </c>
      <c r="D7" s="35" t="n">
        <v>44080</v>
      </c>
      <c r="E7" s="28" t="s">
        <v>262</v>
      </c>
      <c r="F7" s="39" t="n">
        <v>1856</v>
      </c>
      <c r="G7" s="35" t="n">
        <v>44116</v>
      </c>
      <c r="H7" s="28" t="s">
        <v>263</v>
      </c>
      <c r="I7" s="39" t="n">
        <v>19.5</v>
      </c>
      <c r="J7" s="35"/>
      <c r="K7" s="28"/>
      <c r="L7" s="39"/>
    </row>
    <row r="8" customFormat="false" ht="12.8" hidden="false" customHeight="false" outlineLevel="0" collapsed="false">
      <c r="A8" s="35" t="n">
        <v>44078</v>
      </c>
      <c r="B8" s="28" t="s">
        <v>247</v>
      </c>
      <c r="C8" s="39" t="n">
        <v>10440</v>
      </c>
      <c r="D8" s="35" t="n">
        <v>44094</v>
      </c>
      <c r="E8" s="28" t="s">
        <v>262</v>
      </c>
      <c r="F8" s="39" t="n">
        <v>1850.2</v>
      </c>
      <c r="J8" s="35" t="n">
        <v>44078</v>
      </c>
      <c r="K8" s="28" t="s">
        <v>247</v>
      </c>
      <c r="L8" s="39" t="n">
        <v>10440</v>
      </c>
    </row>
    <row r="9" customFormat="false" ht="12.8" hidden="false" customHeight="false" outlineLevel="0" collapsed="false">
      <c r="A9" s="35" t="n">
        <v>44080</v>
      </c>
      <c r="B9" s="28" t="s">
        <v>262</v>
      </c>
      <c r="C9" s="39" t="n">
        <v>1516</v>
      </c>
      <c r="D9" s="35" t="n">
        <v>44106</v>
      </c>
      <c r="E9" s="28" t="s">
        <v>262</v>
      </c>
      <c r="F9" s="39" t="n">
        <v>807.73</v>
      </c>
      <c r="G9" s="35"/>
      <c r="H9" s="28"/>
      <c r="I9" s="39"/>
      <c r="J9" s="35"/>
      <c r="K9" s="28"/>
      <c r="L9" s="39"/>
    </row>
    <row r="10" customFormat="false" ht="12.8" hidden="false" customHeight="false" outlineLevel="0" collapsed="false">
      <c r="A10" s="35" t="n">
        <v>44080</v>
      </c>
      <c r="B10" s="28" t="s">
        <v>262</v>
      </c>
      <c r="C10" s="39" t="n">
        <v>1856</v>
      </c>
      <c r="D10" s="35" t="n">
        <v>44140</v>
      </c>
      <c r="E10" s="28" t="s">
        <v>262</v>
      </c>
      <c r="F10" s="39" t="n">
        <v>538.12</v>
      </c>
      <c r="G10" s="35"/>
      <c r="H10" s="28"/>
      <c r="I10" s="39"/>
      <c r="J10" s="35"/>
      <c r="K10" s="28"/>
      <c r="L10" s="39"/>
    </row>
    <row r="11" customFormat="false" ht="12.8" hidden="false" customHeight="false" outlineLevel="0" collapsed="false">
      <c r="A11" s="35" t="n">
        <v>44094</v>
      </c>
      <c r="B11" s="28" t="s">
        <v>262</v>
      </c>
      <c r="C11" s="39" t="n">
        <v>1850.2</v>
      </c>
      <c r="D11" s="35" t="n">
        <v>44140</v>
      </c>
      <c r="E11" s="28" t="s">
        <v>262</v>
      </c>
      <c r="F11" s="39" t="n">
        <v>1305.64</v>
      </c>
      <c r="G11" s="35"/>
      <c r="H11" s="28"/>
      <c r="I11" s="39"/>
      <c r="J11" s="35"/>
      <c r="K11" s="28"/>
      <c r="L11" s="39"/>
    </row>
    <row r="12" customFormat="false" ht="12.8" hidden="false" customHeight="false" outlineLevel="0" collapsed="false">
      <c r="A12" s="35" t="n">
        <v>44103</v>
      </c>
      <c r="B12" s="28" t="s">
        <v>261</v>
      </c>
      <c r="C12" s="39" t="n">
        <v>3780.44</v>
      </c>
      <c r="D12" s="35" t="n">
        <v>44606</v>
      </c>
      <c r="E12" s="28" t="s">
        <v>262</v>
      </c>
      <c r="F12" s="39" t="n">
        <v>4676.7</v>
      </c>
      <c r="G12" s="35"/>
      <c r="H12" s="28"/>
      <c r="I12" s="39"/>
      <c r="J12" s="35"/>
      <c r="K12" s="28"/>
      <c r="L12" s="39"/>
    </row>
    <row r="13" customFormat="false" ht="12.8" hidden="false" customHeight="false" outlineLevel="0" collapsed="false">
      <c r="A13" s="35" t="n">
        <v>44106</v>
      </c>
      <c r="B13" s="28" t="s">
        <v>262</v>
      </c>
      <c r="C13" s="39" t="n">
        <v>807.73</v>
      </c>
      <c r="D13" s="35"/>
      <c r="E13" s="28"/>
      <c r="F13" s="39"/>
      <c r="G13" s="35"/>
      <c r="H13" s="28"/>
      <c r="I13" s="39"/>
      <c r="J13" s="35"/>
      <c r="K13" s="28"/>
      <c r="L13" s="39"/>
    </row>
    <row r="14" customFormat="false" ht="12.8" hidden="false" customHeight="false" outlineLevel="0" collapsed="false">
      <c r="A14" s="35" t="n">
        <v>44111</v>
      </c>
      <c r="B14" s="28" t="s">
        <v>264</v>
      </c>
      <c r="C14" s="39" t="n">
        <v>335.41</v>
      </c>
      <c r="D14" s="35"/>
      <c r="E14" s="28"/>
      <c r="F14" s="39"/>
      <c r="G14" s="35"/>
      <c r="H14" s="28"/>
      <c r="I14" s="39"/>
      <c r="J14" s="35"/>
      <c r="K14" s="28"/>
      <c r="L14" s="39"/>
    </row>
    <row r="15" customFormat="false" ht="12.8" hidden="false" customHeight="false" outlineLevel="0" collapsed="false">
      <c r="A15" s="35" t="n">
        <v>44116</v>
      </c>
      <c r="B15" s="28" t="s">
        <v>263</v>
      </c>
      <c r="C15" s="39" t="n">
        <v>1665.25</v>
      </c>
      <c r="D15" s="35"/>
      <c r="E15" s="28"/>
      <c r="F15" s="39"/>
      <c r="J15" s="35"/>
      <c r="K15" s="28"/>
      <c r="L15" s="39"/>
    </row>
    <row r="16" customFormat="false" ht="12.8" hidden="false" customHeight="false" outlineLevel="0" collapsed="false">
      <c r="A16" s="35" t="n">
        <v>44116</v>
      </c>
      <c r="B16" s="28" t="s">
        <v>263</v>
      </c>
      <c r="C16" s="39" t="n">
        <v>19.5</v>
      </c>
      <c r="D16" s="35"/>
      <c r="E16" s="28"/>
      <c r="F16" s="39"/>
      <c r="J16" s="35"/>
      <c r="K16" s="28"/>
      <c r="L16" s="39"/>
    </row>
    <row r="17" customFormat="false" ht="12.8" hidden="false" customHeight="false" outlineLevel="0" collapsed="false">
      <c r="A17" s="35" t="n">
        <v>44117</v>
      </c>
      <c r="B17" s="28" t="s">
        <v>265</v>
      </c>
      <c r="C17" s="39" t="n">
        <v>190</v>
      </c>
      <c r="G17" s="35"/>
      <c r="H17" s="28"/>
      <c r="I17" s="39"/>
      <c r="J17" s="35"/>
      <c r="K17" s="28"/>
      <c r="L17" s="39"/>
    </row>
    <row r="18" customFormat="false" ht="12.8" hidden="false" customHeight="false" outlineLevel="0" collapsed="false">
      <c r="A18" s="35" t="n">
        <v>44128</v>
      </c>
      <c r="B18" s="28" t="s">
        <v>260</v>
      </c>
      <c r="C18" s="39" t="n">
        <v>233.68</v>
      </c>
      <c r="G18" s="35"/>
      <c r="H18" s="28"/>
      <c r="I18" s="39"/>
      <c r="J18" s="35"/>
      <c r="K18" s="28"/>
      <c r="L18" s="39"/>
    </row>
    <row r="19" customFormat="false" ht="12.8" hidden="false" customHeight="false" outlineLevel="0" collapsed="false">
      <c r="A19" s="35" t="n">
        <v>44139</v>
      </c>
      <c r="B19" s="28" t="s">
        <v>264</v>
      </c>
      <c r="C19" s="39" t="n">
        <v>10080.37</v>
      </c>
      <c r="G19" s="35"/>
      <c r="H19" s="28"/>
      <c r="I19" s="39"/>
      <c r="J19" s="35"/>
      <c r="K19" s="28"/>
      <c r="L19" s="39"/>
    </row>
    <row r="20" customFormat="false" ht="12.8" hidden="false" customHeight="false" outlineLevel="0" collapsed="false">
      <c r="A20" s="35" t="n">
        <v>44140</v>
      </c>
      <c r="B20" s="28" t="s">
        <v>262</v>
      </c>
      <c r="C20" s="39" t="n">
        <v>538.12</v>
      </c>
      <c r="G20" s="35"/>
      <c r="H20" s="28"/>
      <c r="I20" s="39"/>
      <c r="J20" s="35"/>
      <c r="K20" s="28"/>
      <c r="L20" s="39"/>
    </row>
    <row r="21" customFormat="false" ht="12.8" hidden="false" customHeight="false" outlineLevel="0" collapsed="false">
      <c r="A21" s="35" t="n">
        <v>44140</v>
      </c>
      <c r="B21" s="28" t="s">
        <v>262</v>
      </c>
      <c r="C21" s="39" t="n">
        <v>1305.64</v>
      </c>
      <c r="G21" s="35"/>
      <c r="H21" s="28"/>
      <c r="I21" s="39"/>
      <c r="J21" s="35"/>
      <c r="K21" s="28"/>
      <c r="L21" s="39"/>
    </row>
    <row r="22" customFormat="false" ht="12.8" hidden="false" customHeight="false" outlineLevel="0" collapsed="false">
      <c r="A22" s="35" t="n">
        <v>44167</v>
      </c>
      <c r="B22" s="28" t="s">
        <v>261</v>
      </c>
      <c r="C22" s="39" t="n">
        <v>6059.92</v>
      </c>
      <c r="G22" s="35"/>
      <c r="H22" s="28"/>
      <c r="I22" s="39"/>
      <c r="J22" s="35"/>
      <c r="K22" s="28"/>
      <c r="L22" s="39"/>
    </row>
    <row r="23" customFormat="false" ht="12.8" hidden="false" customHeight="false" outlineLevel="0" collapsed="false">
      <c r="A23" s="35" t="n">
        <v>44169</v>
      </c>
      <c r="B23" s="28" t="s">
        <v>266</v>
      </c>
      <c r="C23" s="39" t="n">
        <v>242.88</v>
      </c>
    </row>
    <row r="24" customFormat="false" ht="12.8" hidden="false" customHeight="false" outlineLevel="0" collapsed="false">
      <c r="A24" s="35" t="n">
        <v>44175</v>
      </c>
      <c r="B24" s="28" t="s">
        <v>262</v>
      </c>
      <c r="C24" s="39" t="n">
        <v>429.26</v>
      </c>
    </row>
    <row r="25" customFormat="false" ht="12.8" hidden="false" customHeight="false" outlineLevel="0" collapsed="false">
      <c r="A25" s="35" t="n">
        <v>44180</v>
      </c>
      <c r="B25" s="28" t="s">
        <v>263</v>
      </c>
      <c r="C25" s="39" t="n">
        <v>2282.23</v>
      </c>
    </row>
    <row r="26" customFormat="false" ht="12.8" hidden="false" customHeight="false" outlineLevel="0" collapsed="false">
      <c r="A26" s="35" t="n">
        <v>44180</v>
      </c>
      <c r="B26" s="28" t="s">
        <v>263</v>
      </c>
      <c r="C26" s="39" t="n">
        <v>1608.51</v>
      </c>
    </row>
    <row r="27" customFormat="false" ht="12.8" hidden="false" customHeight="false" outlineLevel="0" collapsed="false">
      <c r="A27" s="35" t="n">
        <v>44246</v>
      </c>
      <c r="B27" s="28" t="s">
        <v>261</v>
      </c>
      <c r="C27" s="39" t="n">
        <v>3748.86</v>
      </c>
    </row>
    <row r="28" customFormat="false" ht="12.8" hidden="false" customHeight="false" outlineLevel="0" collapsed="false">
      <c r="A28" s="35" t="n">
        <v>44273</v>
      </c>
      <c r="B28" s="28" t="s">
        <v>267</v>
      </c>
      <c r="C28" s="39" t="n">
        <v>6779.29</v>
      </c>
    </row>
    <row r="29" customFormat="false" ht="12.8" hidden="false" customHeight="false" outlineLevel="0" collapsed="false">
      <c r="A29" s="35" t="n">
        <v>44277</v>
      </c>
      <c r="B29" s="28" t="s">
        <v>268</v>
      </c>
      <c r="C29" s="39" t="n">
        <v>450</v>
      </c>
    </row>
    <row r="30" customFormat="false" ht="12.8" hidden="false" customHeight="false" outlineLevel="0" collapsed="false">
      <c r="A30" s="35" t="n">
        <v>44278</v>
      </c>
      <c r="B30" s="28" t="s">
        <v>261</v>
      </c>
      <c r="C30" s="39" t="n">
        <v>14875</v>
      </c>
    </row>
    <row r="31" customFormat="false" ht="12.8" hidden="false" customHeight="false" outlineLevel="0" collapsed="false">
      <c r="A31" s="35" t="n">
        <v>44278</v>
      </c>
      <c r="B31" s="28" t="s">
        <v>261</v>
      </c>
      <c r="C31" s="39" t="n">
        <v>1083.95</v>
      </c>
    </row>
    <row r="32" customFormat="false" ht="12.8" hidden="false" customHeight="false" outlineLevel="0" collapsed="false">
      <c r="A32" s="35" t="n">
        <v>44292</v>
      </c>
      <c r="B32" s="28" t="s">
        <v>262</v>
      </c>
      <c r="C32" s="39" t="n">
        <v>1892.6</v>
      </c>
    </row>
    <row r="33" customFormat="false" ht="12.8" hidden="false" customHeight="false" outlineLevel="0" collapsed="false">
      <c r="A33" s="35" t="n">
        <v>44328</v>
      </c>
      <c r="B33" s="28" t="s">
        <v>247</v>
      </c>
      <c r="C33" s="39" t="n">
        <v>4250.68</v>
      </c>
    </row>
    <row r="34" customFormat="false" ht="12.8" hidden="false" customHeight="false" outlineLevel="0" collapsed="false">
      <c r="A34" s="35" t="n">
        <v>44328</v>
      </c>
      <c r="B34" s="28" t="s">
        <v>247</v>
      </c>
      <c r="C34" s="39" t="n">
        <v>8496.11</v>
      </c>
    </row>
    <row r="35" customFormat="false" ht="12.8" hidden="false" customHeight="false" outlineLevel="0" collapsed="false">
      <c r="A35" s="35" t="n">
        <v>44342</v>
      </c>
      <c r="B35" s="28" t="s">
        <v>261</v>
      </c>
      <c r="C35" s="39" t="n">
        <v>316.78</v>
      </c>
    </row>
    <row r="36" customFormat="false" ht="12.8" hidden="false" customHeight="false" outlineLevel="0" collapsed="false">
      <c r="A36" s="35" t="n">
        <v>44342</v>
      </c>
      <c r="B36" s="28" t="s">
        <v>261</v>
      </c>
      <c r="C36" s="39" t="n">
        <v>2380</v>
      </c>
    </row>
    <row r="37" customFormat="false" ht="12.8" hidden="false" customHeight="false" outlineLevel="0" collapsed="false">
      <c r="A37" s="35" t="n">
        <v>44342</v>
      </c>
      <c r="B37" s="28" t="s">
        <v>261</v>
      </c>
      <c r="C37" s="39" t="n">
        <v>8449</v>
      </c>
    </row>
    <row r="38" customFormat="false" ht="12.8" hidden="false" customHeight="false" outlineLevel="0" collapsed="false">
      <c r="A38" s="35" t="n">
        <v>44383</v>
      </c>
      <c r="B38" s="28" t="s">
        <v>267</v>
      </c>
      <c r="C38" s="39" t="n">
        <v>2999.01</v>
      </c>
    </row>
    <row r="39" customFormat="false" ht="12.8" hidden="false" customHeight="false" outlineLevel="0" collapsed="false">
      <c r="A39" s="35" t="n">
        <v>44397</v>
      </c>
      <c r="B39" s="28" t="s">
        <v>262</v>
      </c>
      <c r="C39" s="39" t="n">
        <v>758.39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13.47"/>
    <col collapsed="false" customWidth="false" hidden="false" outlineLevel="0" max="1024" min="2" style="28" width="11.52"/>
  </cols>
  <sheetData>
    <row r="3" customFormat="false" ht="12.8" hidden="false" customHeight="false" outlineLevel="0" collapsed="false">
      <c r="A3" s="35" t="n">
        <v>43854</v>
      </c>
      <c r="B3" s="40" t="n">
        <v>1400</v>
      </c>
    </row>
    <row r="6" customFormat="false" ht="12.8" hidden="false" customHeight="false" outlineLevel="0" collapsed="false">
      <c r="A6" s="28" t="s">
        <v>25</v>
      </c>
      <c r="B6" s="41" t="n">
        <v>12</v>
      </c>
      <c r="C6" s="41" t="n">
        <v>45</v>
      </c>
    </row>
    <row r="7" customFormat="false" ht="12.8" hidden="false" customHeight="false" outlineLevel="0" collapsed="false">
      <c r="B7" s="41"/>
      <c r="C7" s="41"/>
    </row>
    <row r="8" customFormat="false" ht="12.8" hidden="false" customHeight="false" outlineLevel="0" collapsed="false">
      <c r="B8" s="41"/>
      <c r="C8" s="41"/>
    </row>
    <row r="9" customFormat="false" ht="12.8" hidden="false" customHeight="false" outlineLevel="0" collapsed="false">
      <c r="B9" s="41"/>
      <c r="C9" s="41"/>
    </row>
    <row r="10" customFormat="false" ht="12.8" hidden="false" customHeight="false" outlineLevel="0" collapsed="false">
      <c r="B10" s="41"/>
      <c r="C10" s="41" t="n">
        <v>3250</v>
      </c>
    </row>
    <row r="11" customFormat="false" ht="12.8" hidden="false" customHeight="false" outlineLevel="0" collapsed="false">
      <c r="B11" s="41"/>
      <c r="C11" s="41"/>
    </row>
    <row r="12" customFormat="false" ht="12.8" hidden="false" customHeight="false" outlineLevel="0" collapsed="false">
      <c r="A12" s="28" t="s">
        <v>269</v>
      </c>
      <c r="B12" s="41" t="n">
        <v>1700</v>
      </c>
      <c r="C12" s="41"/>
    </row>
    <row r="13" customFormat="false" ht="12.8" hidden="false" customHeight="false" outlineLevel="0" collapsed="false">
      <c r="A13" s="28" t="s">
        <v>270</v>
      </c>
      <c r="B13" s="41" t="n">
        <v>150</v>
      </c>
      <c r="C13" s="41"/>
    </row>
    <row r="14" customFormat="false" ht="12.8" hidden="false" customHeight="false" outlineLevel="0" collapsed="false">
      <c r="A14" s="28" t="s">
        <v>271</v>
      </c>
      <c r="B14" s="41" t="n">
        <v>1100</v>
      </c>
      <c r="C14" s="41"/>
    </row>
    <row r="15" customFormat="false" ht="12.8" hidden="false" customHeight="false" outlineLevel="0" collapsed="false">
      <c r="A15" s="28" t="s">
        <v>272</v>
      </c>
      <c r="B15" s="41" t="n">
        <v>1300</v>
      </c>
      <c r="C15" s="41"/>
    </row>
    <row r="18" customFormat="false" ht="12.8" hidden="false" customHeight="false" outlineLevel="0" collapsed="false">
      <c r="B18" s="42" t="n">
        <f aca="false">SUM(B12:B15)</f>
        <v>4250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25.2734375" defaultRowHeight="12.8" zeroHeight="false" outlineLevelRow="0" outlineLevelCol="0"/>
  <cols>
    <col collapsed="false" customWidth="true" hidden="false" outlineLevel="0" max="1" min="1" style="28" width="23.48"/>
    <col collapsed="false" customWidth="true" hidden="false" outlineLevel="0" max="3" min="2" style="39" width="11.52"/>
    <col collapsed="false" customWidth="true" hidden="false" outlineLevel="0" max="11" min="11" style="39" width="11.52"/>
  </cols>
  <sheetData>
    <row r="1" customFormat="false" ht="12.8" hidden="false" customHeight="false" outlineLevel="0" collapsed="false">
      <c r="B1" s="28"/>
      <c r="C1" s="28"/>
      <c r="K1" s="28"/>
    </row>
    <row r="2" customFormat="false" ht="12.8" hidden="false" customHeight="false" outlineLevel="0" collapsed="false">
      <c r="A2" s="31" t="s">
        <v>222</v>
      </c>
      <c r="B2" s="43" t="n">
        <f aca="false">SUM(D2:D999)</f>
        <v>90526.02</v>
      </c>
      <c r="C2" s="28"/>
      <c r="E2" s="43" t="n">
        <f aca="false">SUM(E5:E47)</f>
        <v>21341.06</v>
      </c>
      <c r="K2" s="28"/>
    </row>
    <row r="3" customFormat="false" ht="12.8" hidden="false" customHeight="false" outlineLevel="0" collapsed="false">
      <c r="B3" s="28"/>
      <c r="C3" s="28"/>
      <c r="K3" s="28"/>
    </row>
    <row r="4" customFormat="false" ht="12.8" hidden="false" customHeight="false" outlineLevel="0" collapsed="false">
      <c r="A4" s="31" t="s">
        <v>263</v>
      </c>
      <c r="B4" s="28" t="s">
        <v>248</v>
      </c>
      <c r="C4" s="28" t="s">
        <v>222</v>
      </c>
      <c r="D4" s="31"/>
      <c r="G4" s="31"/>
      <c r="J4" s="31"/>
      <c r="K4" s="28"/>
      <c r="M4" s="31"/>
    </row>
    <row r="5" customFormat="false" ht="12.8" hidden="false" customHeight="false" outlineLevel="0" collapsed="false">
      <c r="A5" s="28" t="s">
        <v>273</v>
      </c>
      <c r="B5" s="39" t="n">
        <v>4756.87</v>
      </c>
      <c r="E5" s="39"/>
      <c r="F5" s="39"/>
      <c r="H5" s="39"/>
      <c r="I5" s="39"/>
      <c r="L5" s="39"/>
      <c r="N5" s="39"/>
      <c r="O5" s="39"/>
    </row>
    <row r="6" customFormat="false" ht="12.8" hidden="false" customHeight="false" outlineLevel="0" collapsed="false">
      <c r="A6" s="28" t="s">
        <v>274</v>
      </c>
      <c r="B6" s="39" t="n">
        <v>1146.3</v>
      </c>
      <c r="C6" s="39" t="n">
        <f aca="false">SUM(B5,B6)</f>
        <v>5903.17</v>
      </c>
      <c r="E6" s="39" t="n">
        <v>1146.3</v>
      </c>
      <c r="L6" s="39"/>
      <c r="N6" s="39"/>
      <c r="O6" s="39"/>
    </row>
    <row r="7" customFormat="false" ht="12.8" hidden="false" customHeight="false" outlineLevel="0" collapsed="false">
      <c r="A7" s="28" t="s">
        <v>250</v>
      </c>
      <c r="B7" s="39" t="n">
        <v>2371.91</v>
      </c>
      <c r="C7" s="39" t="n">
        <f aca="false">SUM(C6,B7)</f>
        <v>8275.08</v>
      </c>
      <c r="E7" s="39" t="n">
        <v>2371.91</v>
      </c>
      <c r="N7" s="39"/>
      <c r="O7" s="39"/>
    </row>
    <row r="8" customFormat="false" ht="12.8" hidden="false" customHeight="false" outlineLevel="0" collapsed="false">
      <c r="A8" s="28" t="s">
        <v>275</v>
      </c>
      <c r="B8" s="39" t="n">
        <v>2186.62</v>
      </c>
      <c r="C8" s="39" t="n">
        <f aca="false">SUM(C7,B8)</f>
        <v>10461.7</v>
      </c>
      <c r="E8" s="39" t="n">
        <v>2186.62</v>
      </c>
    </row>
    <row r="9" customFormat="false" ht="12.8" hidden="false" customHeight="false" outlineLevel="0" collapsed="false">
      <c r="A9" s="28" t="s">
        <v>252</v>
      </c>
      <c r="B9" s="39" t="n">
        <v>3114.23</v>
      </c>
      <c r="C9" s="39" t="n">
        <f aca="false">SUM(C8,B9)</f>
        <v>13575.93</v>
      </c>
      <c r="E9" s="39" t="n">
        <v>3114.23</v>
      </c>
    </row>
    <row r="10" customFormat="false" ht="12.8" hidden="false" customHeight="false" outlineLevel="0" collapsed="false">
      <c r="A10" s="28" t="s">
        <v>276</v>
      </c>
      <c r="B10" s="39" t="n">
        <v>12270.95</v>
      </c>
      <c r="C10" s="39" t="n">
        <f aca="false">SUM(C9,B10)</f>
        <v>25846.88</v>
      </c>
      <c r="D10" s="43" t="n">
        <f aca="false">C10</f>
        <v>25846.88</v>
      </c>
    </row>
    <row r="11" customFormat="false" ht="12.8" hidden="false" customHeight="false" outlineLevel="0" collapsed="false">
      <c r="D11" s="31"/>
    </row>
    <row r="12" customFormat="false" ht="12.8" hidden="false" customHeight="false" outlineLevel="0" collapsed="false">
      <c r="A12" s="31" t="s">
        <v>261</v>
      </c>
      <c r="B12" s="28"/>
      <c r="C12" s="28"/>
      <c r="D12" s="31"/>
    </row>
    <row r="13" customFormat="false" ht="12.8" hidden="false" customHeight="false" outlineLevel="0" collapsed="false">
      <c r="A13" s="28" t="s">
        <v>277</v>
      </c>
      <c r="B13" s="39" t="n">
        <v>5000</v>
      </c>
      <c r="C13" s="39" t="n">
        <f aca="false">B13</f>
        <v>5000</v>
      </c>
      <c r="D13" s="43" t="n">
        <f aca="false">C13</f>
        <v>5000</v>
      </c>
    </row>
    <row r="14" customFormat="false" ht="12.8" hidden="false" customHeight="false" outlineLevel="0" collapsed="false">
      <c r="B14" s="28"/>
      <c r="D14" s="31"/>
    </row>
    <row r="15" customFormat="false" ht="12.8" hidden="false" customHeight="false" outlineLevel="0" collapsed="false">
      <c r="A15" s="31" t="s">
        <v>267</v>
      </c>
      <c r="B15" s="28"/>
      <c r="C15" s="28"/>
      <c r="D15" s="31"/>
    </row>
    <row r="16" customFormat="false" ht="12.8" hidden="false" customHeight="false" outlineLevel="0" collapsed="false">
      <c r="A16" s="28" t="s">
        <v>278</v>
      </c>
      <c r="B16" s="39" t="n">
        <v>13634.43</v>
      </c>
      <c r="C16" s="39" t="n">
        <f aca="false">B16</f>
        <v>13634.43</v>
      </c>
      <c r="D16" s="43" t="n">
        <f aca="false">C16</f>
        <v>13634.43</v>
      </c>
    </row>
    <row r="17" customFormat="false" ht="12.8" hidden="false" customHeight="false" outlineLevel="0" collapsed="false">
      <c r="D17" s="31"/>
    </row>
    <row r="18" customFormat="false" ht="12.8" hidden="false" customHeight="false" outlineLevel="0" collapsed="false">
      <c r="A18" s="31" t="s">
        <v>279</v>
      </c>
      <c r="B18" s="28"/>
      <c r="C18" s="28"/>
      <c r="D18" s="31"/>
    </row>
    <row r="19" customFormat="false" ht="12.8" hidden="false" customHeight="false" outlineLevel="0" collapsed="false">
      <c r="A19" s="28" t="s">
        <v>280</v>
      </c>
      <c r="B19" s="39" t="n">
        <v>10000</v>
      </c>
      <c r="C19" s="39" t="n">
        <f aca="false">B19</f>
        <v>10000</v>
      </c>
      <c r="D19" s="31"/>
      <c r="E19" s="39" t="n">
        <v>10000</v>
      </c>
    </row>
    <row r="20" customFormat="false" ht="12.8" hidden="false" customHeight="false" outlineLevel="0" collapsed="false">
      <c r="A20" s="28" t="s">
        <v>281</v>
      </c>
      <c r="B20" s="39" t="n">
        <v>15000</v>
      </c>
      <c r="C20" s="39" t="n">
        <f aca="false">SUM(B19,B20)</f>
        <v>25000</v>
      </c>
      <c r="D20" s="43" t="n">
        <f aca="false">C20</f>
        <v>25000</v>
      </c>
    </row>
    <row r="21" customFormat="false" ht="12.8" hidden="false" customHeight="false" outlineLevel="0" collapsed="false">
      <c r="D21" s="31"/>
    </row>
    <row r="22" customFormat="false" ht="12.8" hidden="false" customHeight="false" outlineLevel="0" collapsed="false">
      <c r="A22" s="31" t="s">
        <v>282</v>
      </c>
      <c r="B22" s="28"/>
      <c r="C22" s="28"/>
      <c r="D22" s="31"/>
    </row>
    <row r="23" customFormat="false" ht="12.8" hidden="false" customHeight="false" outlineLevel="0" collapsed="false">
      <c r="A23" s="28" t="s">
        <v>283</v>
      </c>
      <c r="B23" s="39" t="n">
        <v>4433.44</v>
      </c>
      <c r="C23" s="39" t="n">
        <f aca="false">B23</f>
        <v>4433.44</v>
      </c>
    </row>
    <row r="24" customFormat="false" ht="12.8" hidden="false" customHeight="false" outlineLevel="0" collapsed="false">
      <c r="A24" s="28" t="s">
        <v>284</v>
      </c>
      <c r="B24" s="39" t="n">
        <v>4633.27</v>
      </c>
      <c r="C24" s="39" t="n">
        <f aca="false">SUM(B23,B24)</f>
        <v>9066.71</v>
      </c>
      <c r="D24" s="43" t="n">
        <f aca="false">C24</f>
        <v>9066.71</v>
      </c>
    </row>
    <row r="26" customFormat="false" ht="12.8" hidden="false" customHeight="false" outlineLevel="0" collapsed="false">
      <c r="A26" s="31" t="s">
        <v>285</v>
      </c>
    </row>
    <row r="27" customFormat="false" ht="12.8" hidden="false" customHeight="false" outlineLevel="0" collapsed="false">
      <c r="A27" s="28" t="s">
        <v>276</v>
      </c>
      <c r="B27" s="39" t="n">
        <v>2376</v>
      </c>
      <c r="C27" s="39" t="n">
        <f aca="false">B27</f>
        <v>2376</v>
      </c>
      <c r="D27" s="43" t="n">
        <f aca="false">C27</f>
        <v>2376</v>
      </c>
    </row>
    <row r="29" customFormat="false" ht="12.8" hidden="false" customHeight="false" outlineLevel="0" collapsed="false">
      <c r="A29" s="31" t="s">
        <v>286</v>
      </c>
    </row>
    <row r="30" customFormat="false" ht="12.8" hidden="false" customHeight="false" outlineLevel="0" collapsed="false">
      <c r="A30" s="28" t="s">
        <v>287</v>
      </c>
      <c r="B30" s="39" t="n">
        <v>7080</v>
      </c>
      <c r="C30" s="39" t="n">
        <f aca="false">B30</f>
        <v>7080</v>
      </c>
      <c r="D30" s="43" t="n">
        <f aca="false">C30</f>
        <v>7080</v>
      </c>
    </row>
    <row r="32" customFormat="false" ht="12.8" hidden="false" customHeight="false" outlineLevel="0" collapsed="false">
      <c r="A32" s="31" t="s">
        <v>288</v>
      </c>
    </row>
    <row r="33" customFormat="false" ht="12.8" hidden="false" customHeight="false" outlineLevel="0" collapsed="false">
      <c r="A33" s="28" t="s">
        <v>287</v>
      </c>
      <c r="B33" s="39" t="n">
        <v>2522</v>
      </c>
      <c r="C33" s="39" t="n">
        <f aca="false">B33</f>
        <v>2522</v>
      </c>
      <c r="D33" s="43" t="n">
        <f aca="false">C33</f>
        <v>2522</v>
      </c>
      <c r="E33" s="39" t="n">
        <v>2522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M16" activeCellId="0" sqref="M16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3371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550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3921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337.1</v>
      </c>
      <c r="E9" s="9" t="n">
        <v>0.1</v>
      </c>
      <c r="F9" s="9"/>
      <c r="G9" s="11" t="n">
        <f aca="false">B2*E9</f>
        <v>337.1</v>
      </c>
      <c r="H9" s="9" t="n">
        <v>0.1</v>
      </c>
      <c r="I9" s="9"/>
      <c r="J9" s="10" t="n">
        <f aca="false">H9*B2</f>
        <v>337.1</v>
      </c>
      <c r="K9" s="9" t="n">
        <v>0.55</v>
      </c>
      <c r="L9" s="9"/>
      <c r="M9" s="10" t="n">
        <f aca="false">K9*B2</f>
        <v>1854.05</v>
      </c>
      <c r="N9" s="9" t="n">
        <v>0.15</v>
      </c>
      <c r="O9" s="9"/>
      <c r="P9" s="10" t="n">
        <f aca="false">B2*N9</f>
        <v>505.65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392.1</v>
      </c>
      <c r="E10" s="9" t="n">
        <v>0.106697652969588</v>
      </c>
      <c r="F10" s="9"/>
      <c r="G10" s="11" t="n">
        <f aca="false">E9*B4</f>
        <v>392.1</v>
      </c>
      <c r="H10" s="9" t="n">
        <v>0.106697652969588</v>
      </c>
      <c r="I10" s="9"/>
      <c r="J10" s="10" t="n">
        <f aca="false">B4*H9</f>
        <v>392.1</v>
      </c>
      <c r="K10" s="9" t="n">
        <v>0.586837091332735</v>
      </c>
      <c r="L10" s="9"/>
      <c r="M10" s="10" t="n">
        <f aca="false">K9*B4</f>
        <v>2156.55</v>
      </c>
      <c r="N10" s="9" t="n">
        <v>0.160046479454382</v>
      </c>
      <c r="O10" s="9"/>
      <c r="P10" s="10" t="n">
        <f aca="false">N9*B4</f>
        <v>588.15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392.1</v>
      </c>
      <c r="E11" s="15" t="n">
        <v>0</v>
      </c>
      <c r="F11" s="15"/>
      <c r="G11" s="10" t="n">
        <f aca="false">SUM(E11+G10)</f>
        <v>392.1</v>
      </c>
      <c r="H11" s="15" t="n">
        <v>300</v>
      </c>
      <c r="I11" s="15"/>
      <c r="J11" s="10" t="n">
        <f aca="false">SUM(H11+J10)</f>
        <v>692.1</v>
      </c>
      <c r="K11" s="15" t="n">
        <v>-127</v>
      </c>
      <c r="L11" s="15"/>
      <c r="M11" s="10" t="n">
        <f aca="false">SUM(K11+M10)</f>
        <v>2029.55</v>
      </c>
      <c r="N11" s="15" t="n">
        <v>0</v>
      </c>
      <c r="O11" s="15"/>
      <c r="P11" s="10" t="n">
        <f aca="false">SUM(N11+P10)</f>
        <v>588.15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0.100578933945422</v>
      </c>
      <c r="C12" s="16"/>
      <c r="D12" s="10" t="n">
        <f aca="false">SUM(D14:D1048576)</f>
        <v>394.37</v>
      </c>
      <c r="E12" s="16" t="n">
        <f aca="false">G12/B4</f>
        <v>0.102014792144861</v>
      </c>
      <c r="F12" s="16"/>
      <c r="G12" s="11" t="n">
        <f aca="false">SUM(G14:G1048576)</f>
        <v>400</v>
      </c>
      <c r="H12" s="16" t="n">
        <f aca="false">J12/B4</f>
        <v>0.161948482529967</v>
      </c>
      <c r="I12" s="16"/>
      <c r="J12" s="10" t="n">
        <f aca="false">SUM(J14:J1048576)</f>
        <v>635</v>
      </c>
      <c r="K12" s="16" t="n">
        <f aca="false">M12/B4</f>
        <v>0.509818923743943</v>
      </c>
      <c r="L12" s="16"/>
      <c r="M12" s="10" t="n">
        <f aca="false">SUM(M14:M1048576)</f>
        <v>1999</v>
      </c>
      <c r="N12" s="16" t="n">
        <f aca="false">P12/B4</f>
        <v>0.164753889313951</v>
      </c>
      <c r="O12" s="16"/>
      <c r="P12" s="10" t="n">
        <f aca="false">SUM(P14:P1048576)</f>
        <v>646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2.26999999999992</v>
      </c>
      <c r="E13" s="17"/>
      <c r="F13" s="18"/>
      <c r="G13" s="17" t="n">
        <f aca="false">G12-G11</f>
        <v>7.89999999999998</v>
      </c>
      <c r="H13" s="17"/>
      <c r="I13" s="18"/>
      <c r="J13" s="17" t="n">
        <f aca="false">J12-J11</f>
        <v>-57.1</v>
      </c>
      <c r="K13" s="17"/>
      <c r="L13" s="18"/>
      <c r="M13" s="17" t="n">
        <f aca="false">M12-M11</f>
        <v>-30.5500000000002</v>
      </c>
      <c r="N13" s="17"/>
      <c r="O13" s="18"/>
      <c r="P13" s="17" t="n">
        <f aca="false">P12-P11</f>
        <v>57.85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100</v>
      </c>
      <c r="E14" s="19" t="s">
        <v>19</v>
      </c>
      <c r="F14" s="19" t="s">
        <v>20</v>
      </c>
      <c r="G14" s="21" t="n">
        <v>150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Q14" s="1" t="s">
        <v>85</v>
      </c>
      <c r="R14" s="1" t="s">
        <v>86</v>
      </c>
      <c r="S14" s="2" t="n">
        <v>250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 t="n">
        <v>0</v>
      </c>
      <c r="N15" s="1" t="s">
        <v>47</v>
      </c>
      <c r="O15" s="2" t="s">
        <v>87</v>
      </c>
      <c r="P15" s="2" t="n">
        <v>59</v>
      </c>
      <c r="Q15" s="1" t="s">
        <v>88</v>
      </c>
      <c r="R15" s="1" t="s">
        <v>89</v>
      </c>
      <c r="S15" s="2" t="n">
        <v>300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47</v>
      </c>
      <c r="O16" s="2" t="s">
        <v>90</v>
      </c>
      <c r="P16" s="2" t="n">
        <v>44</v>
      </c>
      <c r="Q16" s="19"/>
      <c r="R16" s="19"/>
      <c r="S16" s="20"/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40</v>
      </c>
      <c r="P17" s="2" t="n">
        <v>138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 t="s">
        <v>5</v>
      </c>
      <c r="O18" s="19"/>
      <c r="P18" s="2" t="n">
        <v>100</v>
      </c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 t="s">
        <v>91</v>
      </c>
      <c r="O19" s="2" t="s">
        <v>92</v>
      </c>
      <c r="P19" s="2" t="n">
        <v>154</v>
      </c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26" t="s">
        <v>93</v>
      </c>
      <c r="L20" s="1" t="s">
        <v>94</v>
      </c>
      <c r="M20" s="2" t="n">
        <v>46</v>
      </c>
      <c r="N20" s="2" t="s">
        <v>31</v>
      </c>
      <c r="O20" s="2"/>
      <c r="P20" s="2" t="n">
        <v>151</v>
      </c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1" t="s">
        <v>47</v>
      </c>
      <c r="L21" s="1" t="s">
        <v>95</v>
      </c>
      <c r="M21" s="2" t="n">
        <v>17</v>
      </c>
      <c r="N21" s="2"/>
      <c r="O21" s="2"/>
    </row>
    <row r="22" customFormat="false" ht="12.8" hidden="false" customHeight="false" outlineLevel="0" collapsed="false">
      <c r="H22" s="28" t="s">
        <v>28</v>
      </c>
      <c r="I22" s="28" t="s">
        <v>96</v>
      </c>
      <c r="J22" s="2" t="n">
        <v>50</v>
      </c>
      <c r="K22" s="2" t="s">
        <v>75</v>
      </c>
      <c r="L22" s="2" t="s">
        <v>97</v>
      </c>
      <c r="M22" s="2" t="n">
        <v>52</v>
      </c>
      <c r="N22" s="2"/>
      <c r="O22" s="2"/>
    </row>
    <row r="23" customFormat="false" ht="12.8" hidden="false" customHeight="false" outlineLevel="0" collapsed="false">
      <c r="H23" s="1" t="s">
        <v>56</v>
      </c>
      <c r="I23" s="1" t="s">
        <v>84</v>
      </c>
      <c r="J23" s="2" t="n">
        <v>100</v>
      </c>
      <c r="K23" s="19" t="s">
        <v>39</v>
      </c>
      <c r="L23" s="19"/>
      <c r="M23" s="2" t="n">
        <v>-192</v>
      </c>
    </row>
    <row r="24" customFormat="false" ht="12.8" hidden="false" customHeight="false" outlineLevel="0" collapsed="false">
      <c r="C24" s="1" t="s">
        <v>64</v>
      </c>
      <c r="H24" s="1" t="s">
        <v>78</v>
      </c>
      <c r="I24" s="1" t="s">
        <v>98</v>
      </c>
      <c r="J24" s="2" t="n">
        <v>50</v>
      </c>
      <c r="K24" s="28" t="s">
        <v>42</v>
      </c>
      <c r="L24" s="28" t="s">
        <v>99</v>
      </c>
      <c r="M24" s="2" t="n">
        <v>11</v>
      </c>
    </row>
    <row r="25" customFormat="false" ht="12.8" hidden="false" customHeight="false" outlineLevel="0" collapsed="false">
      <c r="H25" s="1" t="s">
        <v>38</v>
      </c>
      <c r="J25" s="2" t="n">
        <v>40</v>
      </c>
      <c r="K25" s="2" t="s">
        <v>100</v>
      </c>
      <c r="L25" s="2" t="s">
        <v>101</v>
      </c>
      <c r="M25" s="2" t="n">
        <v>100</v>
      </c>
    </row>
    <row r="26" customFormat="false" ht="12.8" hidden="false" customHeight="false" outlineLevel="0" collapsed="false">
      <c r="H26" s="1" t="s">
        <v>28</v>
      </c>
      <c r="I26" s="1" t="s">
        <v>102</v>
      </c>
      <c r="J26" s="2" t="n">
        <v>50</v>
      </c>
      <c r="K26" s="19" t="s">
        <v>103</v>
      </c>
      <c r="L26" s="2" t="s">
        <v>104</v>
      </c>
      <c r="M26" s="2" t="n">
        <v>20</v>
      </c>
    </row>
    <row r="27" customFormat="false" ht="12.8" hidden="false" customHeight="false" outlineLevel="0" collapsed="false">
      <c r="H27" s="28" t="s">
        <v>45</v>
      </c>
      <c r="I27" s="28" t="s">
        <v>105</v>
      </c>
      <c r="J27" s="2" t="n">
        <v>50</v>
      </c>
      <c r="K27" s="19" t="s">
        <v>106</v>
      </c>
      <c r="M27" s="2" t="n">
        <v>458</v>
      </c>
    </row>
    <row r="28" customFormat="false" ht="12.8" hidden="false" customHeight="false" outlineLevel="0" collapsed="false">
      <c r="H28" s="28" t="s">
        <v>5</v>
      </c>
      <c r="I28" s="28"/>
      <c r="J28" s="2" t="n">
        <v>-100</v>
      </c>
      <c r="K28" s="19" t="s">
        <v>107</v>
      </c>
      <c r="L28" s="19"/>
      <c r="M28" s="2" t="n">
        <v>46</v>
      </c>
    </row>
    <row r="29" customFormat="false" ht="12.8" hidden="false" customHeight="false" outlineLevel="0" collapsed="false">
      <c r="H29" s="1" t="s">
        <v>21</v>
      </c>
      <c r="I29" s="1" t="s">
        <v>22</v>
      </c>
      <c r="J29" s="2" t="n">
        <v>20</v>
      </c>
      <c r="K29" s="19" t="s">
        <v>19</v>
      </c>
      <c r="L29" s="19" t="s">
        <v>20</v>
      </c>
      <c r="M29" s="2" t="n">
        <v>50</v>
      </c>
    </row>
    <row r="30" customFormat="false" ht="12.8" hidden="false" customHeight="false" outlineLevel="0" collapsed="false">
      <c r="H30" s="1" t="s">
        <v>28</v>
      </c>
      <c r="I30" s="1" t="s">
        <v>108</v>
      </c>
      <c r="J30" s="2" t="n">
        <v>50</v>
      </c>
      <c r="K30" s="1" t="s">
        <v>109</v>
      </c>
      <c r="M30" s="2" t="n">
        <v>87</v>
      </c>
    </row>
    <row r="31" customFormat="false" ht="12.8" hidden="false" customHeight="false" outlineLevel="0" collapsed="false">
      <c r="H31" s="1" t="s">
        <v>78</v>
      </c>
      <c r="I31" s="1" t="s">
        <v>84</v>
      </c>
      <c r="J31" s="2" t="n">
        <v>100</v>
      </c>
      <c r="K31" s="1" t="s">
        <v>110</v>
      </c>
      <c r="L31" s="1" t="s">
        <v>111</v>
      </c>
      <c r="M31" s="2" t="n">
        <v>27</v>
      </c>
    </row>
    <row r="32" customFormat="false" ht="12.8" hidden="false" customHeight="false" outlineLevel="0" collapsed="false">
      <c r="K32" s="19"/>
      <c r="L32" s="28"/>
    </row>
    <row r="34" customFormat="false" ht="12.8" hidden="false" customHeight="false" outlineLevel="0" collapsed="false">
      <c r="K34" s="19"/>
      <c r="L34" s="19"/>
      <c r="M34" s="21"/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K28" activeCellId="0" sqref="K28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2903.26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0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2903.26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290.326</v>
      </c>
      <c r="E9" s="9" t="n">
        <v>0.1</v>
      </c>
      <c r="F9" s="9"/>
      <c r="G9" s="11" t="n">
        <f aca="false">B2*E9</f>
        <v>290.326</v>
      </c>
      <c r="H9" s="9" t="n">
        <v>0.1</v>
      </c>
      <c r="I9" s="9"/>
      <c r="J9" s="10" t="n">
        <f aca="false">H9*B2</f>
        <v>290.326</v>
      </c>
      <c r="K9" s="9" t="n">
        <v>0.55</v>
      </c>
      <c r="L9" s="9"/>
      <c r="M9" s="10" t="n">
        <f aca="false">K9*B2</f>
        <v>1596.793</v>
      </c>
      <c r="N9" s="9" t="n">
        <v>0.15</v>
      </c>
      <c r="O9" s="9"/>
      <c r="P9" s="10" t="n">
        <f aca="false">B2*N9</f>
        <v>435.489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290.326</v>
      </c>
      <c r="E10" s="9" t="n">
        <v>0.106697652969588</v>
      </c>
      <c r="F10" s="9"/>
      <c r="G10" s="11" t="n">
        <f aca="false">E9*B4</f>
        <v>290.326</v>
      </c>
      <c r="H10" s="9" t="n">
        <v>0.106697652969588</v>
      </c>
      <c r="I10" s="9"/>
      <c r="J10" s="10" t="n">
        <f aca="false">B4*H9</f>
        <v>290.326</v>
      </c>
      <c r="K10" s="9" t="n">
        <v>0.586837091332735</v>
      </c>
      <c r="L10" s="9"/>
      <c r="M10" s="10" t="n">
        <f aca="false">K9*B4</f>
        <v>1596.793</v>
      </c>
      <c r="N10" s="9" t="n">
        <v>0.160046479454382</v>
      </c>
      <c r="O10" s="9"/>
      <c r="P10" s="10" t="n">
        <f aca="false">N9*B4</f>
        <v>435.489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290.326</v>
      </c>
      <c r="E11" s="15" t="n">
        <v>0</v>
      </c>
      <c r="F11" s="15"/>
      <c r="G11" s="10" t="n">
        <f aca="false">SUM(E11+G10)</f>
        <v>290.326</v>
      </c>
      <c r="H11" s="15" t="n">
        <v>100</v>
      </c>
      <c r="I11" s="15"/>
      <c r="J11" s="10" t="n">
        <f aca="false">SUM(H11+J10)</f>
        <v>390.326</v>
      </c>
      <c r="K11" s="15" t="n">
        <v>30</v>
      </c>
      <c r="L11" s="15"/>
      <c r="M11" s="10" t="n">
        <f aca="false">SUM(K11+M10)</f>
        <v>1626.793</v>
      </c>
      <c r="N11" s="15" t="n">
        <v>-60</v>
      </c>
      <c r="O11" s="15"/>
      <c r="P11" s="10" t="n">
        <f aca="false">SUM(N11+P10)</f>
        <v>375.489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0.101392916927867</v>
      </c>
      <c r="C12" s="16"/>
      <c r="D12" s="10" t="n">
        <f aca="false">SUM(D14:D1048576)</f>
        <v>294.37</v>
      </c>
      <c r="E12" s="16" t="n">
        <f aca="false">G12/B4</f>
        <v>0.10160991437212</v>
      </c>
      <c r="F12" s="16"/>
      <c r="G12" s="11" t="n">
        <f aca="false">SUM(G14:G1048576)</f>
        <v>295</v>
      </c>
      <c r="H12" s="16" t="n">
        <f aca="false">J12/B4</f>
        <v>0.129165145388288</v>
      </c>
      <c r="I12" s="16"/>
      <c r="J12" s="10" t="n">
        <f aca="false">SUM(J14:J1048576)</f>
        <v>375</v>
      </c>
      <c r="K12" s="16" t="n">
        <f aca="false">M12/B4</f>
        <v>0.561472275993194</v>
      </c>
      <c r="L12" s="16"/>
      <c r="M12" s="10" t="n">
        <f aca="false">SUM(M14:M1048576)</f>
        <v>1630.1</v>
      </c>
      <c r="N12" s="16" t="n">
        <f aca="false">P12/B4</f>
        <v>0.126065181898969</v>
      </c>
      <c r="O12" s="16"/>
      <c r="P12" s="10" t="n">
        <f aca="false">SUM(P14:P1048576)</f>
        <v>366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4.04399999999993</v>
      </c>
      <c r="E13" s="17"/>
      <c r="F13" s="18"/>
      <c r="G13" s="17" t="n">
        <f aca="false">G12-G11</f>
        <v>4.67399999999998</v>
      </c>
      <c r="H13" s="17"/>
      <c r="I13" s="18"/>
      <c r="J13" s="17" t="n">
        <f aca="false">J12-J11</f>
        <v>-15.326</v>
      </c>
      <c r="K13" s="17"/>
      <c r="L13" s="18"/>
      <c r="M13" s="17" t="n">
        <f aca="false">M12-M11</f>
        <v>3.30699999999956</v>
      </c>
      <c r="N13" s="17"/>
      <c r="O13" s="18"/>
      <c r="P13" s="17" t="n">
        <f aca="false">P12-P11</f>
        <v>-9.48900000000003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0</v>
      </c>
      <c r="E14" s="19" t="s">
        <v>19</v>
      </c>
      <c r="F14" s="19" t="s">
        <v>20</v>
      </c>
      <c r="G14" s="21" t="n">
        <v>45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/>
      <c r="N15" s="1" t="s">
        <v>47</v>
      </c>
      <c r="O15" s="2" t="s">
        <v>112</v>
      </c>
      <c r="P15" s="2" t="n">
        <v>59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47</v>
      </c>
      <c r="O16" s="2" t="s">
        <v>113</v>
      </c>
      <c r="P16" s="2" t="n">
        <v>66</v>
      </c>
      <c r="Q16" s="19"/>
      <c r="R16" s="19"/>
      <c r="S16" s="20"/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114</v>
      </c>
      <c r="O17" s="1" t="s">
        <v>115</v>
      </c>
      <c r="P17" s="2" t="n">
        <v>111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 t="s">
        <v>5</v>
      </c>
      <c r="O18" s="19" t="s">
        <v>5</v>
      </c>
      <c r="P18" s="2" t="n">
        <v>70</v>
      </c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 t="s">
        <v>47</v>
      </c>
      <c r="O19" s="2" t="s">
        <v>116</v>
      </c>
      <c r="P19" s="2" t="n">
        <v>60</v>
      </c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26" t="s">
        <v>93</v>
      </c>
      <c r="L20" s="1" t="s">
        <v>94</v>
      </c>
      <c r="M20" s="2" t="n">
        <v>46</v>
      </c>
      <c r="N20" s="2"/>
      <c r="O20" s="2"/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26" t="s">
        <v>93</v>
      </c>
      <c r="L21" s="1" t="s">
        <v>117</v>
      </c>
      <c r="M21" s="2" t="n">
        <v>55</v>
      </c>
      <c r="N21" s="2"/>
      <c r="O21" s="2"/>
    </row>
    <row r="22" customFormat="false" ht="12.8" hidden="false" customHeight="false" outlineLevel="0" collapsed="false">
      <c r="H22" s="28" t="s">
        <v>56</v>
      </c>
      <c r="I22" s="28" t="s">
        <v>118</v>
      </c>
      <c r="J22" s="2" t="n">
        <v>100</v>
      </c>
      <c r="K22" s="19" t="s">
        <v>119</v>
      </c>
      <c r="L22" s="19" t="s">
        <v>120</v>
      </c>
      <c r="M22" s="2" t="n">
        <v>45</v>
      </c>
      <c r="N22" s="2"/>
      <c r="O22" s="2"/>
    </row>
    <row r="23" customFormat="false" ht="12.8" hidden="false" customHeight="false" outlineLevel="0" collapsed="false">
      <c r="H23" s="1" t="s">
        <v>121</v>
      </c>
      <c r="J23" s="2" t="n">
        <v>20</v>
      </c>
      <c r="K23" s="28" t="s">
        <v>72</v>
      </c>
      <c r="L23" s="28" t="s">
        <v>122</v>
      </c>
      <c r="M23" s="2" t="n">
        <v>36</v>
      </c>
    </row>
    <row r="24" customFormat="false" ht="12.8" hidden="false" customHeight="false" outlineLevel="0" collapsed="false">
      <c r="C24" s="1" t="s">
        <v>64</v>
      </c>
      <c r="H24" s="1" t="s">
        <v>78</v>
      </c>
      <c r="I24" s="1" t="s">
        <v>123</v>
      </c>
      <c r="J24" s="2" t="n">
        <v>25</v>
      </c>
      <c r="K24" s="2" t="s">
        <v>124</v>
      </c>
      <c r="L24" s="2" t="s">
        <v>69</v>
      </c>
      <c r="M24" s="2" t="n">
        <v>76</v>
      </c>
    </row>
    <row r="25" customFormat="false" ht="12.8" hidden="false" customHeight="false" outlineLevel="0" collapsed="false">
      <c r="B25" s="1" t="s">
        <v>125</v>
      </c>
      <c r="C25" s="30" t="n">
        <v>44659</v>
      </c>
      <c r="H25" s="1" t="s">
        <v>78</v>
      </c>
      <c r="I25" s="1" t="s">
        <v>98</v>
      </c>
      <c r="J25" s="2" t="n">
        <v>25</v>
      </c>
      <c r="K25" s="19" t="s">
        <v>126</v>
      </c>
      <c r="L25" s="2" t="s">
        <v>104</v>
      </c>
      <c r="M25" s="2" t="n">
        <v>40</v>
      </c>
    </row>
    <row r="26" customFormat="false" ht="12.8" hidden="false" customHeight="false" outlineLevel="0" collapsed="false">
      <c r="H26" s="1" t="s">
        <v>28</v>
      </c>
      <c r="I26" s="1" t="s">
        <v>69</v>
      </c>
      <c r="J26" s="2" t="n">
        <v>25</v>
      </c>
      <c r="K26" s="19" t="s">
        <v>127</v>
      </c>
      <c r="L26" s="1" t="s">
        <v>128</v>
      </c>
      <c r="M26" s="2" t="n">
        <v>23</v>
      </c>
    </row>
    <row r="27" customFormat="false" ht="12.8" hidden="false" customHeight="false" outlineLevel="0" collapsed="false">
      <c r="H27" s="28" t="s">
        <v>129</v>
      </c>
      <c r="I27" s="28"/>
      <c r="J27" s="2" t="n">
        <f aca="false">-P18</f>
        <v>-70</v>
      </c>
      <c r="K27" s="19" t="s">
        <v>127</v>
      </c>
      <c r="L27" s="19" t="s">
        <v>130</v>
      </c>
      <c r="M27" s="2" t="n">
        <v>11</v>
      </c>
    </row>
    <row r="28" customFormat="false" ht="12.8" hidden="false" customHeight="false" outlineLevel="0" collapsed="false">
      <c r="H28" s="28" t="s">
        <v>45</v>
      </c>
      <c r="I28" s="28" t="s">
        <v>131</v>
      </c>
      <c r="J28" s="2" t="n">
        <v>25</v>
      </c>
      <c r="K28" s="19" t="s">
        <v>19</v>
      </c>
      <c r="L28" s="19" t="s">
        <v>20</v>
      </c>
      <c r="M28" s="21" t="n">
        <v>-445</v>
      </c>
    </row>
    <row r="29" customFormat="false" ht="12.8" hidden="false" customHeight="false" outlineLevel="0" collapsed="false">
      <c r="H29" s="1" t="s">
        <v>28</v>
      </c>
      <c r="J29" s="2" t="n">
        <v>50</v>
      </c>
      <c r="K29" s="1" t="s">
        <v>132</v>
      </c>
      <c r="L29" s="1" t="s">
        <v>133</v>
      </c>
      <c r="M29" s="2" t="n">
        <v>150</v>
      </c>
    </row>
    <row r="30" customFormat="false" ht="12.8" hidden="false" customHeight="false" outlineLevel="0" collapsed="false">
      <c r="H30" s="1" t="s">
        <v>6</v>
      </c>
      <c r="J30" s="2" t="n">
        <v>-50</v>
      </c>
      <c r="K30" s="1" t="s">
        <v>127</v>
      </c>
      <c r="L30" s="1" t="s">
        <v>134</v>
      </c>
      <c r="M30" s="2" t="n">
        <v>46</v>
      </c>
    </row>
    <row r="31" customFormat="false" ht="12.8" hidden="false" customHeight="false" outlineLevel="0" collapsed="false">
      <c r="K31" s="1" t="s">
        <v>5</v>
      </c>
      <c r="M31" s="2" t="n">
        <v>50</v>
      </c>
    </row>
    <row r="32" customFormat="false" ht="12.8" hidden="false" customHeight="false" outlineLevel="0" collapsed="false">
      <c r="K32" s="19" t="s">
        <v>135</v>
      </c>
      <c r="L32" s="28"/>
      <c r="M32" s="2" t="n">
        <v>83.1</v>
      </c>
    </row>
    <row r="33" customFormat="false" ht="12.8" hidden="false" customHeight="false" outlineLevel="0" collapsed="false">
      <c r="K33" s="1" t="s">
        <v>136</v>
      </c>
      <c r="M33" s="2" t="n">
        <v>137</v>
      </c>
    </row>
    <row r="34" customFormat="false" ht="12.8" hidden="false" customHeight="false" outlineLevel="0" collapsed="false">
      <c r="K34" s="19"/>
      <c r="L34" s="19"/>
      <c r="M34" s="21"/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2903.26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0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2903.26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290.326</v>
      </c>
      <c r="E9" s="9" t="n">
        <v>0.1</v>
      </c>
      <c r="F9" s="9"/>
      <c r="G9" s="11" t="n">
        <f aca="false">B2*E9</f>
        <v>290.326</v>
      </c>
      <c r="H9" s="9" t="n">
        <v>0.1</v>
      </c>
      <c r="I9" s="9"/>
      <c r="J9" s="10" t="n">
        <f aca="false">H9*B2</f>
        <v>290.326</v>
      </c>
      <c r="K9" s="9" t="n">
        <v>0.55</v>
      </c>
      <c r="L9" s="9"/>
      <c r="M9" s="10" t="n">
        <f aca="false">K9*B2</f>
        <v>1596.793</v>
      </c>
      <c r="N9" s="9" t="n">
        <v>0.15</v>
      </c>
      <c r="O9" s="9"/>
      <c r="P9" s="10" t="n">
        <f aca="false">B2*N9</f>
        <v>435.489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290.326</v>
      </c>
      <c r="E10" s="9" t="n">
        <v>0.106697652969588</v>
      </c>
      <c r="F10" s="9"/>
      <c r="G10" s="11" t="n">
        <f aca="false">E9*B4</f>
        <v>290.326</v>
      </c>
      <c r="H10" s="9" t="n">
        <v>0.106697652969588</v>
      </c>
      <c r="I10" s="9"/>
      <c r="J10" s="10" t="n">
        <f aca="false">B4*H9</f>
        <v>290.326</v>
      </c>
      <c r="K10" s="9" t="n">
        <v>0.586837091332735</v>
      </c>
      <c r="L10" s="9"/>
      <c r="M10" s="10" t="n">
        <f aca="false">K9*B4</f>
        <v>1596.793</v>
      </c>
      <c r="N10" s="9" t="n">
        <v>0.160046479454382</v>
      </c>
      <c r="O10" s="9"/>
      <c r="P10" s="10" t="n">
        <f aca="false">N9*B4</f>
        <v>435.489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290.326</v>
      </c>
      <c r="E11" s="15" t="n">
        <v>0</v>
      </c>
      <c r="F11" s="15"/>
      <c r="G11" s="10" t="n">
        <f aca="false">SUM(E11+G10)</f>
        <v>290.326</v>
      </c>
      <c r="H11" s="15" t="n">
        <v>50</v>
      </c>
      <c r="I11" s="15"/>
      <c r="J11" s="10" t="n">
        <f aca="false">SUM(H11+J10)</f>
        <v>340.326</v>
      </c>
      <c r="K11" s="15" t="n">
        <v>0</v>
      </c>
      <c r="L11" s="15"/>
      <c r="M11" s="10" t="n">
        <f aca="false">SUM(K11+M10)</f>
        <v>1596.793</v>
      </c>
      <c r="N11" s="15" t="n">
        <v>0</v>
      </c>
      <c r="O11" s="15"/>
      <c r="P11" s="10" t="n">
        <f aca="false">SUM(N11+P10)</f>
        <v>435.489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0.101392916927867</v>
      </c>
      <c r="C12" s="16"/>
      <c r="D12" s="10" t="n">
        <f aca="false">SUM(D14:D1048576)</f>
        <v>294.37</v>
      </c>
      <c r="E12" s="16" t="n">
        <f aca="false">G12/B4</f>
        <v>0.10160991437212</v>
      </c>
      <c r="F12" s="16"/>
      <c r="G12" s="11" t="n">
        <f aca="false">SUM(G14:G1048576)</f>
        <v>295</v>
      </c>
      <c r="H12" s="16" t="n">
        <f aca="false">J12/B4</f>
        <v>0.117109731818714</v>
      </c>
      <c r="I12" s="16"/>
      <c r="J12" s="10" t="n">
        <f aca="false">SUM(J14:J1048576)</f>
        <v>340</v>
      </c>
      <c r="K12" s="16" t="n">
        <f aca="false">M12/B4</f>
        <v>0.549726858772552</v>
      </c>
      <c r="L12" s="16"/>
      <c r="M12" s="10" t="n">
        <f aca="false">SUM(M14:M1048576)</f>
        <v>1596</v>
      </c>
      <c r="N12" s="16" t="n">
        <f aca="false">P12/B4</f>
        <v>0.151209330201222</v>
      </c>
      <c r="O12" s="16"/>
      <c r="P12" s="10" t="n">
        <f aca="false">SUM(P14:P1048576)</f>
        <v>439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4.04399999999993</v>
      </c>
      <c r="E13" s="17"/>
      <c r="F13" s="18"/>
      <c r="G13" s="17" t="n">
        <f aca="false">G12-G11</f>
        <v>4.67399999999998</v>
      </c>
      <c r="H13" s="17"/>
      <c r="I13" s="18"/>
      <c r="J13" s="17" t="n">
        <f aca="false">J12-J11</f>
        <v>-0.326000000000022</v>
      </c>
      <c r="K13" s="17"/>
      <c r="L13" s="18"/>
      <c r="M13" s="17" t="n">
        <f aca="false">M12-M11</f>
        <v>-0.793000000000347</v>
      </c>
      <c r="N13" s="17"/>
      <c r="O13" s="18"/>
      <c r="P13" s="17" t="n">
        <f aca="false">P12-P11</f>
        <v>3.51099999999997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0</v>
      </c>
      <c r="E14" s="19" t="s">
        <v>19</v>
      </c>
      <c r="F14" s="19" t="s">
        <v>20</v>
      </c>
      <c r="G14" s="21" t="n">
        <v>0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/>
      <c r="N15" s="2" t="s">
        <v>47</v>
      </c>
      <c r="O15" s="2" t="s">
        <v>137</v>
      </c>
      <c r="P15" s="2" t="n">
        <v>30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138</v>
      </c>
      <c r="O16" s="2" t="s">
        <v>139</v>
      </c>
      <c r="P16" s="2" t="n">
        <v>309</v>
      </c>
      <c r="Q16" s="19"/>
      <c r="R16" s="19"/>
      <c r="S16" s="20"/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5</v>
      </c>
      <c r="P17" s="2" t="n">
        <v>100</v>
      </c>
      <c r="V17" s="2"/>
    </row>
    <row r="18" customFormat="false" ht="12.8" hidden="false" customHeight="false" outlineLevel="0" collapsed="false">
      <c r="E18" s="1" t="s">
        <v>5</v>
      </c>
      <c r="G18" s="3" t="n">
        <v>45</v>
      </c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/>
      <c r="O18" s="19"/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/>
      <c r="O19" s="2"/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26" t="s">
        <v>93</v>
      </c>
      <c r="L20" s="1" t="s">
        <v>94</v>
      </c>
      <c r="M20" s="2" t="n">
        <v>46</v>
      </c>
      <c r="N20" s="2"/>
      <c r="O20" s="2"/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26" t="s">
        <v>93</v>
      </c>
      <c r="L21" s="1" t="s">
        <v>117</v>
      </c>
      <c r="M21" s="2" t="n">
        <v>55</v>
      </c>
      <c r="N21" s="2"/>
      <c r="O21" s="2"/>
    </row>
    <row r="22" customFormat="false" ht="12.8" hidden="false" customHeight="false" outlineLevel="0" collapsed="false">
      <c r="H22" s="28" t="s">
        <v>78</v>
      </c>
      <c r="I22" s="28" t="s">
        <v>140</v>
      </c>
      <c r="J22" s="2" t="n">
        <v>50</v>
      </c>
      <c r="K22" s="19" t="s">
        <v>47</v>
      </c>
      <c r="L22" s="19" t="s">
        <v>141</v>
      </c>
      <c r="M22" s="2" t="n">
        <v>5</v>
      </c>
      <c r="N22" s="2"/>
      <c r="O22" s="2"/>
    </row>
    <row r="23" customFormat="false" ht="12.8" hidden="false" customHeight="false" outlineLevel="0" collapsed="false">
      <c r="H23" s="1" t="s">
        <v>28</v>
      </c>
      <c r="I23" s="1" t="s">
        <v>69</v>
      </c>
      <c r="J23" s="2" t="n">
        <v>50</v>
      </c>
      <c r="K23" s="28" t="s">
        <v>70</v>
      </c>
      <c r="L23" s="28"/>
      <c r="M23" s="2" t="n">
        <v>51</v>
      </c>
    </row>
    <row r="24" customFormat="false" ht="12.8" hidden="false" customHeight="false" outlineLevel="0" collapsed="false">
      <c r="H24" s="1" t="s">
        <v>21</v>
      </c>
      <c r="I24" s="1" t="s">
        <v>22</v>
      </c>
      <c r="J24" s="2" t="n">
        <v>20</v>
      </c>
      <c r="K24" s="2" t="s">
        <v>47</v>
      </c>
      <c r="L24" s="2" t="s">
        <v>141</v>
      </c>
      <c r="M24" s="2" t="n">
        <v>9</v>
      </c>
    </row>
    <row r="25" customFormat="false" ht="12.8" hidden="false" customHeight="false" outlineLevel="0" collapsed="false">
      <c r="H25" s="1" t="s">
        <v>45</v>
      </c>
      <c r="I25" s="1" t="s">
        <v>105</v>
      </c>
      <c r="J25" s="2" t="n">
        <v>50</v>
      </c>
      <c r="K25" s="19" t="s">
        <v>142</v>
      </c>
      <c r="L25" s="2" t="s">
        <v>143</v>
      </c>
      <c r="M25" s="2" t="n">
        <v>38</v>
      </c>
    </row>
    <row r="26" customFormat="false" ht="12.8" hidden="false" customHeight="false" outlineLevel="0" collapsed="false">
      <c r="H26" s="1" t="s">
        <v>129</v>
      </c>
      <c r="J26" s="2" t="n">
        <f aca="false">-P17</f>
        <v>-100</v>
      </c>
      <c r="K26" s="19" t="s">
        <v>39</v>
      </c>
      <c r="M26" s="2" t="n">
        <v>-155</v>
      </c>
    </row>
    <row r="27" customFormat="false" ht="12.8" hidden="false" customHeight="false" outlineLevel="0" collapsed="false">
      <c r="H27" s="28"/>
      <c r="I27" s="28"/>
      <c r="J27" s="2" t="n">
        <v>40</v>
      </c>
      <c r="K27" s="19" t="s">
        <v>65</v>
      </c>
      <c r="L27" s="19" t="s">
        <v>101</v>
      </c>
      <c r="M27" s="2" t="n">
        <v>85</v>
      </c>
    </row>
    <row r="28" customFormat="false" ht="12.8" hidden="false" customHeight="false" outlineLevel="0" collapsed="false">
      <c r="H28" s="28" t="s">
        <v>56</v>
      </c>
      <c r="I28" s="28" t="s">
        <v>84</v>
      </c>
      <c r="J28" s="2" t="n">
        <v>50</v>
      </c>
      <c r="K28" s="19" t="s">
        <v>75</v>
      </c>
      <c r="L28" s="19"/>
      <c r="M28" s="21" t="n">
        <v>43</v>
      </c>
    </row>
    <row r="29" customFormat="false" ht="12.8" hidden="false" customHeight="false" outlineLevel="0" collapsed="false">
      <c r="J29" s="2" t="n">
        <v>-45</v>
      </c>
      <c r="K29" s="1" t="s">
        <v>75</v>
      </c>
      <c r="L29" s="1" t="s">
        <v>144</v>
      </c>
      <c r="M29" s="2" t="n">
        <v>92</v>
      </c>
    </row>
    <row r="30" customFormat="false" ht="12.8" hidden="false" customHeight="false" outlineLevel="0" collapsed="false">
      <c r="K30" s="1" t="s">
        <v>145</v>
      </c>
      <c r="L30" s="1" t="s">
        <v>146</v>
      </c>
      <c r="M30" s="2" t="n">
        <v>26</v>
      </c>
    </row>
    <row r="31" customFormat="false" ht="12.8" hidden="false" customHeight="false" outlineLevel="0" collapsed="false">
      <c r="K31" s="1" t="s">
        <v>147</v>
      </c>
      <c r="L31" s="1" t="s">
        <v>148</v>
      </c>
      <c r="M31" s="2" t="n">
        <v>95</v>
      </c>
    </row>
    <row r="32" customFormat="false" ht="12.8" hidden="false" customHeight="false" outlineLevel="0" collapsed="false">
      <c r="K32" s="19" t="s">
        <v>19</v>
      </c>
      <c r="L32" s="19" t="s">
        <v>20</v>
      </c>
      <c r="M32" s="21" t="n">
        <v>-100</v>
      </c>
    </row>
    <row r="33" customFormat="false" ht="12.8" hidden="false" customHeight="false" outlineLevel="0" collapsed="false">
      <c r="K33" s="1" t="s">
        <v>75</v>
      </c>
      <c r="L33" s="1" t="s">
        <v>149</v>
      </c>
      <c r="M33" s="2" t="n">
        <v>29</v>
      </c>
    </row>
    <row r="34" customFormat="false" ht="12.8" hidden="false" customHeight="false" outlineLevel="0" collapsed="false">
      <c r="K34" s="19"/>
      <c r="L34" s="19"/>
      <c r="M34" s="21"/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9" activeCellId="0" sqref="M29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3022.85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484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3506.85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302.285</v>
      </c>
      <c r="E9" s="9" t="n">
        <v>0.1</v>
      </c>
      <c r="F9" s="9"/>
      <c r="G9" s="11" t="n">
        <f aca="false">B2*E9</f>
        <v>302.285</v>
      </c>
      <c r="H9" s="9" t="n">
        <v>0.1</v>
      </c>
      <c r="I9" s="9"/>
      <c r="J9" s="10" t="n">
        <f aca="false">H9*B2</f>
        <v>302.285</v>
      </c>
      <c r="K9" s="9" t="n">
        <v>0.55</v>
      </c>
      <c r="L9" s="9"/>
      <c r="M9" s="10" t="n">
        <f aca="false">K9*B2</f>
        <v>1662.5675</v>
      </c>
      <c r="N9" s="9" t="n">
        <v>0.15</v>
      </c>
      <c r="O9" s="9"/>
      <c r="P9" s="10" t="n">
        <f aca="false">B2*N9</f>
        <v>453.4275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350.685</v>
      </c>
      <c r="E10" s="9" t="n">
        <v>0.106697652969588</v>
      </c>
      <c r="F10" s="9"/>
      <c r="G10" s="11" t="n">
        <f aca="false">E9*B4</f>
        <v>350.685</v>
      </c>
      <c r="H10" s="9" t="n">
        <v>0.106697652969588</v>
      </c>
      <c r="I10" s="9"/>
      <c r="J10" s="10" t="n">
        <f aca="false">B4*H9</f>
        <v>350.685</v>
      </c>
      <c r="K10" s="9" t="n">
        <v>0.586837091332735</v>
      </c>
      <c r="L10" s="9"/>
      <c r="M10" s="10" t="n">
        <f aca="false">K9*B4</f>
        <v>1928.7675</v>
      </c>
      <c r="N10" s="9" t="n">
        <v>0.160046479454382</v>
      </c>
      <c r="O10" s="9"/>
      <c r="P10" s="10" t="n">
        <f aca="false">N9*B4</f>
        <v>526.0275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350.685</v>
      </c>
      <c r="E11" s="15" t="n">
        <v>0</v>
      </c>
      <c r="F11" s="15"/>
      <c r="G11" s="10" t="n">
        <f aca="false">SUM(E11+G10)</f>
        <v>350.685</v>
      </c>
      <c r="H11" s="15" t="n">
        <v>50</v>
      </c>
      <c r="I11" s="15"/>
      <c r="J11" s="10" t="n">
        <f aca="false">SUM(H11+J10)</f>
        <v>400.685</v>
      </c>
      <c r="K11" s="15" t="n">
        <v>0</v>
      </c>
      <c r="L11" s="15"/>
      <c r="M11" s="10" t="n">
        <f aca="false">SUM(K11+M10)</f>
        <v>1928.7675</v>
      </c>
      <c r="N11" s="15" t="n">
        <v>0</v>
      </c>
      <c r="O11" s="15"/>
      <c r="P11" s="10" t="n">
        <f aca="false">SUM(N11+P10)</f>
        <v>526.0275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0.101050800576016</v>
      </c>
      <c r="C12" s="16"/>
      <c r="D12" s="10" t="n">
        <f aca="false">SUM(D14:D1048576)</f>
        <v>354.37</v>
      </c>
      <c r="E12" s="16" t="n">
        <f aca="false">G12/B4</f>
        <v>0.0998046680069008</v>
      </c>
      <c r="F12" s="16"/>
      <c r="G12" s="11" t="n">
        <f aca="false">SUM(G14:G1048576)</f>
        <v>350</v>
      </c>
      <c r="H12" s="16" t="n">
        <f aca="false">J12/B4</f>
        <v>0.122617163551335</v>
      </c>
      <c r="I12" s="16"/>
      <c r="J12" s="10" t="n">
        <f aca="false">SUM(J14:J1048576)</f>
        <v>430</v>
      </c>
      <c r="K12" s="16" t="n">
        <f aca="false">M12/B4</f>
        <v>0.560331921810172</v>
      </c>
      <c r="L12" s="16"/>
      <c r="M12" s="10" t="n">
        <f aca="false">SUM(M14:M1048576)</f>
        <v>1965</v>
      </c>
      <c r="N12" s="16" t="n">
        <f aca="false">P12/B4</f>
        <v>0.142007784764105</v>
      </c>
      <c r="O12" s="16"/>
      <c r="P12" s="10" t="n">
        <f aca="false">SUM(P14:P1048576)</f>
        <v>498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3.68499999999995</v>
      </c>
      <c r="E13" s="17"/>
      <c r="F13" s="18"/>
      <c r="G13" s="17" t="n">
        <f aca="false">G12-G11</f>
        <v>-0.685000000000002</v>
      </c>
      <c r="H13" s="17"/>
      <c r="I13" s="18"/>
      <c r="J13" s="17" t="n">
        <f aca="false">J12-J11</f>
        <v>29.315</v>
      </c>
      <c r="K13" s="17"/>
      <c r="L13" s="18"/>
      <c r="M13" s="17" t="n">
        <f aca="false">M12-M11</f>
        <v>36.2324999999998</v>
      </c>
      <c r="N13" s="17"/>
      <c r="O13" s="18"/>
      <c r="P13" s="17" t="n">
        <f aca="false">P12-P11</f>
        <v>-28.0274999999999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60</v>
      </c>
      <c r="E14" s="19" t="s">
        <v>19</v>
      </c>
      <c r="F14" s="19" t="s">
        <v>20</v>
      </c>
      <c r="G14" s="21" t="n">
        <v>100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Q14" s="1" t="s">
        <v>50</v>
      </c>
      <c r="R14" s="1" t="s">
        <v>150</v>
      </c>
      <c r="S14" s="2" t="n">
        <v>484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/>
      <c r="N15" s="2" t="s">
        <v>40</v>
      </c>
      <c r="O15" s="2" t="s">
        <v>151</v>
      </c>
      <c r="P15" s="2" t="n">
        <v>240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47</v>
      </c>
      <c r="O16" s="2" t="s">
        <v>152</v>
      </c>
      <c r="P16" s="2" t="n">
        <v>36</v>
      </c>
      <c r="Q16" s="19"/>
      <c r="R16" s="19"/>
      <c r="S16" s="20"/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47</v>
      </c>
      <c r="O17" s="1" t="s">
        <v>153</v>
      </c>
      <c r="P17" s="2" t="n">
        <v>8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 t="s">
        <v>47</v>
      </c>
      <c r="O18" s="19" t="s">
        <v>154</v>
      </c>
      <c r="P18" s="2" t="n">
        <v>75</v>
      </c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 t="s">
        <v>5</v>
      </c>
      <c r="O19" s="2"/>
      <c r="P19" s="2" t="n">
        <v>25</v>
      </c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26" t="s">
        <v>93</v>
      </c>
      <c r="L20" s="1" t="s">
        <v>94</v>
      </c>
      <c r="M20" s="2" t="n">
        <v>46</v>
      </c>
      <c r="N20" s="2" t="s">
        <v>47</v>
      </c>
      <c r="O20" s="2" t="s">
        <v>155</v>
      </c>
      <c r="P20" s="2" t="n">
        <v>62</v>
      </c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26" t="s">
        <v>93</v>
      </c>
      <c r="L21" s="1" t="s">
        <v>117</v>
      </c>
      <c r="M21" s="2" t="n">
        <v>55</v>
      </c>
      <c r="N21" s="2" t="s">
        <v>31</v>
      </c>
      <c r="O21" s="2" t="s">
        <v>156</v>
      </c>
      <c r="P21" s="2" t="n">
        <v>52</v>
      </c>
    </row>
    <row r="22" customFormat="false" ht="12.8" hidden="false" customHeight="false" outlineLevel="0" collapsed="false">
      <c r="H22" s="28" t="s">
        <v>78</v>
      </c>
      <c r="I22" s="28" t="s">
        <v>84</v>
      </c>
      <c r="J22" s="2" t="n">
        <v>50</v>
      </c>
      <c r="K22" s="19" t="s">
        <v>69</v>
      </c>
      <c r="L22" s="19"/>
      <c r="M22" s="2" t="n">
        <v>97</v>
      </c>
      <c r="N22" s="2"/>
      <c r="O22" s="2"/>
    </row>
    <row r="23" customFormat="false" ht="12.8" hidden="false" customHeight="false" outlineLevel="0" collapsed="false">
      <c r="H23" s="1" t="s">
        <v>56</v>
      </c>
      <c r="I23" s="1" t="s">
        <v>157</v>
      </c>
      <c r="J23" s="2" t="n">
        <v>60</v>
      </c>
      <c r="K23" s="28" t="s">
        <v>65</v>
      </c>
      <c r="L23" s="28" t="s">
        <v>158</v>
      </c>
      <c r="M23" s="2" t="n">
        <v>36</v>
      </c>
    </row>
    <row r="24" customFormat="false" ht="12.8" hidden="false" customHeight="false" outlineLevel="0" collapsed="false">
      <c r="H24" s="1" t="s">
        <v>77</v>
      </c>
      <c r="J24" s="2" t="n">
        <v>50</v>
      </c>
      <c r="K24" s="2" t="s">
        <v>47</v>
      </c>
      <c r="L24" s="2" t="s">
        <v>159</v>
      </c>
      <c r="M24" s="2" t="n">
        <v>21</v>
      </c>
    </row>
    <row r="25" customFormat="false" ht="12.8" hidden="false" customHeight="false" outlineLevel="0" collapsed="false">
      <c r="H25" s="1" t="s">
        <v>129</v>
      </c>
      <c r="J25" s="2" t="n">
        <f aca="false">-$P19</f>
        <v>-25</v>
      </c>
      <c r="K25" s="19" t="s">
        <v>65</v>
      </c>
      <c r="L25" s="2" t="s">
        <v>160</v>
      </c>
      <c r="M25" s="2" t="n">
        <v>0</v>
      </c>
    </row>
    <row r="26" customFormat="false" ht="12.8" hidden="false" customHeight="false" outlineLevel="0" collapsed="false">
      <c r="H26" s="1" t="s">
        <v>38</v>
      </c>
      <c r="J26" s="2" t="n">
        <v>20</v>
      </c>
      <c r="K26" s="19" t="s">
        <v>47</v>
      </c>
      <c r="L26" s="1" t="s">
        <v>161</v>
      </c>
      <c r="M26" s="2" t="n">
        <v>42</v>
      </c>
    </row>
    <row r="27" customFormat="false" ht="12.8" hidden="false" customHeight="false" outlineLevel="0" collapsed="false">
      <c r="H27" s="28" t="s">
        <v>28</v>
      </c>
      <c r="I27" s="28" t="s">
        <v>162</v>
      </c>
      <c r="J27" s="2" t="n">
        <v>50</v>
      </c>
      <c r="K27" s="19" t="s">
        <v>39</v>
      </c>
      <c r="M27" s="2" t="n">
        <v>-108</v>
      </c>
    </row>
    <row r="28" customFormat="false" ht="12.8" hidden="false" customHeight="false" outlineLevel="0" collapsed="false">
      <c r="H28" s="28" t="s">
        <v>6</v>
      </c>
      <c r="I28" s="28"/>
      <c r="J28" s="2" t="n">
        <f aca="false">-M37</f>
        <v>-120</v>
      </c>
      <c r="K28" s="19" t="s">
        <v>19</v>
      </c>
      <c r="L28" s="19" t="s">
        <v>20</v>
      </c>
      <c r="M28" s="21" t="n">
        <v>0</v>
      </c>
    </row>
    <row r="29" customFormat="false" ht="12.8" hidden="false" customHeight="false" outlineLevel="0" collapsed="false">
      <c r="H29" s="1" t="s">
        <v>28</v>
      </c>
      <c r="I29" s="1" t="s">
        <v>163</v>
      </c>
      <c r="J29" s="2" t="n">
        <v>50</v>
      </c>
      <c r="K29" s="1" t="s">
        <v>164</v>
      </c>
      <c r="M29" s="2" t="n">
        <v>28</v>
      </c>
    </row>
    <row r="30" customFormat="false" ht="12.8" hidden="false" customHeight="false" outlineLevel="0" collapsed="false">
      <c r="H30" s="1" t="s">
        <v>21</v>
      </c>
      <c r="I30" s="1" t="s">
        <v>22</v>
      </c>
      <c r="J30" s="2" t="n">
        <v>20</v>
      </c>
      <c r="K30" s="1" t="s">
        <v>165</v>
      </c>
      <c r="M30" s="2" t="n">
        <v>10</v>
      </c>
    </row>
    <row r="31" customFormat="false" ht="12.8" hidden="false" customHeight="false" outlineLevel="0" collapsed="false">
      <c r="H31" s="1" t="s">
        <v>56</v>
      </c>
      <c r="I31" s="1" t="s">
        <v>61</v>
      </c>
      <c r="J31" s="2" t="n">
        <v>50</v>
      </c>
      <c r="K31" s="1" t="s">
        <v>135</v>
      </c>
      <c r="L31" s="1" t="s">
        <v>166</v>
      </c>
      <c r="M31" s="2" t="n">
        <v>21</v>
      </c>
    </row>
    <row r="32" customFormat="false" ht="12.8" hidden="false" customHeight="false" outlineLevel="0" collapsed="false">
      <c r="K32" s="19" t="s">
        <v>103</v>
      </c>
      <c r="L32" s="19" t="s">
        <v>104</v>
      </c>
      <c r="M32" s="21" t="n">
        <v>10</v>
      </c>
    </row>
    <row r="33" customFormat="false" ht="12.8" hidden="false" customHeight="false" outlineLevel="0" collapsed="false">
      <c r="K33" s="1" t="s">
        <v>70</v>
      </c>
      <c r="M33" s="2" t="n">
        <v>58</v>
      </c>
    </row>
    <row r="34" customFormat="false" ht="12.8" hidden="false" customHeight="false" outlineLevel="0" collapsed="false">
      <c r="K34" s="19" t="s">
        <v>165</v>
      </c>
      <c r="L34" s="19"/>
      <c r="M34" s="21" t="n">
        <v>16</v>
      </c>
    </row>
    <row r="35" customFormat="false" ht="12.8" hidden="false" customHeight="false" outlineLevel="0" collapsed="false">
      <c r="K35" s="1" t="s">
        <v>75</v>
      </c>
      <c r="L35" s="1" t="s">
        <v>167</v>
      </c>
      <c r="M35" s="2" t="n">
        <v>38</v>
      </c>
    </row>
    <row r="36" customFormat="false" ht="12.8" hidden="false" customHeight="false" outlineLevel="0" collapsed="false">
      <c r="K36" s="1" t="s">
        <v>168</v>
      </c>
      <c r="M36" s="2" t="n">
        <v>13.5</v>
      </c>
    </row>
    <row r="37" customFormat="false" ht="12.8" hidden="false" customHeight="false" outlineLevel="0" collapsed="false">
      <c r="K37" s="19" t="s">
        <v>5</v>
      </c>
      <c r="L37" s="19"/>
      <c r="M37" s="20" t="n">
        <v>120</v>
      </c>
    </row>
    <row r="38" customFormat="false" ht="12.8" hidden="false" customHeight="false" outlineLevel="0" collapsed="false">
      <c r="K38" s="1" t="s">
        <v>75</v>
      </c>
      <c r="M38" s="2" t="n">
        <v>84</v>
      </c>
    </row>
    <row r="39" customFormat="false" ht="12.8" hidden="false" customHeight="false" outlineLevel="0" collapsed="false">
      <c r="K39" s="1" t="s">
        <v>31</v>
      </c>
      <c r="L39" s="1" t="s">
        <v>169</v>
      </c>
      <c r="M39" s="2" t="n">
        <v>50</v>
      </c>
    </row>
    <row r="40" customFormat="false" ht="12.8" hidden="false" customHeight="false" outlineLevel="0" collapsed="false">
      <c r="K40" s="1" t="s">
        <v>170</v>
      </c>
      <c r="M40" s="2" t="n">
        <v>18.5</v>
      </c>
    </row>
    <row r="41" customFormat="false" ht="12.8" hidden="false" customHeight="false" outlineLevel="0" collapsed="false">
      <c r="K41" s="1" t="s">
        <v>47</v>
      </c>
      <c r="L41" s="1" t="s">
        <v>171</v>
      </c>
      <c r="M41" s="2" t="n">
        <v>32</v>
      </c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M31" activeCellId="0" sqref="M31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4827.25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0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4827.25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482.725</v>
      </c>
      <c r="E9" s="9" t="n">
        <v>0.1</v>
      </c>
      <c r="F9" s="9"/>
      <c r="G9" s="11" t="n">
        <f aca="false">B2*E9</f>
        <v>482.725</v>
      </c>
      <c r="H9" s="9" t="n">
        <v>0.1</v>
      </c>
      <c r="I9" s="9"/>
      <c r="J9" s="10" t="n">
        <f aca="false">H9*B2</f>
        <v>482.725</v>
      </c>
      <c r="K9" s="9" t="n">
        <v>0.55</v>
      </c>
      <c r="L9" s="9"/>
      <c r="M9" s="10" t="n">
        <f aca="false">K9*B2</f>
        <v>2654.9875</v>
      </c>
      <c r="N9" s="9" t="n">
        <v>0.15</v>
      </c>
      <c r="O9" s="9"/>
      <c r="P9" s="10" t="n">
        <f aca="false">B2*N9</f>
        <v>724.0875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482.725</v>
      </c>
      <c r="E10" s="9" t="n">
        <v>0.106697652969588</v>
      </c>
      <c r="F10" s="9"/>
      <c r="G10" s="11" t="n">
        <f aca="false">E9*B4</f>
        <v>482.725</v>
      </c>
      <c r="H10" s="9" t="n">
        <v>0.106697652969588</v>
      </c>
      <c r="I10" s="9"/>
      <c r="J10" s="10" t="n">
        <f aca="false">B4*H9</f>
        <v>482.725</v>
      </c>
      <c r="K10" s="9" t="n">
        <v>0.586837091332735</v>
      </c>
      <c r="L10" s="9"/>
      <c r="M10" s="10" t="n">
        <f aca="false">K9*B4</f>
        <v>2654.9875</v>
      </c>
      <c r="N10" s="9" t="n">
        <v>0.160046479454382</v>
      </c>
      <c r="O10" s="9"/>
      <c r="P10" s="10" t="n">
        <f aca="false">N9*B4</f>
        <v>724.0875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482.725</v>
      </c>
      <c r="E11" s="15" t="n">
        <v>0</v>
      </c>
      <c r="F11" s="15"/>
      <c r="G11" s="10" t="n">
        <f aca="false">SUM(E11+G10)</f>
        <v>482.725</v>
      </c>
      <c r="H11" s="15" t="n">
        <v>0</v>
      </c>
      <c r="I11" s="15"/>
      <c r="J11" s="10" t="n">
        <f aca="false">SUM(H11+J10)</f>
        <v>482.725</v>
      </c>
      <c r="K11" s="15" t="n">
        <v>-36</v>
      </c>
      <c r="L11" s="15"/>
      <c r="M11" s="10" t="n">
        <f aca="false">SUM(K11+M10)</f>
        <v>2618.9875</v>
      </c>
      <c r="N11" s="15" t="n">
        <v>0</v>
      </c>
      <c r="O11" s="15"/>
      <c r="P11" s="10" t="n">
        <f aca="false">SUM(N11+P10)</f>
        <v>724.0875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0.102412346574136</v>
      </c>
      <c r="C12" s="16"/>
      <c r="D12" s="10" t="n">
        <f aca="false">SUM(D14:D1048576)</f>
        <v>494.37</v>
      </c>
      <c r="E12" s="16" t="n">
        <f aca="false">G12/B4</f>
        <v>0.0994354964006422</v>
      </c>
      <c r="F12" s="16"/>
      <c r="G12" s="11" t="n">
        <f aca="false">SUM(G14:G1048576)</f>
        <v>480</v>
      </c>
      <c r="H12" s="16" t="n">
        <f aca="false">J12/B4</f>
        <v>0.0963281371381221</v>
      </c>
      <c r="I12" s="16"/>
      <c r="J12" s="10" t="n">
        <f aca="false">SUM(J14:J1048576)</f>
        <v>465</v>
      </c>
      <c r="K12" s="16" t="n">
        <f aca="false">M12/B4</f>
        <v>0.544243616966182</v>
      </c>
      <c r="L12" s="16"/>
      <c r="M12" s="10" t="n">
        <f aca="false">SUM(M14:M1048576)</f>
        <v>2627.2</v>
      </c>
      <c r="N12" s="16" t="n">
        <f aca="false">P12/B4</f>
        <v>0.151846289295147</v>
      </c>
      <c r="O12" s="16"/>
      <c r="P12" s="10" t="n">
        <f aca="false">SUM(P14:P1048576)</f>
        <v>733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11.6449999999999</v>
      </c>
      <c r="E13" s="17"/>
      <c r="F13" s="18"/>
      <c r="G13" s="17" t="n">
        <f aca="false">G12-G11</f>
        <v>-2.72500000000002</v>
      </c>
      <c r="H13" s="17"/>
      <c r="I13" s="18"/>
      <c r="J13" s="17" t="n">
        <f aca="false">J12-J11</f>
        <v>-17.725</v>
      </c>
      <c r="K13" s="17"/>
      <c r="L13" s="18"/>
      <c r="M13" s="17" t="n">
        <f aca="false">M12-M11</f>
        <v>8.21249999999964</v>
      </c>
      <c r="N13" s="17"/>
      <c r="O13" s="18"/>
      <c r="P13" s="17" t="n">
        <f aca="false">P12-P11</f>
        <v>8.91250000000002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200</v>
      </c>
      <c r="E14" s="19" t="s">
        <v>19</v>
      </c>
      <c r="F14" s="19" t="s">
        <v>20</v>
      </c>
      <c r="G14" s="21" t="n">
        <v>230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520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/>
      <c r="N15" s="2" t="s">
        <v>47</v>
      </c>
      <c r="O15" s="2" t="s">
        <v>172</v>
      </c>
      <c r="P15" s="2" t="n">
        <v>52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47</v>
      </c>
      <c r="O16" s="2" t="s">
        <v>173</v>
      </c>
      <c r="P16" s="2" t="n">
        <v>86</v>
      </c>
      <c r="Q16" s="19"/>
      <c r="R16" s="19"/>
      <c r="S16" s="20"/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174</v>
      </c>
      <c r="O17" s="1" t="s">
        <v>175</v>
      </c>
      <c r="P17" s="2" t="n">
        <v>75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/>
      <c r="O18" s="19"/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/>
      <c r="O19" s="2"/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26" t="s">
        <v>93</v>
      </c>
      <c r="L20" s="1" t="s">
        <v>94</v>
      </c>
      <c r="M20" s="2" t="n">
        <v>46</v>
      </c>
      <c r="N20" s="2"/>
      <c r="O20" s="2"/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26" t="s">
        <v>93</v>
      </c>
      <c r="L21" s="1" t="s">
        <v>117</v>
      </c>
      <c r="M21" s="2" t="n">
        <v>55</v>
      </c>
      <c r="N21" s="2"/>
      <c r="O21" s="2"/>
    </row>
    <row r="22" customFormat="false" ht="12.8" hidden="false" customHeight="false" outlineLevel="0" collapsed="false">
      <c r="H22" s="28" t="s">
        <v>78</v>
      </c>
      <c r="I22" s="28" t="s">
        <v>176</v>
      </c>
      <c r="J22" s="2" t="n">
        <v>50</v>
      </c>
      <c r="K22" s="19" t="s">
        <v>75</v>
      </c>
      <c r="L22" s="19" t="s">
        <v>177</v>
      </c>
      <c r="M22" s="2" t="n">
        <v>38</v>
      </c>
      <c r="N22" s="2"/>
      <c r="O22" s="2"/>
    </row>
    <row r="23" customFormat="false" ht="12.8" hidden="false" customHeight="false" outlineLevel="0" collapsed="false">
      <c r="H23" s="1" t="s">
        <v>178</v>
      </c>
      <c r="I23" s="1" t="s">
        <v>179</v>
      </c>
      <c r="J23" s="2" t="n">
        <v>50</v>
      </c>
      <c r="K23" s="28" t="s">
        <v>180</v>
      </c>
      <c r="L23" s="28" t="s">
        <v>181</v>
      </c>
      <c r="M23" s="2" t="n">
        <v>39</v>
      </c>
    </row>
    <row r="24" customFormat="false" ht="12.8" hidden="false" customHeight="false" outlineLevel="0" collapsed="false">
      <c r="H24" s="1" t="s">
        <v>38</v>
      </c>
      <c r="J24" s="2" t="n">
        <v>40</v>
      </c>
      <c r="K24" s="2" t="s">
        <v>47</v>
      </c>
      <c r="L24" s="2" t="s">
        <v>182</v>
      </c>
      <c r="M24" s="2" t="n">
        <v>15</v>
      </c>
    </row>
    <row r="25" customFormat="false" ht="12.8" hidden="false" customHeight="false" outlineLevel="0" collapsed="false">
      <c r="H25" s="1" t="s">
        <v>56</v>
      </c>
      <c r="I25" s="1" t="s">
        <v>61</v>
      </c>
      <c r="J25" s="2" t="n">
        <v>50</v>
      </c>
      <c r="K25" s="19" t="s">
        <v>75</v>
      </c>
      <c r="L25" s="2" t="s">
        <v>183</v>
      </c>
      <c r="M25" s="2" t="n">
        <v>76</v>
      </c>
    </row>
    <row r="26" customFormat="false" ht="12.8" hidden="false" customHeight="false" outlineLevel="0" collapsed="false">
      <c r="H26" s="1" t="s">
        <v>28</v>
      </c>
      <c r="I26" s="1" t="s">
        <v>184</v>
      </c>
      <c r="J26" s="2" t="n">
        <v>50</v>
      </c>
      <c r="K26" s="19" t="s">
        <v>185</v>
      </c>
      <c r="L26" s="1" t="s">
        <v>186</v>
      </c>
      <c r="M26" s="2" t="n">
        <v>16</v>
      </c>
    </row>
    <row r="27" customFormat="false" ht="12.8" hidden="false" customHeight="false" outlineLevel="0" collapsed="false">
      <c r="H27" s="28"/>
      <c r="I27" s="28"/>
      <c r="K27" s="19" t="s">
        <v>187</v>
      </c>
      <c r="L27" s="19" t="s">
        <v>104</v>
      </c>
      <c r="M27" s="2" t="n">
        <v>10</v>
      </c>
    </row>
    <row r="28" customFormat="false" ht="12.8" hidden="false" customHeight="false" outlineLevel="0" collapsed="false">
      <c r="H28" s="28"/>
      <c r="I28" s="28"/>
      <c r="K28" s="19" t="s">
        <v>188</v>
      </c>
      <c r="L28" s="19"/>
      <c r="M28" s="21" t="n">
        <v>55</v>
      </c>
    </row>
    <row r="29" customFormat="false" ht="12.8" hidden="false" customHeight="false" outlineLevel="0" collapsed="false">
      <c r="K29" s="1" t="s">
        <v>70</v>
      </c>
      <c r="M29" s="2" t="n">
        <v>50.2</v>
      </c>
    </row>
    <row r="30" customFormat="false" ht="12.8" hidden="false" customHeight="false" outlineLevel="0" collapsed="false">
      <c r="K30" s="19" t="s">
        <v>19</v>
      </c>
      <c r="L30" s="19" t="s">
        <v>20</v>
      </c>
      <c r="M30" s="2" t="n">
        <v>950</v>
      </c>
    </row>
    <row r="32" customFormat="false" ht="12.8" hidden="false" customHeight="false" outlineLevel="0" collapsed="false">
      <c r="K32" s="19"/>
      <c r="L32" s="19"/>
      <c r="M32" s="21"/>
    </row>
    <row r="34" customFormat="false" ht="12.8" hidden="false" customHeight="false" outlineLevel="0" collapsed="false">
      <c r="K34" s="19"/>
      <c r="L34" s="19"/>
      <c r="M34" s="21"/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J33" activeCellId="0" sqref="J33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3882.17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1300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5182.17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388.217</v>
      </c>
      <c r="E9" s="9" t="n">
        <v>0.1</v>
      </c>
      <c r="F9" s="9"/>
      <c r="G9" s="11" t="n">
        <f aca="false">B2*E9</f>
        <v>388.217</v>
      </c>
      <c r="H9" s="9" t="n">
        <v>0.1</v>
      </c>
      <c r="I9" s="9"/>
      <c r="J9" s="10" t="n">
        <f aca="false">H9*B2</f>
        <v>388.217</v>
      </c>
      <c r="K9" s="9" t="n">
        <v>0.55</v>
      </c>
      <c r="L9" s="9"/>
      <c r="M9" s="10" t="n">
        <f aca="false">K9*B2</f>
        <v>2135.1935</v>
      </c>
      <c r="N9" s="9" t="n">
        <v>0.15</v>
      </c>
      <c r="O9" s="9"/>
      <c r="P9" s="10" t="n">
        <f aca="false">B2*N9</f>
        <v>582.3255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518.217</v>
      </c>
      <c r="E10" s="9" t="n">
        <v>0.106697652969588</v>
      </c>
      <c r="F10" s="9"/>
      <c r="G10" s="11" t="n">
        <f aca="false">E9*B4</f>
        <v>518.217</v>
      </c>
      <c r="H10" s="9" t="n">
        <v>0.106697652969588</v>
      </c>
      <c r="I10" s="9"/>
      <c r="J10" s="10" t="n">
        <f aca="false">B4*H9</f>
        <v>518.217</v>
      </c>
      <c r="K10" s="9" t="n">
        <v>0.586837091332735</v>
      </c>
      <c r="L10" s="9"/>
      <c r="M10" s="10" t="n">
        <f aca="false">K9*B4</f>
        <v>2850.1935</v>
      </c>
      <c r="N10" s="9" t="n">
        <v>0.160046479454382</v>
      </c>
      <c r="O10" s="9"/>
      <c r="P10" s="10" t="n">
        <f aca="false">N9*B4</f>
        <v>777.3255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518.217</v>
      </c>
      <c r="E11" s="15" t="n">
        <v>0</v>
      </c>
      <c r="F11" s="15"/>
      <c r="G11" s="10" t="n">
        <f aca="false">SUM(E11+G10)</f>
        <v>518.217</v>
      </c>
      <c r="H11" s="15" t="n">
        <v>50</v>
      </c>
      <c r="I11" s="15"/>
      <c r="J11" s="10" t="n">
        <f aca="false">SUM(H11+J10)</f>
        <v>568.217</v>
      </c>
      <c r="K11" s="15" t="n">
        <v>0</v>
      </c>
      <c r="L11" s="15"/>
      <c r="M11" s="10" t="n">
        <f aca="false">SUM(K11+M10)</f>
        <v>2850.1935</v>
      </c>
      <c r="N11" s="15" t="n">
        <v>0</v>
      </c>
      <c r="O11" s="15"/>
      <c r="P11" s="10" t="n">
        <f aca="false">SUM(N11+P10)</f>
        <v>777.3255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0.101187340438465</v>
      </c>
      <c r="C12" s="16"/>
      <c r="D12" s="10" t="n">
        <f aca="false">SUM(D14:D1048576)</f>
        <v>524.37</v>
      </c>
      <c r="E12" s="16" t="n">
        <f aca="false">G12/B4</f>
        <v>0.100344064359139</v>
      </c>
      <c r="F12" s="16"/>
      <c r="G12" s="11" t="n">
        <f aca="false">SUM(G14:G1048576)</f>
        <v>520</v>
      </c>
      <c r="H12" s="16" t="n">
        <f aca="false">J12/B4</f>
        <v>0.109992532085979</v>
      </c>
      <c r="I12" s="16"/>
      <c r="J12" s="10" t="n">
        <f aca="false">SUM(J14:J1048576)</f>
        <v>570</v>
      </c>
      <c r="K12" s="16" t="n">
        <f aca="false">M12/B4</f>
        <v>0.560286520897616</v>
      </c>
      <c r="L12" s="16"/>
      <c r="M12" s="10" t="n">
        <f aca="false">SUM(M14:M1048576)</f>
        <v>2903.5</v>
      </c>
      <c r="N12" s="16" t="n">
        <f aca="false">P12/B4</f>
        <v>0.154182514274908</v>
      </c>
      <c r="O12" s="16"/>
      <c r="P12" s="10" t="n">
        <f aca="false">SUM(P14:P1048576)</f>
        <v>799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6.15299999999991</v>
      </c>
      <c r="E13" s="17"/>
      <c r="F13" s="18"/>
      <c r="G13" s="17" t="n">
        <f aca="false">G12-G11</f>
        <v>1.78300000000002</v>
      </c>
      <c r="H13" s="17"/>
      <c r="I13" s="18"/>
      <c r="J13" s="17" t="n">
        <f aca="false">J12-J11</f>
        <v>1.78300000000002</v>
      </c>
      <c r="K13" s="17"/>
      <c r="L13" s="18"/>
      <c r="M13" s="17" t="n">
        <f aca="false">M12-M11</f>
        <v>53.3065000000001</v>
      </c>
      <c r="N13" s="17"/>
      <c r="O13" s="18"/>
      <c r="P13" s="17" t="n">
        <f aca="false">P12-P11</f>
        <v>21.6745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230</v>
      </c>
      <c r="E14" s="19" t="s">
        <v>19</v>
      </c>
      <c r="F14" s="19" t="s">
        <v>20</v>
      </c>
      <c r="G14" s="21" t="n">
        <v>270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-700</v>
      </c>
      <c r="Q14" s="1" t="s">
        <v>189</v>
      </c>
      <c r="S14" s="2" t="n">
        <v>1000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 t="n">
        <v>49</v>
      </c>
      <c r="N15" s="2" t="s">
        <v>31</v>
      </c>
      <c r="O15" s="2" t="s">
        <v>190</v>
      </c>
      <c r="P15" s="2" t="n">
        <v>18</v>
      </c>
      <c r="Q15" s="1" t="s">
        <v>191</v>
      </c>
      <c r="S15" s="2" t="n">
        <v>300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192</v>
      </c>
      <c r="O16" s="2" t="s">
        <v>193</v>
      </c>
      <c r="P16" s="2" t="n">
        <v>153</v>
      </c>
      <c r="Q16" s="19"/>
      <c r="R16" s="19"/>
      <c r="S16" s="20"/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194</v>
      </c>
      <c r="O17" s="1" t="s">
        <v>195</v>
      </c>
      <c r="P17" s="2" t="n">
        <v>1183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 t="s">
        <v>31</v>
      </c>
      <c r="O18" s="19" t="s">
        <v>196</v>
      </c>
      <c r="P18" s="2" t="n">
        <v>82</v>
      </c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 t="s">
        <v>47</v>
      </c>
      <c r="O19" s="2" t="s">
        <v>197</v>
      </c>
      <c r="P19" s="2" t="n">
        <v>43</v>
      </c>
    </row>
    <row r="20" customFormat="false" ht="12.8" hidden="false" customHeight="false" outlineLevel="0" collapsed="false">
      <c r="H20" s="27" t="s">
        <v>21</v>
      </c>
      <c r="I20" s="28" t="s">
        <v>54</v>
      </c>
      <c r="J20" s="2" t="n">
        <v>25</v>
      </c>
      <c r="K20" s="26" t="s">
        <v>93</v>
      </c>
      <c r="L20" s="1" t="s">
        <v>94</v>
      </c>
      <c r="M20" s="2" t="n">
        <v>46</v>
      </c>
      <c r="N20" s="2" t="s">
        <v>31</v>
      </c>
      <c r="O20" s="2" t="s">
        <v>198</v>
      </c>
      <c r="P20" s="2" t="n">
        <v>20</v>
      </c>
    </row>
    <row r="21" customFormat="false" ht="12.8" hidden="false" customHeight="false" outlineLevel="0" collapsed="false">
      <c r="H21" s="28" t="s">
        <v>28</v>
      </c>
      <c r="I21" s="28" t="s">
        <v>108</v>
      </c>
      <c r="J21" s="2" t="n">
        <v>50</v>
      </c>
      <c r="K21" s="26" t="s">
        <v>93</v>
      </c>
      <c r="L21" s="1" t="s">
        <v>117</v>
      </c>
      <c r="M21" s="2" t="n">
        <v>55</v>
      </c>
      <c r="N21" s="2"/>
      <c r="O21" s="2"/>
    </row>
    <row r="22" customFormat="false" ht="12.8" hidden="false" customHeight="false" outlineLevel="0" collapsed="false">
      <c r="H22" s="1" t="s">
        <v>38</v>
      </c>
      <c r="J22" s="2" t="n">
        <v>60</v>
      </c>
      <c r="K22" s="2" t="s">
        <v>31</v>
      </c>
      <c r="L22" s="19" t="s">
        <v>32</v>
      </c>
      <c r="M22" s="2" t="n">
        <v>215</v>
      </c>
      <c r="N22" s="2"/>
      <c r="O22" s="2"/>
    </row>
    <row r="23" customFormat="false" ht="12.8" hidden="false" customHeight="false" outlineLevel="0" collapsed="false">
      <c r="H23" s="1" t="s">
        <v>21</v>
      </c>
      <c r="I23" s="1" t="s">
        <v>22</v>
      </c>
      <c r="J23" s="2" t="n">
        <v>40</v>
      </c>
      <c r="K23" s="28" t="s">
        <v>39</v>
      </c>
      <c r="L23" s="28" t="s">
        <v>199</v>
      </c>
      <c r="M23" s="2" t="n">
        <v>-177</v>
      </c>
    </row>
    <row r="24" customFormat="false" ht="12.8" hidden="false" customHeight="false" outlineLevel="0" collapsed="false">
      <c r="H24" s="1" t="s">
        <v>56</v>
      </c>
      <c r="I24" s="1" t="s">
        <v>200</v>
      </c>
      <c r="J24" s="2" t="n">
        <v>50</v>
      </c>
      <c r="K24" s="2" t="s">
        <v>147</v>
      </c>
      <c r="L24" s="2" t="s">
        <v>201</v>
      </c>
      <c r="M24" s="2" t="n">
        <v>160</v>
      </c>
    </row>
    <row r="25" customFormat="false" ht="12.8" hidden="false" customHeight="false" outlineLevel="0" collapsed="false">
      <c r="H25" s="1" t="s">
        <v>78</v>
      </c>
      <c r="I25" s="1" t="s">
        <v>202</v>
      </c>
      <c r="J25" s="2" t="n">
        <v>50</v>
      </c>
      <c r="K25" s="19" t="s">
        <v>75</v>
      </c>
      <c r="L25" s="2" t="s">
        <v>203</v>
      </c>
      <c r="M25" s="2" t="n">
        <v>40</v>
      </c>
    </row>
    <row r="26" customFormat="false" ht="12.8" hidden="false" customHeight="false" outlineLevel="0" collapsed="false">
      <c r="H26" s="1" t="s">
        <v>21</v>
      </c>
      <c r="I26" s="1" t="s">
        <v>22</v>
      </c>
      <c r="J26" s="2" t="n">
        <v>20</v>
      </c>
      <c r="K26" s="19" t="s">
        <v>165</v>
      </c>
      <c r="M26" s="2" t="n">
        <v>6.5</v>
      </c>
    </row>
    <row r="27" customFormat="false" ht="12.8" hidden="false" customHeight="false" outlineLevel="0" collapsed="false">
      <c r="H27" s="28" t="s">
        <v>56</v>
      </c>
      <c r="I27" s="28" t="s">
        <v>84</v>
      </c>
      <c r="J27" s="2" t="n">
        <v>50</v>
      </c>
      <c r="K27" s="19" t="s">
        <v>31</v>
      </c>
      <c r="L27" s="1" t="s">
        <v>32</v>
      </c>
      <c r="M27" s="2" t="n">
        <v>102</v>
      </c>
    </row>
    <row r="28" customFormat="false" ht="12.8" hidden="false" customHeight="false" outlineLevel="0" collapsed="false">
      <c r="H28" s="28" t="s">
        <v>45</v>
      </c>
      <c r="I28" s="28" t="s">
        <v>46</v>
      </c>
      <c r="J28" s="2" t="n">
        <v>20</v>
      </c>
      <c r="K28" s="19" t="s">
        <v>19</v>
      </c>
      <c r="L28" s="19" t="s">
        <v>20</v>
      </c>
      <c r="M28" s="2" t="n">
        <v>850</v>
      </c>
    </row>
    <row r="29" customFormat="false" ht="12.8" hidden="false" customHeight="false" outlineLevel="0" collapsed="false">
      <c r="H29" s="1" t="s">
        <v>28</v>
      </c>
      <c r="I29" s="1" t="s">
        <v>204</v>
      </c>
      <c r="J29" s="2" t="n">
        <v>50</v>
      </c>
      <c r="K29" s="1" t="s">
        <v>103</v>
      </c>
      <c r="L29" s="1" t="s">
        <v>104</v>
      </c>
      <c r="M29" s="2" t="n">
        <v>10</v>
      </c>
    </row>
    <row r="30" customFormat="false" ht="12.8" hidden="false" customHeight="false" outlineLevel="0" collapsed="false">
      <c r="H30" s="1" t="s">
        <v>78</v>
      </c>
      <c r="I30" s="1" t="s">
        <v>205</v>
      </c>
      <c r="J30" s="2" t="n">
        <v>50</v>
      </c>
      <c r="K30" s="1" t="s">
        <v>47</v>
      </c>
      <c r="L30" s="1" t="s">
        <v>206</v>
      </c>
      <c r="M30" s="2" t="n">
        <v>30</v>
      </c>
    </row>
    <row r="31" customFormat="false" ht="12.8" hidden="false" customHeight="false" outlineLevel="0" collapsed="false">
      <c r="H31" s="1" t="s">
        <v>6</v>
      </c>
      <c r="J31" s="2" t="n">
        <f aca="false">-M31</f>
        <v>-150</v>
      </c>
      <c r="K31" s="1" t="s">
        <v>5</v>
      </c>
      <c r="M31" s="2" t="n">
        <v>150</v>
      </c>
    </row>
    <row r="32" customFormat="false" ht="12.8" hidden="false" customHeight="false" outlineLevel="0" collapsed="false">
      <c r="H32" s="1" t="s">
        <v>56</v>
      </c>
      <c r="I32" s="1" t="s">
        <v>207</v>
      </c>
      <c r="J32" s="2" t="n">
        <v>50</v>
      </c>
      <c r="K32" s="19" t="s">
        <v>31</v>
      </c>
      <c r="L32" s="19" t="s">
        <v>208</v>
      </c>
      <c r="M32" s="21" t="n">
        <v>90</v>
      </c>
    </row>
    <row r="33" customFormat="false" ht="12.8" hidden="false" customHeight="false" outlineLevel="0" collapsed="false">
      <c r="H33" s="1" t="s">
        <v>45</v>
      </c>
      <c r="I33" s="1" t="s">
        <v>209</v>
      </c>
      <c r="J33" s="2" t="n">
        <v>30</v>
      </c>
    </row>
    <row r="34" customFormat="false" ht="12.8" hidden="false" customHeight="false" outlineLevel="0" collapsed="false">
      <c r="K34" s="19"/>
      <c r="L34" s="19"/>
      <c r="M34" s="21"/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true" showOutlineSymbols="true" defaultGridColor="true" view="normal" topLeftCell="B6" colorId="64" zoomScale="100" zoomScaleNormal="100" zoomScalePageLayoutView="100" workbookViewId="0">
      <selection pane="topLeft" activeCell="I26" activeCellId="0" sqref="I26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2903.26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0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2903.26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290.326</v>
      </c>
      <c r="E9" s="9" t="n">
        <v>0.1</v>
      </c>
      <c r="F9" s="9"/>
      <c r="G9" s="11" t="n">
        <f aca="false">B2*E9</f>
        <v>290.326</v>
      </c>
      <c r="H9" s="9" t="n">
        <v>0.1</v>
      </c>
      <c r="I9" s="9"/>
      <c r="J9" s="10" t="n">
        <f aca="false">H9*B2</f>
        <v>290.326</v>
      </c>
      <c r="K9" s="9" t="n">
        <v>0.55</v>
      </c>
      <c r="L9" s="9"/>
      <c r="M9" s="10" t="n">
        <f aca="false">K9*B2</f>
        <v>1596.793</v>
      </c>
      <c r="N9" s="9" t="n">
        <v>0.15</v>
      </c>
      <c r="O9" s="9"/>
      <c r="P9" s="10" t="n">
        <f aca="false">B2*N9</f>
        <v>435.489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290.326</v>
      </c>
      <c r="E10" s="9" t="n">
        <v>0.106697652969588</v>
      </c>
      <c r="F10" s="9"/>
      <c r="G10" s="11" t="n">
        <f aca="false">E9*B4</f>
        <v>290.326</v>
      </c>
      <c r="H10" s="9" t="n">
        <v>0.106697652969588</v>
      </c>
      <c r="I10" s="9"/>
      <c r="J10" s="10" t="n">
        <f aca="false">B4*H9</f>
        <v>290.326</v>
      </c>
      <c r="K10" s="9" t="n">
        <v>0.586837091332735</v>
      </c>
      <c r="L10" s="9"/>
      <c r="M10" s="10" t="n">
        <f aca="false">K9*B4</f>
        <v>1596.793</v>
      </c>
      <c r="N10" s="9" t="n">
        <v>0.160046479454382</v>
      </c>
      <c r="O10" s="9"/>
      <c r="P10" s="10" t="n">
        <f aca="false">N9*B4</f>
        <v>435.489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290.326</v>
      </c>
      <c r="E11" s="15" t="n">
        <v>0</v>
      </c>
      <c r="F11" s="15"/>
      <c r="G11" s="10" t="n">
        <f aca="false">SUM(E11+G10)</f>
        <v>290.326</v>
      </c>
      <c r="H11" s="15" t="n">
        <v>50</v>
      </c>
      <c r="I11" s="15"/>
      <c r="J11" s="10" t="n">
        <f aca="false">SUM(H11+J10)</f>
        <v>340.326</v>
      </c>
      <c r="K11" s="15" t="n">
        <v>-50</v>
      </c>
      <c r="L11" s="15"/>
      <c r="M11" s="10" t="n">
        <f aca="false">SUM(K11+M10)</f>
        <v>1546.793</v>
      </c>
      <c r="N11" s="15" t="n">
        <v>0</v>
      </c>
      <c r="O11" s="15"/>
      <c r="P11" s="10" t="n">
        <f aca="false">SUM(N11+P10)</f>
        <v>435.489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0.101392916927867</v>
      </c>
      <c r="C12" s="16"/>
      <c r="D12" s="10" t="n">
        <f aca="false">SUM(D14:D1048576)</f>
        <v>294.37</v>
      </c>
      <c r="E12" s="16" t="n">
        <f aca="false">G12/B4</f>
        <v>0.0861100969255251</v>
      </c>
      <c r="F12" s="16"/>
      <c r="G12" s="11" t="n">
        <f aca="false">SUM(G14:G1048576)</f>
        <v>250</v>
      </c>
      <c r="H12" s="16" t="n">
        <f aca="false">J12/B4</f>
        <v>0.13605395314233</v>
      </c>
      <c r="I12" s="16"/>
      <c r="J12" s="10" t="n">
        <f aca="false">SUM(J14:J1048576)</f>
        <v>395</v>
      </c>
      <c r="K12" s="16" t="n">
        <f aca="false">M12/B4</f>
        <v>0.553860143424977</v>
      </c>
      <c r="L12" s="16"/>
      <c r="M12" s="10" t="n">
        <f aca="false">SUM(M14:M1048576)</f>
        <v>1608</v>
      </c>
      <c r="N12" s="16" t="n">
        <f aca="false">P12/B4</f>
        <v>0.114684871489291</v>
      </c>
      <c r="O12" s="16"/>
      <c r="P12" s="10" t="n">
        <f aca="false">SUM(P14:P1048576)</f>
        <v>332.96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4.04399999999998</v>
      </c>
      <c r="E13" s="17"/>
      <c r="F13" s="18"/>
      <c r="G13" s="17" t="n">
        <f aca="false">G12-G11</f>
        <v>-40.326</v>
      </c>
      <c r="H13" s="17"/>
      <c r="I13" s="18"/>
      <c r="J13" s="17" t="n">
        <f aca="false">J12-J11</f>
        <v>54.674</v>
      </c>
      <c r="K13" s="17"/>
      <c r="L13" s="18"/>
      <c r="M13" s="17" t="n">
        <f aca="false">M12-M11</f>
        <v>61.2070000000001</v>
      </c>
      <c r="N13" s="17"/>
      <c r="O13" s="18"/>
      <c r="P13" s="17" t="n">
        <f aca="false">P12-P11</f>
        <v>-102.529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/>
      <c r="E14" s="19" t="s">
        <v>19</v>
      </c>
      <c r="F14" s="19" t="s">
        <v>20</v>
      </c>
      <c r="G14" s="21"/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 t="n">
        <v>49</v>
      </c>
      <c r="N15" s="2" t="s">
        <v>47</v>
      </c>
      <c r="O15" s="2" t="s">
        <v>210</v>
      </c>
      <c r="P15" s="2" t="n">
        <v>60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31</v>
      </c>
      <c r="O16" s="2"/>
      <c r="P16" s="2" t="n">
        <v>159.96</v>
      </c>
      <c r="Q16" s="19"/>
      <c r="R16" s="19"/>
      <c r="S16" s="20"/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211</v>
      </c>
      <c r="O17" s="1" t="s">
        <v>212</v>
      </c>
      <c r="P17" s="2" t="n">
        <v>113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/>
      <c r="O18" s="19"/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/>
      <c r="O19" s="2"/>
    </row>
    <row r="20" customFormat="false" ht="12.8" hidden="false" customHeight="false" outlineLevel="0" collapsed="false">
      <c r="H20" s="27" t="s">
        <v>21</v>
      </c>
      <c r="I20" s="28" t="s">
        <v>54</v>
      </c>
      <c r="J20" s="2" t="n">
        <v>25</v>
      </c>
      <c r="K20" s="26" t="s">
        <v>93</v>
      </c>
      <c r="L20" s="1" t="s">
        <v>94</v>
      </c>
      <c r="M20" s="2" t="n">
        <v>46</v>
      </c>
      <c r="N20" s="2"/>
      <c r="O20" s="2"/>
    </row>
    <row r="21" customFormat="false" ht="12.8" hidden="false" customHeight="false" outlineLevel="0" collapsed="false">
      <c r="H21" s="28" t="s">
        <v>78</v>
      </c>
      <c r="I21" s="28" t="s">
        <v>140</v>
      </c>
      <c r="J21" s="2" t="n">
        <v>50</v>
      </c>
      <c r="K21" s="26" t="s">
        <v>93</v>
      </c>
      <c r="L21" s="1" t="s">
        <v>117</v>
      </c>
      <c r="M21" s="2" t="n">
        <v>55</v>
      </c>
      <c r="N21" s="2"/>
      <c r="O21" s="2"/>
    </row>
    <row r="22" customFormat="false" ht="12.8" hidden="false" customHeight="false" outlineLevel="0" collapsed="false">
      <c r="H22" s="1" t="s">
        <v>21</v>
      </c>
      <c r="I22" s="1" t="s">
        <v>22</v>
      </c>
      <c r="J22" s="2" t="n">
        <v>20</v>
      </c>
      <c r="K22" s="24" t="s">
        <v>19</v>
      </c>
      <c r="L22" s="19" t="s">
        <v>20</v>
      </c>
      <c r="M22" s="2" t="n">
        <v>-500</v>
      </c>
      <c r="N22" s="2"/>
      <c r="O22" s="2"/>
    </row>
    <row r="23" customFormat="false" ht="12.8" hidden="false" customHeight="false" outlineLevel="0" collapsed="false">
      <c r="H23" s="1" t="s">
        <v>28</v>
      </c>
      <c r="I23" s="1" t="s">
        <v>213</v>
      </c>
      <c r="J23" s="2" t="n">
        <v>50</v>
      </c>
      <c r="K23" s="28" t="s">
        <v>47</v>
      </c>
      <c r="L23" s="28" t="s">
        <v>214</v>
      </c>
      <c r="M23" s="2" t="n">
        <v>24</v>
      </c>
    </row>
    <row r="24" customFormat="false" ht="12.8" hidden="false" customHeight="false" outlineLevel="0" collapsed="false">
      <c r="H24" s="1" t="s">
        <v>56</v>
      </c>
      <c r="I24" s="1" t="s">
        <v>200</v>
      </c>
      <c r="J24" s="2" t="n">
        <v>50</v>
      </c>
      <c r="K24" s="2" t="s">
        <v>215</v>
      </c>
      <c r="L24" s="2"/>
      <c r="M24" s="2" t="n">
        <v>929</v>
      </c>
    </row>
    <row r="25" customFormat="false" ht="12.8" hidden="false" customHeight="false" outlineLevel="0" collapsed="false">
      <c r="H25" s="1" t="s">
        <v>43</v>
      </c>
      <c r="I25" s="1" t="s">
        <v>216</v>
      </c>
      <c r="J25" s="2" t="n">
        <v>25</v>
      </c>
      <c r="K25" s="19" t="s">
        <v>39</v>
      </c>
      <c r="L25" s="2"/>
      <c r="M25" s="2" t="n">
        <v>-444</v>
      </c>
    </row>
    <row r="26" customFormat="false" ht="12.8" hidden="false" customHeight="false" outlineLevel="0" collapsed="false">
      <c r="K26" s="19" t="s">
        <v>217</v>
      </c>
      <c r="L26" s="1" t="s">
        <v>214</v>
      </c>
      <c r="M26" s="2" t="n">
        <v>69</v>
      </c>
    </row>
    <row r="27" customFormat="false" ht="12.8" hidden="false" customHeight="false" outlineLevel="0" collapsed="false">
      <c r="H27" s="28"/>
      <c r="I27" s="28"/>
      <c r="K27" s="19" t="s">
        <v>218</v>
      </c>
      <c r="L27" s="1" t="s">
        <v>219</v>
      </c>
      <c r="M27" s="2" t="n">
        <v>59</v>
      </c>
    </row>
    <row r="28" customFormat="false" ht="12.8" hidden="false" customHeight="false" outlineLevel="0" collapsed="false">
      <c r="H28" s="28"/>
      <c r="I28" s="28"/>
      <c r="K28" s="19" t="s">
        <v>220</v>
      </c>
      <c r="L28" s="19" t="s">
        <v>219</v>
      </c>
      <c r="M28" s="2" t="n">
        <v>38</v>
      </c>
    </row>
    <row r="29" customFormat="false" ht="12.8" hidden="false" customHeight="false" outlineLevel="0" collapsed="false">
      <c r="K29" s="1" t="s">
        <v>221</v>
      </c>
      <c r="L29" s="1" t="s">
        <v>219</v>
      </c>
      <c r="M29" s="2" t="n">
        <v>6</v>
      </c>
    </row>
    <row r="32" customFormat="false" ht="12.8" hidden="false" customHeight="false" outlineLevel="0" collapsed="false">
      <c r="K32" s="19"/>
      <c r="L32" s="19"/>
      <c r="M32" s="21"/>
    </row>
    <row r="34" customFormat="false" ht="12.8" hidden="false" customHeight="false" outlineLevel="0" collapsed="false">
      <c r="K34" s="19"/>
      <c r="L34" s="19"/>
      <c r="M34" s="21"/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28" width="11.52"/>
  </cols>
  <sheetData>
    <row r="2" customFormat="false" ht="12.8" hidden="false" customHeight="false" outlineLevel="0" collapsed="false">
      <c r="A2" s="31" t="s">
        <v>222</v>
      </c>
      <c r="B2" s="32" t="n">
        <f aca="false">SUM(B4:B16)</f>
        <v>1820</v>
      </c>
    </row>
    <row r="3" customFormat="false" ht="12.8" hidden="false" customHeight="false" outlineLevel="0" collapsed="false">
      <c r="B3" s="32"/>
    </row>
    <row r="4" customFormat="false" ht="12.8" hidden="false" customHeight="false" outlineLevel="0" collapsed="false">
      <c r="A4" s="28" t="s">
        <v>223</v>
      </c>
      <c r="B4" s="32" t="n">
        <v>2000</v>
      </c>
    </row>
    <row r="5" customFormat="false" ht="12.8" hidden="false" customHeight="false" outlineLevel="0" collapsed="false">
      <c r="A5" s="28" t="s">
        <v>224</v>
      </c>
      <c r="B5" s="32" t="n">
        <f aca="false">Januar!P14</f>
        <v>0</v>
      </c>
    </row>
    <row r="6" customFormat="false" ht="12.8" hidden="false" customHeight="false" outlineLevel="0" collapsed="false">
      <c r="A6" s="28" t="s">
        <v>225</v>
      </c>
      <c r="B6" s="32" t="n">
        <f aca="false">Februar!P14</f>
        <v>0</v>
      </c>
    </row>
    <row r="7" customFormat="false" ht="12.8" hidden="false" customHeight="false" outlineLevel="0" collapsed="false">
      <c r="A7" s="28" t="s">
        <v>226</v>
      </c>
      <c r="B7" s="32" t="n">
        <f aca="false">Maerz!P14</f>
        <v>0</v>
      </c>
    </row>
    <row r="8" customFormat="false" ht="12.8" hidden="false" customHeight="false" outlineLevel="0" collapsed="false">
      <c r="A8" s="28" t="s">
        <v>227</v>
      </c>
      <c r="B8" s="32" t="n">
        <f aca="false">April!P14</f>
        <v>0</v>
      </c>
    </row>
    <row r="9" customFormat="false" ht="12.8" hidden="false" customHeight="false" outlineLevel="0" collapsed="false">
      <c r="A9" s="28" t="s">
        <v>228</v>
      </c>
      <c r="B9" s="32" t="n">
        <f aca="false">Mai!P14</f>
        <v>0</v>
      </c>
    </row>
    <row r="10" customFormat="false" ht="12.8" hidden="false" customHeight="false" outlineLevel="0" collapsed="false">
      <c r="A10" s="28" t="s">
        <v>229</v>
      </c>
      <c r="B10" s="32" t="n">
        <f aca="false">Juni!P14</f>
        <v>520</v>
      </c>
    </row>
    <row r="11" customFormat="false" ht="12.8" hidden="false" customHeight="false" outlineLevel="0" collapsed="false">
      <c r="A11" s="28" t="s">
        <v>230</v>
      </c>
      <c r="B11" s="32" t="n">
        <f aca="false">Juli!P14</f>
        <v>-700</v>
      </c>
    </row>
    <row r="12" customFormat="false" ht="12.8" hidden="false" customHeight="false" outlineLevel="0" collapsed="false">
      <c r="A12" s="28" t="s">
        <v>231</v>
      </c>
      <c r="B12" s="32" t="n">
        <v>0</v>
      </c>
    </row>
    <row r="13" customFormat="false" ht="12.8" hidden="false" customHeight="false" outlineLevel="0" collapsed="false">
      <c r="A13" s="28" t="s">
        <v>232</v>
      </c>
      <c r="B13" s="33" t="n">
        <v>0</v>
      </c>
    </row>
    <row r="14" customFormat="false" ht="12.8" hidden="false" customHeight="false" outlineLevel="0" collapsed="false">
      <c r="A14" s="28" t="s">
        <v>233</v>
      </c>
      <c r="B14" s="33" t="n">
        <v>0</v>
      </c>
    </row>
    <row r="15" customFormat="false" ht="12.8" hidden="false" customHeight="false" outlineLevel="0" collapsed="false">
      <c r="A15" s="28" t="s">
        <v>234</v>
      </c>
      <c r="B15" s="32" t="n">
        <v>0</v>
      </c>
    </row>
    <row r="16" customFormat="false" ht="12.8" hidden="false" customHeight="false" outlineLevel="0" collapsed="false">
      <c r="A16" s="28" t="s">
        <v>235</v>
      </c>
      <c r="B16" s="3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17058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2018-01-07T18:00:17Z</dcterms:created>
  <dc:creator/>
  <dc:description/>
  <dc:language>de-DE</dc:language>
  <cp:lastModifiedBy/>
  <dcterms:modified xsi:type="dcterms:W3CDTF">2022-08-13T17:02:00Z</dcterms:modified>
  <cp:revision>1687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