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anuar" sheetId="1" state="visible" r:id="rId2"/>
    <sheet name="Februar" sheetId="2" state="visible" r:id="rId3"/>
    <sheet name="Maerz" sheetId="3" state="visible" r:id="rId4"/>
    <sheet name="April" sheetId="4" state="visible" r:id="rId5"/>
    <sheet name="Mai" sheetId="5" state="visible" r:id="rId6"/>
    <sheet name="RücklageFun" sheetId="6" state="visible" r:id="rId7"/>
    <sheet name="TagesgeldPlus_Ruecklage" sheetId="7" state="visible" r:id="rId8"/>
    <sheet name="Putzen" sheetId="8" state="visible" r:id="rId9"/>
    <sheet name="Hausausgaben_Rest" sheetId="9" state="visible" r:id="rId10"/>
    <sheet name="Rechnungen Haus" sheetId="10" state="visible" r:id="rId11"/>
    <sheet name="Nicolai" sheetId="11" state="visible" r:id="rId12"/>
    <sheet name="Geplante Hausausgab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<sst xmlns="http://schemas.openxmlformats.org/spreadsheetml/2006/main" count="739" uniqueCount="226">
  <si>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</si>
  <si>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</si>
  <si>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</si>
  <si>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</si>
  <si>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</si>
  <si>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</si>
  <si>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</si>
  <si>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</si>
  <si>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</si>
  <si>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</si>
  <si>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</si>
  <si>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</si>
  <si>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</si>
  <si>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</si>
  <si>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</si>
  <si>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</si>
  <si>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</si>
  <si>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</si>
  <si>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</si>
  <si>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</si>
  <si>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</si>
  <si>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</si>
  <si>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</si>
  <si>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</si>
  <si>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</si>
  <si>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</si>
  <si>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</si>
  <si>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</si>
  <si>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</si>
  <si>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</si>
  <si>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</si>
  <si>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</si>
  <si>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</si>
  <si>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</si>
  <si>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</si>
  <si>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</si>
  <si>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</si>
  <si>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</si>
  <si>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</si>
  <si>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</si>
  <si>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</si>
  <si>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</si>
  <si>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</si>
  <si>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</si>
  <si>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</si>
  <si>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</si>
  <si>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</si>
  <si>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</si>
  <si>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</si>
  <si>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</si>
  <si>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</si>
  <si>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</si>
  <si>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</si>
  <si>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</si>
  <si>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</si>
  <si>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</si>
  <si>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</si>
  <si>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</si>
  <si>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</si>
  <si>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</si>
  <si>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</si>
  <si>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</si>
  <si>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</si>
  <si>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</si>
  <si>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</si>
  <si>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</si>
  <si>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</si>
  <si>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</si>
  <si>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</si>
  <si>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</si>
  <si>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</si>
  <si>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</si>
  <si>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</si>
  <si>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</si>
  <si>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</si>
  <si>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</si>
  <si>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</si>
  <si>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</si>
  <si>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</si>
  <si>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</si>
  <si>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</si>
  <si>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</si>
  <si>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</si>
  <si>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</si>
  <si>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</si>
  <si>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</si>
  <si>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</si>
  <si>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</si>
  <si>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</si>
  <si>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</si>
  <si>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</si>
  <si>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</si>
  <si>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</si>
  <si>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</si>
  <si>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</si>
  <si>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</si>
  <si>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</si>
  <si>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</si>
  <si>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</si>
  <si>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</si>
  <si>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</si>
  <si>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</si>
  <si>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</si>
  <si>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</si>
  <si>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</si>
  <si>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</si>
  <si>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</si>
  <si>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</si>
  <si>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</si>
  <si>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</si>
  <si>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</si>
  <si>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</si>
  <si>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</si>
  <si>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</si>
  <si>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</si>
  <si>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</si>
  <si>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</si>
  <si>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</si>
  <si>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</si>
  <si>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</si>
  <si>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</si>
  <si>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</si>
  <si>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</si>
  <si>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</si>
  <si>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</si>
  <si>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KW15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</si>
  <si>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</si>
  <si>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</si>
  <si>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</si>
  <si>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</si>
  <si>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</si>
  <si>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</si>
  <si>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</si>
  <si>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</si>
  <si>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</si>
  <si>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Böttcher</t>
  </si>
  <si>
    <t xml:space="preserve">Höffner</t>
  </si>
  <si>
    <t xml:space="preserve">Financial c++</t>
  </si>
  <si>
    <t xml:space="preserve">365Rider</t>
  </si>
  <si>
    <t xml:space="preserve">Shimano Mtb</t>
  </si>
  <si>
    <t xml:space="preserve">Kolumbien</t>
  </si>
  <si>
    <t xml:space="preserve">Garmin</t>
  </si>
  <si>
    <t xml:space="preserve">medpex</t>
  </si>
  <si>
    <t xml:space="preserve">Bepanthen</t>
  </si>
  <si>
    <t xml:space="preserve">Boxen</t>
  </si>
  <si>
    <t xml:space="preserve">Post</t>
  </si>
  <si>
    <t xml:space="preserve">trinkgeld</t>
  </si>
  <si>
    <t xml:space="preserve">Roller</t>
  </si>
  <si>
    <t xml:space="preserve">Kommode</t>
  </si>
  <si>
    <t xml:space="preserve">Zahnbürste</t>
  </si>
  <si>
    <t xml:space="preserve">Helm</t>
  </si>
  <si>
    <t xml:space="preserve">C++ Guide</t>
  </si>
  <si>
    <t xml:space="preserve">Venilkerne</t>
  </si>
  <si>
    <t xml:space="preserve">applied c++</t>
  </si>
  <si>
    <t xml:space="preserve">Ukraine Kinder</t>
  </si>
  <si>
    <t xml:space="preserve">Befestigung</t>
  </si>
  <si>
    <t xml:space="preserve">Bonhoefer</t>
  </si>
  <si>
    <t xml:space="preserve">Schrauben</t>
  </si>
  <si>
    <t xml:space="preserve">glashater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</si>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</sst>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dd/mm/yy"/>
    <numFmt numFmtId="173" formatCode="#,##0\ [$€-407];\-#,##0\ [$€-407]"/>
    <numFmt numFmtId="174" formatCode="#,##0&quot; €&quot;;\-#,##0&quot; €&quot;"/>
    <numFmt numFmtId="175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2.7578125" defaultRowHeight="12.8" zeroHeight="false" outlineLevelRow="0" outlineLevelCol="0"/>
  <cols>
    <col collapsed="false" customWidth="true" hidden="false" outlineLevel="0" max="3" min="3" style="39" width="11.57"/>
  </cols>
  <sheetData>
    <row r="1" customFormat="false" ht="12.8" hidden="false" customHeight="false" outlineLevel="0" collapsed="false">
      <c r="B1" s="31" t="s">
        <v>196</v>
      </c>
      <c r="C1" s="39" t="n">
        <f aca="false">SUM(C3:C1501)</f>
        <v>116363.75</v>
      </c>
      <c r="E1" s="31" t="s">
        <v>196</v>
      </c>
      <c r="F1" s="39" t="n">
        <f aca="false">SUM(F3:F1501)</f>
        <v>15473.91</v>
      </c>
      <c r="H1" s="31" t="s">
        <v>196</v>
      </c>
      <c r="I1" s="39" t="n">
        <f aca="false">SUM(I3:I1501)</f>
        <v>9684.75</v>
      </c>
      <c r="K1" s="31" t="s">
        <v>196</v>
      </c>
      <c r="L1" s="39" t="n">
        <f aca="false">SUM(L3:L1501)</f>
        <v>10440</v>
      </c>
    </row>
    <row r="2" customFormat="false" ht="12.8" hidden="false" customHeight="false" outlineLevel="0" collapsed="false">
      <c r="F2" s="39"/>
      <c r="I2" s="39"/>
      <c r="L2" s="39"/>
    </row>
    <row r="3" customFormat="false" ht="12.8" hidden="false" customHeight="false" outlineLevel="0" collapsed="false">
      <c r="A3" s="35" t="n">
        <v>44012</v>
      </c>
      <c r="B3" s="28" t="s">
        <v>197</v>
      </c>
      <c r="C3" s="39" t="n">
        <v>145.88</v>
      </c>
      <c r="D3" s="35"/>
      <c r="E3" s="28"/>
      <c r="F3" s="39"/>
      <c r="G3" s="35"/>
      <c r="H3" s="28"/>
      <c r="I3" s="39"/>
      <c r="J3" s="35"/>
      <c r="K3" s="28"/>
      <c r="L3" s="39"/>
    </row>
    <row r="4" customFormat="false" ht="12.8" hidden="false" customHeight="false" outlineLevel="0" collapsed="false">
      <c r="A4" s="35" t="n">
        <v>44012</v>
      </c>
      <c r="B4" s="28" t="s">
        <v>198</v>
      </c>
      <c r="C4" s="39" t="n">
        <v>3158.55</v>
      </c>
      <c r="D4" s="35"/>
      <c r="E4" s="28"/>
      <c r="F4" s="39"/>
      <c r="G4" s="35"/>
      <c r="H4" s="28"/>
      <c r="I4" s="39"/>
      <c r="J4" s="35"/>
      <c r="K4" s="28"/>
      <c r="L4" s="39"/>
    </row>
    <row r="5" customFormat="false" ht="12.8" hidden="false" customHeight="false" outlineLevel="0" collapsed="false">
      <c r="A5" s="35" t="n">
        <v>44017</v>
      </c>
      <c r="B5" s="28" t="s">
        <v>199</v>
      </c>
      <c r="C5" s="39" t="n">
        <v>2923.52</v>
      </c>
      <c r="D5" s="35" t="n">
        <v>44017</v>
      </c>
      <c r="E5" s="28" t="s">
        <v>199</v>
      </c>
      <c r="F5" s="39" t="n">
        <v>2923.52</v>
      </c>
      <c r="G5" s="35" t="n">
        <v>44034</v>
      </c>
      <c r="H5" s="28" t="s">
        <v>200</v>
      </c>
      <c r="I5" s="39" t="n">
        <v>8000</v>
      </c>
      <c r="J5" s="35"/>
      <c r="K5" s="28"/>
      <c r="L5" s="39"/>
    </row>
    <row r="6" customFormat="false" ht="12.8" hidden="false" customHeight="false" outlineLevel="0" collapsed="false">
      <c r="A6" s="35" t="n">
        <v>44034</v>
      </c>
      <c r="B6" s="28" t="s">
        <v>200</v>
      </c>
      <c r="C6" s="39" t="n">
        <v>8000</v>
      </c>
      <c r="D6" s="35" t="n">
        <v>44080</v>
      </c>
      <c r="E6" s="28" t="s">
        <v>199</v>
      </c>
      <c r="F6" s="39" t="n">
        <v>1516</v>
      </c>
      <c r="G6" s="35" t="n">
        <v>44116</v>
      </c>
      <c r="H6" s="28" t="s">
        <v>200</v>
      </c>
      <c r="I6" s="39" t="n">
        <v>1665.25</v>
      </c>
      <c r="J6" s="35"/>
      <c r="K6" s="28"/>
      <c r="L6" s="39"/>
    </row>
    <row r="7" customFormat="false" ht="12.8" hidden="false" customHeight="false" outlineLevel="0" collapsed="false">
      <c r="A7" s="35" t="n">
        <v>44061</v>
      </c>
      <c r="B7" s="28" t="s">
        <v>197</v>
      </c>
      <c r="C7" s="39" t="n">
        <v>414.99</v>
      </c>
      <c r="D7" s="35" t="n">
        <v>44080</v>
      </c>
      <c r="E7" s="28" t="s">
        <v>199</v>
      </c>
      <c r="F7" s="39" t="n">
        <v>1856</v>
      </c>
      <c r="G7" s="35" t="n">
        <v>44116</v>
      </c>
      <c r="H7" s="28" t="s">
        <v>200</v>
      </c>
      <c r="I7" s="39" t="n">
        <v>19.5</v>
      </c>
      <c r="J7" s="35"/>
      <c r="K7" s="28"/>
      <c r="L7" s="39"/>
    </row>
    <row r="8" customFormat="false" ht="12.8" hidden="false" customHeight="false" outlineLevel="0" collapsed="false">
      <c r="A8" s="35" t="n">
        <v>44078</v>
      </c>
      <c r="B8" s="28" t="s">
        <v>184</v>
      </c>
      <c r="C8" s="39" t="n">
        <v>10440</v>
      </c>
      <c r="D8" s="35" t="n">
        <v>44094</v>
      </c>
      <c r="E8" s="28" t="s">
        <v>199</v>
      </c>
      <c r="F8" s="39" t="n">
        <v>1850.2</v>
      </c>
      <c r="J8" s="35" t="n">
        <v>44078</v>
      </c>
      <c r="K8" s="28" t="s">
        <v>184</v>
      </c>
      <c r="L8" s="39" t="n">
        <v>10440</v>
      </c>
    </row>
    <row r="9" customFormat="false" ht="12.8" hidden="false" customHeight="false" outlineLevel="0" collapsed="false">
      <c r="A9" s="35" t="n">
        <v>44080</v>
      </c>
      <c r="B9" s="28" t="s">
        <v>199</v>
      </c>
      <c r="C9" s="39" t="n">
        <v>1516</v>
      </c>
      <c r="D9" s="35" t="n">
        <v>44106</v>
      </c>
      <c r="E9" s="28" t="s">
        <v>199</v>
      </c>
      <c r="F9" s="39" t="n">
        <v>807.73</v>
      </c>
      <c r="G9" s="35"/>
      <c r="H9" s="28"/>
      <c r="I9" s="39"/>
      <c r="J9" s="35"/>
      <c r="K9" s="28"/>
      <c r="L9" s="39"/>
    </row>
    <row r="10" customFormat="false" ht="12.8" hidden="false" customHeight="false" outlineLevel="0" collapsed="false">
      <c r="A10" s="35" t="n">
        <v>44080</v>
      </c>
      <c r="B10" s="28" t="s">
        <v>199</v>
      </c>
      <c r="C10" s="39" t="n">
        <v>1856</v>
      </c>
      <c r="D10" s="35" t="n">
        <v>44140</v>
      </c>
      <c r="E10" s="28" t="s">
        <v>199</v>
      </c>
      <c r="F10" s="39" t="n">
        <v>538.12</v>
      </c>
      <c r="G10" s="35"/>
      <c r="H10" s="28"/>
      <c r="I10" s="39"/>
      <c r="J10" s="35"/>
      <c r="K10" s="28"/>
      <c r="L10" s="39"/>
    </row>
    <row r="11" customFormat="false" ht="12.8" hidden="false" customHeight="false" outlineLevel="0" collapsed="false">
      <c r="A11" s="35" t="n">
        <v>44094</v>
      </c>
      <c r="B11" s="28" t="s">
        <v>199</v>
      </c>
      <c r="C11" s="39" t="n">
        <v>1850.2</v>
      </c>
      <c r="D11" s="35" t="n">
        <v>44140</v>
      </c>
      <c r="E11" s="28" t="s">
        <v>199</v>
      </c>
      <c r="F11" s="39" t="n">
        <v>1305.64</v>
      </c>
      <c r="G11" s="35"/>
      <c r="H11" s="28"/>
      <c r="I11" s="39"/>
      <c r="J11" s="35"/>
      <c r="K11" s="28"/>
      <c r="L11" s="39"/>
    </row>
    <row r="12" customFormat="false" ht="12.8" hidden="false" customHeight="false" outlineLevel="0" collapsed="false">
      <c r="A12" s="35" t="n">
        <v>44103</v>
      </c>
      <c r="B12" s="28" t="s">
        <v>198</v>
      </c>
      <c r="C12" s="39" t="n">
        <v>3780.44</v>
      </c>
      <c r="D12" s="35" t="n">
        <v>44606</v>
      </c>
      <c r="E12" s="28" t="s">
        <v>199</v>
      </c>
      <c r="F12" s="39" t="n">
        <v>4676.7</v>
      </c>
      <c r="G12" s="35"/>
      <c r="H12" s="28"/>
      <c r="I12" s="39"/>
      <c r="J12" s="35"/>
      <c r="K12" s="28"/>
      <c r="L12" s="39"/>
    </row>
    <row r="13" customFormat="false" ht="12.8" hidden="false" customHeight="false" outlineLevel="0" collapsed="false">
      <c r="A13" s="35" t="n">
        <v>44106</v>
      </c>
      <c r="B13" s="28" t="s">
        <v>199</v>
      </c>
      <c r="C13" s="39" t="n">
        <v>807.73</v>
      </c>
      <c r="D13" s="35"/>
      <c r="E13" s="28"/>
      <c r="F13" s="39"/>
      <c r="G13" s="35"/>
      <c r="H13" s="28"/>
      <c r="I13" s="39"/>
      <c r="J13" s="35"/>
      <c r="K13" s="28"/>
      <c r="L13" s="39"/>
    </row>
    <row r="14" customFormat="false" ht="12.8" hidden="false" customHeight="false" outlineLevel="0" collapsed="false">
      <c r="A14" s="35" t="n">
        <v>44111</v>
      </c>
      <c r="B14" s="28" t="s">
        <v>201</v>
      </c>
      <c r="C14" s="39" t="n">
        <v>335.41</v>
      </c>
      <c r="D14" s="35"/>
      <c r="E14" s="28"/>
      <c r="F14" s="39"/>
      <c r="G14" s="35"/>
      <c r="H14" s="28"/>
      <c r="I14" s="39"/>
      <c r="J14" s="35"/>
      <c r="K14" s="28"/>
      <c r="L14" s="39"/>
    </row>
    <row r="15" customFormat="false" ht="12.8" hidden="false" customHeight="false" outlineLevel="0" collapsed="false">
      <c r="A15" s="35" t="n">
        <v>44116</v>
      </c>
      <c r="B15" s="28" t="s">
        <v>200</v>
      </c>
      <c r="C15" s="39" t="n">
        <v>1665.25</v>
      </c>
      <c r="D15" s="35"/>
      <c r="E15" s="28"/>
      <c r="F15" s="39"/>
      <c r="J15" s="35"/>
      <c r="K15" s="28"/>
      <c r="L15" s="39"/>
    </row>
    <row r="16" customFormat="false" ht="12.8" hidden="false" customHeight="false" outlineLevel="0" collapsed="false">
      <c r="A16" s="35" t="n">
        <v>44116</v>
      </c>
      <c r="B16" s="28" t="s">
        <v>200</v>
      </c>
      <c r="C16" s="39" t="n">
        <v>19.5</v>
      </c>
      <c r="D16" s="35"/>
      <c r="E16" s="28"/>
      <c r="F16" s="39"/>
      <c r="J16" s="35"/>
      <c r="K16" s="28"/>
      <c r="L16" s="39"/>
    </row>
    <row r="17" customFormat="false" ht="12.8" hidden="false" customHeight="false" outlineLevel="0" collapsed="false">
      <c r="A17" s="35" t="n">
        <v>44117</v>
      </c>
      <c r="B17" s="28" t="s">
        <v>202</v>
      </c>
      <c r="C17" s="39" t="n">
        <v>190</v>
      </c>
      <c r="G17" s="35"/>
      <c r="H17" s="28"/>
      <c r="I17" s="39"/>
      <c r="J17" s="35"/>
      <c r="K17" s="28"/>
      <c r="L17" s="39"/>
    </row>
    <row r="18" customFormat="false" ht="12.8" hidden="false" customHeight="false" outlineLevel="0" collapsed="false">
      <c r="A18" s="35" t="n">
        <v>44128</v>
      </c>
      <c r="B18" s="28" t="s">
        <v>197</v>
      </c>
      <c r="C18" s="39" t="n">
        <v>233.68</v>
      </c>
      <c r="G18" s="35"/>
      <c r="H18" s="28"/>
      <c r="I18" s="39"/>
      <c r="J18" s="35"/>
      <c r="K18" s="28"/>
      <c r="L18" s="39"/>
    </row>
    <row r="19" customFormat="false" ht="12.8" hidden="false" customHeight="false" outlineLevel="0" collapsed="false">
      <c r="A19" s="35" t="n">
        <v>44139</v>
      </c>
      <c r="B19" s="28" t="s">
        <v>201</v>
      </c>
      <c r="C19" s="39" t="n">
        <v>10080.37</v>
      </c>
      <c r="G19" s="35"/>
      <c r="H19" s="28"/>
      <c r="I19" s="39"/>
      <c r="J19" s="35"/>
      <c r="K19" s="28"/>
      <c r="L19" s="39"/>
    </row>
    <row r="20" customFormat="false" ht="12.8" hidden="false" customHeight="false" outlineLevel="0" collapsed="false">
      <c r="A20" s="35" t="n">
        <v>44140</v>
      </c>
      <c r="B20" s="28" t="s">
        <v>199</v>
      </c>
      <c r="C20" s="39" t="n">
        <v>538.12</v>
      </c>
      <c r="G20" s="35"/>
      <c r="H20" s="28"/>
      <c r="I20" s="39"/>
      <c r="J20" s="35"/>
      <c r="K20" s="28"/>
      <c r="L20" s="39"/>
    </row>
    <row r="21" customFormat="false" ht="12.8" hidden="false" customHeight="false" outlineLevel="0" collapsed="false">
      <c r="A21" s="35" t="n">
        <v>44140</v>
      </c>
      <c r="B21" s="28" t="s">
        <v>199</v>
      </c>
      <c r="C21" s="39" t="n">
        <v>1305.64</v>
      </c>
      <c r="G21" s="35"/>
      <c r="H21" s="28"/>
      <c r="I21" s="39"/>
      <c r="J21" s="35"/>
      <c r="K21" s="28"/>
      <c r="L21" s="39"/>
    </row>
    <row r="22" customFormat="false" ht="12.8" hidden="false" customHeight="false" outlineLevel="0" collapsed="false">
      <c r="A22" s="35" t="n">
        <v>44167</v>
      </c>
      <c r="B22" s="28" t="s">
        <v>198</v>
      </c>
      <c r="C22" s="39" t="n">
        <v>6059.92</v>
      </c>
      <c r="G22" s="35"/>
      <c r="H22" s="28"/>
      <c r="I22" s="39"/>
      <c r="J22" s="35"/>
      <c r="K22" s="28"/>
      <c r="L22" s="39"/>
    </row>
    <row r="23" customFormat="false" ht="12.8" hidden="false" customHeight="false" outlineLevel="0" collapsed="false">
      <c r="A23" s="35" t="n">
        <v>44169</v>
      </c>
      <c r="B23" s="28" t="s">
        <v>203</v>
      </c>
      <c r="C23" s="39" t="n">
        <v>242.88</v>
      </c>
    </row>
    <row r="24" customFormat="false" ht="12.8" hidden="false" customHeight="false" outlineLevel="0" collapsed="false">
      <c r="A24" s="35" t="n">
        <v>44175</v>
      </c>
      <c r="B24" s="28" t="s">
        <v>199</v>
      </c>
      <c r="C24" s="39" t="n">
        <v>429.26</v>
      </c>
    </row>
    <row r="25" customFormat="false" ht="12.8" hidden="false" customHeight="false" outlineLevel="0" collapsed="false">
      <c r="A25" s="35" t="n">
        <v>44180</v>
      </c>
      <c r="B25" s="28" t="s">
        <v>200</v>
      </c>
      <c r="C25" s="39" t="n">
        <v>2282.23</v>
      </c>
    </row>
    <row r="26" customFormat="false" ht="12.8" hidden="false" customHeight="false" outlineLevel="0" collapsed="false">
      <c r="A26" s="35" t="n">
        <v>44180</v>
      </c>
      <c r="B26" s="28" t="s">
        <v>200</v>
      </c>
      <c r="C26" s="39" t="n">
        <v>1608.51</v>
      </c>
    </row>
    <row r="27" customFormat="false" ht="12.8" hidden="false" customHeight="false" outlineLevel="0" collapsed="false">
      <c r="A27" s="35" t="n">
        <v>44246</v>
      </c>
      <c r="B27" s="28" t="s">
        <v>198</v>
      </c>
      <c r="C27" s="39" t="n">
        <v>3748.86</v>
      </c>
    </row>
    <row r="28" customFormat="false" ht="12.8" hidden="false" customHeight="false" outlineLevel="0" collapsed="false">
      <c r="A28" s="35" t="n">
        <v>44273</v>
      </c>
      <c r="B28" s="28" t="s">
        <v>204</v>
      </c>
      <c r="C28" s="39" t="n">
        <v>6779.29</v>
      </c>
    </row>
    <row r="29" customFormat="false" ht="12.8" hidden="false" customHeight="false" outlineLevel="0" collapsed="false">
      <c r="A29" s="35" t="n">
        <v>44277</v>
      </c>
      <c r="B29" s="28" t="s">
        <v>205</v>
      </c>
      <c r="C29" s="39" t="n">
        <v>450</v>
      </c>
    </row>
    <row r="30" customFormat="false" ht="12.8" hidden="false" customHeight="false" outlineLevel="0" collapsed="false">
      <c r="A30" s="35" t="n">
        <v>44278</v>
      </c>
      <c r="B30" s="28" t="s">
        <v>198</v>
      </c>
      <c r="C30" s="39" t="n">
        <v>14875</v>
      </c>
    </row>
    <row r="31" customFormat="false" ht="12.8" hidden="false" customHeight="false" outlineLevel="0" collapsed="false">
      <c r="A31" s="35" t="n">
        <v>44278</v>
      </c>
      <c r="B31" s="28" t="s">
        <v>198</v>
      </c>
      <c r="C31" s="39" t="n">
        <v>1083.95</v>
      </c>
    </row>
    <row r="32" customFormat="false" ht="12.8" hidden="false" customHeight="false" outlineLevel="0" collapsed="false">
      <c r="A32" s="35" t="n">
        <v>44292</v>
      </c>
      <c r="B32" s="28" t="s">
        <v>199</v>
      </c>
      <c r="C32" s="39" t="n">
        <v>1892.6</v>
      </c>
    </row>
    <row r="33" customFormat="false" ht="12.8" hidden="false" customHeight="false" outlineLevel="0" collapsed="false">
      <c r="A33" s="35" t="n">
        <v>44328</v>
      </c>
      <c r="B33" s="28" t="s">
        <v>184</v>
      </c>
      <c r="C33" s="39" t="n">
        <v>4250.68</v>
      </c>
    </row>
    <row r="34" customFormat="false" ht="12.8" hidden="false" customHeight="false" outlineLevel="0" collapsed="false">
      <c r="A34" s="35" t="n">
        <v>44328</v>
      </c>
      <c r="B34" s="28" t="s">
        <v>184</v>
      </c>
      <c r="C34" s="39" t="n">
        <v>8496.11</v>
      </c>
    </row>
    <row r="35" customFormat="false" ht="12.8" hidden="false" customHeight="false" outlineLevel="0" collapsed="false">
      <c r="A35" s="35" t="n">
        <v>44342</v>
      </c>
      <c r="B35" s="28" t="s">
        <v>198</v>
      </c>
      <c r="C35" s="39" t="n">
        <v>316.78</v>
      </c>
    </row>
    <row r="36" customFormat="false" ht="12.8" hidden="false" customHeight="false" outlineLevel="0" collapsed="false">
      <c r="A36" s="35" t="n">
        <v>44342</v>
      </c>
      <c r="B36" s="28" t="s">
        <v>198</v>
      </c>
      <c r="C36" s="39" t="n">
        <v>2380</v>
      </c>
    </row>
    <row r="37" customFormat="false" ht="12.8" hidden="false" customHeight="false" outlineLevel="0" collapsed="false">
      <c r="A37" s="35" t="n">
        <v>44342</v>
      </c>
      <c r="B37" s="28" t="s">
        <v>198</v>
      </c>
      <c r="C37" s="39" t="n">
        <v>8449</v>
      </c>
    </row>
    <row r="38" customFormat="false" ht="12.8" hidden="false" customHeight="false" outlineLevel="0" collapsed="false">
      <c r="A38" s="35" t="n">
        <v>44383</v>
      </c>
      <c r="B38" s="28" t="s">
        <v>204</v>
      </c>
      <c r="C38" s="39" t="n">
        <v>2999.01</v>
      </c>
    </row>
    <row r="39" customFormat="false" ht="12.8" hidden="false" customHeight="false" outlineLevel="0" collapsed="false">
      <c r="A39" s="35" t="n">
        <v>44397</v>
      </c>
      <c r="B39" s="28" t="s">
        <v>199</v>
      </c>
      <c r="C39" s="39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5" t="n">
        <v>43854</v>
      </c>
      <c r="B3" s="40" t="n">
        <v>1400</v>
      </c>
    </row>
    <row r="6" customFormat="false" ht="12.8" hidden="false" customHeight="false" outlineLevel="0" collapsed="false">
      <c r="A6" s="28" t="s">
        <v>25</v>
      </c>
      <c r="B6" s="41" t="n">
        <v>12</v>
      </c>
      <c r="C6" s="41" t="n">
        <v>45</v>
      </c>
    </row>
    <row r="7" customFormat="false" ht="12.8" hidden="false" customHeight="false" outlineLevel="0" collapsed="false">
      <c r="B7" s="41"/>
      <c r="C7" s="41"/>
    </row>
    <row r="8" customFormat="false" ht="12.8" hidden="false" customHeight="false" outlineLevel="0" collapsed="false">
      <c r="B8" s="41"/>
      <c r="C8" s="41"/>
    </row>
    <row r="9" customFormat="false" ht="12.8" hidden="false" customHeight="false" outlineLevel="0" collapsed="false">
      <c r="B9" s="41"/>
      <c r="C9" s="41"/>
    </row>
    <row r="10" customFormat="false" ht="12.8" hidden="false" customHeight="false" outlineLevel="0" collapsed="false">
      <c r="B10" s="41"/>
      <c r="C10" s="41" t="n">
        <v>3250</v>
      </c>
    </row>
    <row r="11" customFormat="false" ht="12.8" hidden="false" customHeight="false" outlineLevel="0" collapsed="false">
      <c r="B11" s="41"/>
      <c r="C11" s="41"/>
    </row>
    <row r="12" customFormat="false" ht="12.8" hidden="false" customHeight="false" outlineLevel="0" collapsed="false">
      <c r="A12" s="28" t="s">
        <v>206</v>
      </c>
      <c r="B12" s="41" t="n">
        <v>1700</v>
      </c>
      <c r="C12" s="41"/>
    </row>
    <row r="13" customFormat="false" ht="12.8" hidden="false" customHeight="false" outlineLevel="0" collapsed="false">
      <c r="A13" s="28" t="s">
        <v>207</v>
      </c>
      <c r="B13" s="41" t="n">
        <v>150</v>
      </c>
      <c r="C13" s="41"/>
    </row>
    <row r="14" customFormat="false" ht="12.8" hidden="false" customHeight="false" outlineLevel="0" collapsed="false">
      <c r="A14" s="28" t="s">
        <v>208</v>
      </c>
      <c r="B14" s="41" t="n">
        <v>1100</v>
      </c>
      <c r="C14" s="41"/>
    </row>
    <row r="15" customFormat="false" ht="12.8" hidden="false" customHeight="false" outlineLevel="0" collapsed="false">
      <c r="A15" s="28" t="s">
        <v>209</v>
      </c>
      <c r="B15" s="41" t="n">
        <v>1300</v>
      </c>
      <c r="C15" s="41"/>
    </row>
    <row r="18" customFormat="false" ht="12.8" hidden="false" customHeight="false" outlineLevel="0" collapsed="false">
      <c r="B18" s="42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3.054687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9" width="11.52"/>
    <col collapsed="false" customWidth="true" hidden="false" outlineLevel="0" max="11" min="11" style="39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1" t="s">
        <v>159</v>
      </c>
      <c r="B2" s="43" t="n">
        <f aca="false">SUM(D2:D999)</f>
        <v>90526.02</v>
      </c>
      <c r="C2" s="28"/>
      <c r="E2" s="43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1" t="s">
        <v>200</v>
      </c>
      <c r="B4" s="28" t="s">
        <v>185</v>
      </c>
      <c r="C4" s="28" t="s">
        <v>159</v>
      </c>
      <c r="D4" s="31"/>
      <c r="G4" s="31"/>
      <c r="J4" s="31"/>
      <c r="K4" s="28"/>
      <c r="M4" s="31"/>
    </row>
    <row r="5" customFormat="false" ht="12.8" hidden="false" customHeight="false" outlineLevel="0" collapsed="false">
      <c r="A5" s="28" t="s">
        <v>210</v>
      </c>
      <c r="B5" s="39" t="n">
        <v>4756.87</v>
      </c>
      <c r="E5" s="39"/>
      <c r="F5" s="39"/>
      <c r="H5" s="39"/>
      <c r="I5" s="39"/>
      <c r="L5" s="39"/>
      <c r="N5" s="39"/>
      <c r="O5" s="39"/>
    </row>
    <row r="6" customFormat="false" ht="12.8" hidden="false" customHeight="false" outlineLevel="0" collapsed="false">
      <c r="A6" s="28" t="s">
        <v>211</v>
      </c>
      <c r="B6" s="39" t="n">
        <v>1146.3</v>
      </c>
      <c r="C6" s="39" t="n">
        <f aca="false">SUM(B5,B6)</f>
        <v>5903.17</v>
      </c>
      <c r="E6" s="39" t="n">
        <v>1146.3</v>
      </c>
      <c r="L6" s="39"/>
      <c r="N6" s="39"/>
      <c r="O6" s="39"/>
    </row>
    <row r="7" customFormat="false" ht="12.8" hidden="false" customHeight="false" outlineLevel="0" collapsed="false">
      <c r="A7" s="28" t="s">
        <v>187</v>
      </c>
      <c r="B7" s="39" t="n">
        <v>2371.91</v>
      </c>
      <c r="C7" s="39" t="n">
        <f aca="false">SUM(C6,B7)</f>
        <v>8275.08</v>
      </c>
      <c r="E7" s="39" t="n">
        <v>2371.91</v>
      </c>
      <c r="N7" s="39"/>
      <c r="O7" s="39"/>
    </row>
    <row r="8" customFormat="false" ht="12.8" hidden="false" customHeight="false" outlineLevel="0" collapsed="false">
      <c r="A8" s="28" t="s">
        <v>212</v>
      </c>
      <c r="B8" s="39" t="n">
        <v>2186.62</v>
      </c>
      <c r="C8" s="39" t="n">
        <f aca="false">SUM(C7,B8)</f>
        <v>10461.7</v>
      </c>
      <c r="E8" s="39" t="n">
        <v>2186.62</v>
      </c>
    </row>
    <row r="9" customFormat="false" ht="12.8" hidden="false" customHeight="false" outlineLevel="0" collapsed="false">
      <c r="A9" s="28" t="s">
        <v>189</v>
      </c>
      <c r="B9" s="39" t="n">
        <v>3114.23</v>
      </c>
      <c r="C9" s="39" t="n">
        <f aca="false">SUM(C8,B9)</f>
        <v>13575.93</v>
      </c>
      <c r="E9" s="39" t="n">
        <v>3114.23</v>
      </c>
    </row>
    <row r="10" customFormat="false" ht="12.8" hidden="false" customHeight="false" outlineLevel="0" collapsed="false">
      <c r="A10" s="28" t="s">
        <v>213</v>
      </c>
      <c r="B10" s="39" t="n">
        <v>12270.95</v>
      </c>
      <c r="C10" s="39" t="n">
        <f aca="false">SUM(C9,B10)</f>
        <v>25846.88</v>
      </c>
      <c r="D10" s="43" t="n">
        <f aca="false">C10</f>
        <v>25846.88</v>
      </c>
    </row>
    <row r="11" customFormat="false" ht="12.8" hidden="false" customHeight="false" outlineLevel="0" collapsed="false">
      <c r="D11" s="31"/>
    </row>
    <row r="12" customFormat="false" ht="12.8" hidden="false" customHeight="false" outlineLevel="0" collapsed="false">
      <c r="A12" s="31" t="s">
        <v>198</v>
      </c>
      <c r="B12" s="28"/>
      <c r="C12" s="28"/>
      <c r="D12" s="31"/>
    </row>
    <row r="13" customFormat="false" ht="12.8" hidden="false" customHeight="false" outlineLevel="0" collapsed="false">
      <c r="A13" s="28" t="s">
        <v>214</v>
      </c>
      <c r="B13" s="39" t="n">
        <v>5000</v>
      </c>
      <c r="C13" s="39" t="n">
        <f aca="false">B13</f>
        <v>5000</v>
      </c>
      <c r="D13" s="43" t="n">
        <f aca="false">C13</f>
        <v>5000</v>
      </c>
    </row>
    <row r="14" customFormat="false" ht="12.8" hidden="false" customHeight="false" outlineLevel="0" collapsed="false">
      <c r="B14" s="28"/>
      <c r="D14" s="31"/>
    </row>
    <row r="15" customFormat="false" ht="12.8" hidden="false" customHeight="false" outlineLevel="0" collapsed="false">
      <c r="A15" s="31" t="s">
        <v>204</v>
      </c>
      <c r="B15" s="28"/>
      <c r="C15" s="28"/>
      <c r="D15" s="31"/>
    </row>
    <row r="16" customFormat="false" ht="12.8" hidden="false" customHeight="false" outlineLevel="0" collapsed="false">
      <c r="A16" s="28" t="s">
        <v>215</v>
      </c>
      <c r="B16" s="39" t="n">
        <v>13634.43</v>
      </c>
      <c r="C16" s="39" t="n">
        <f aca="false">B16</f>
        <v>13634.43</v>
      </c>
      <c r="D16" s="43" t="n">
        <f aca="false">C16</f>
        <v>13634.43</v>
      </c>
    </row>
    <row r="17" customFormat="false" ht="12.8" hidden="false" customHeight="false" outlineLevel="0" collapsed="false">
      <c r="D17" s="31"/>
    </row>
    <row r="18" customFormat="false" ht="12.8" hidden="false" customHeight="false" outlineLevel="0" collapsed="false">
      <c r="A18" s="31" t="s">
        <v>216</v>
      </c>
      <c r="B18" s="28"/>
      <c r="C18" s="28"/>
      <c r="D18" s="31"/>
    </row>
    <row r="19" customFormat="false" ht="12.8" hidden="false" customHeight="false" outlineLevel="0" collapsed="false">
      <c r="A19" s="28" t="s">
        <v>217</v>
      </c>
      <c r="B19" s="39" t="n">
        <v>10000</v>
      </c>
      <c r="C19" s="39" t="n">
        <f aca="false">B19</f>
        <v>10000</v>
      </c>
      <c r="D19" s="31"/>
      <c r="E19" s="39" t="n">
        <v>10000</v>
      </c>
    </row>
    <row r="20" customFormat="false" ht="12.8" hidden="false" customHeight="false" outlineLevel="0" collapsed="false">
      <c r="A20" s="28" t="s">
        <v>218</v>
      </c>
      <c r="B20" s="39" t="n">
        <v>15000</v>
      </c>
      <c r="C20" s="39" t="n">
        <f aca="false">SUM(B19,B20)</f>
        <v>25000</v>
      </c>
      <c r="D20" s="43" t="n">
        <f aca="false">C20</f>
        <v>25000</v>
      </c>
    </row>
    <row r="21" customFormat="false" ht="12.8" hidden="false" customHeight="false" outlineLevel="0" collapsed="false">
      <c r="D21" s="31"/>
    </row>
    <row r="22" customFormat="false" ht="12.8" hidden="false" customHeight="false" outlineLevel="0" collapsed="false">
      <c r="A22" s="31" t="s">
        <v>219</v>
      </c>
      <c r="B22" s="28"/>
      <c r="C22" s="28"/>
      <c r="D22" s="31"/>
    </row>
    <row r="23" customFormat="false" ht="12.8" hidden="false" customHeight="false" outlineLevel="0" collapsed="false">
      <c r="A23" s="28" t="s">
        <v>220</v>
      </c>
      <c r="B23" s="39" t="n">
        <v>4433.44</v>
      </c>
      <c r="C23" s="39" t="n">
        <f aca="false">B23</f>
        <v>4433.44</v>
      </c>
    </row>
    <row r="24" customFormat="false" ht="12.8" hidden="false" customHeight="false" outlineLevel="0" collapsed="false">
      <c r="A24" s="28" t="s">
        <v>221</v>
      </c>
      <c r="B24" s="39" t="n">
        <v>4633.27</v>
      </c>
      <c r="C24" s="39" t="n">
        <f aca="false">SUM(B23,B24)</f>
        <v>9066.71</v>
      </c>
      <c r="D24" s="43" t="n">
        <f aca="false">C24</f>
        <v>9066.71</v>
      </c>
    </row>
    <row r="26" customFormat="false" ht="12.8" hidden="false" customHeight="false" outlineLevel="0" collapsed="false">
      <c r="A26" s="31" t="s">
        <v>222</v>
      </c>
    </row>
    <row r="27" customFormat="false" ht="12.8" hidden="false" customHeight="false" outlineLevel="0" collapsed="false">
      <c r="A27" s="28" t="s">
        <v>213</v>
      </c>
      <c r="B27" s="39" t="n">
        <v>2376</v>
      </c>
      <c r="C27" s="39" t="n">
        <f aca="false">B27</f>
        <v>2376</v>
      </c>
      <c r="D27" s="43" t="n">
        <f aca="false">C27</f>
        <v>2376</v>
      </c>
    </row>
    <row r="29" customFormat="false" ht="12.8" hidden="false" customHeight="false" outlineLevel="0" collapsed="false">
      <c r="A29" s="31" t="s">
        <v>223</v>
      </c>
    </row>
    <row r="30" customFormat="false" ht="12.8" hidden="false" customHeight="false" outlineLevel="0" collapsed="false">
      <c r="A30" s="28" t="s">
        <v>224</v>
      </c>
      <c r="B30" s="39" t="n">
        <v>7080</v>
      </c>
      <c r="C30" s="39" t="n">
        <f aca="false">B30</f>
        <v>7080</v>
      </c>
      <c r="D30" s="43" t="n">
        <f aca="false">C30</f>
        <v>7080</v>
      </c>
    </row>
    <row r="32" customFormat="false" ht="12.8" hidden="false" customHeight="false" outlineLevel="0" collapsed="false">
      <c r="A32" s="31" t="s">
        <v>225</v>
      </c>
    </row>
    <row r="33" customFormat="false" ht="12.8" hidden="false" customHeight="false" outlineLevel="0" collapsed="false">
      <c r="A33" s="28" t="s">
        <v>224</v>
      </c>
      <c r="B33" s="39" t="n">
        <v>2522</v>
      </c>
      <c r="C33" s="39" t="n">
        <f aca="false">B33</f>
        <v>2522</v>
      </c>
      <c r="D33" s="43" t="n">
        <f aca="false">C33</f>
        <v>2522</v>
      </c>
      <c r="E33" s="39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-30.5500000000002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K28" activeCellId="0" sqref="K28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0.561472275993194</v>
      </c>
      <c r="L12" s="16"/>
      <c r="M12" s="10" t="n">
        <f aca="false">SUM(M14:M1048576)</f>
        <v>1630.1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3.30699999999956</v>
      </c>
      <c r="N13" s="17"/>
      <c r="O13" s="18"/>
      <c r="P13" s="17" t="n">
        <f aca="false">P12-P11</f>
        <v>-9.48900000000003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B25" s="1" t="s">
        <v>125</v>
      </c>
      <c r="C25" s="30" t="n">
        <v>44659</v>
      </c>
      <c r="H25" s="1" t="s">
        <v>78</v>
      </c>
      <c r="I25" s="1" t="s">
        <v>98</v>
      </c>
      <c r="J25" s="2" t="n">
        <v>25</v>
      </c>
      <c r="K25" s="19" t="s">
        <v>126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127</v>
      </c>
      <c r="L26" s="1" t="s">
        <v>128</v>
      </c>
      <c r="M26" s="2" t="n">
        <v>23</v>
      </c>
    </row>
    <row r="27" customFormat="false" ht="12.8" hidden="false" customHeight="false" outlineLevel="0" collapsed="false">
      <c r="H27" s="28" t="s">
        <v>129</v>
      </c>
      <c r="I27" s="28"/>
      <c r="J27" s="2" t="n">
        <f aca="false">-P18</f>
        <v>-70</v>
      </c>
      <c r="K27" s="19" t="s">
        <v>127</v>
      </c>
      <c r="L27" s="19" t="s">
        <v>130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131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H29" s="1" t="s">
        <v>28</v>
      </c>
      <c r="J29" s="2" t="n">
        <v>50</v>
      </c>
      <c r="K29" s="1" t="s">
        <v>132</v>
      </c>
      <c r="L29" s="1" t="s">
        <v>133</v>
      </c>
      <c r="M29" s="2" t="n">
        <v>150</v>
      </c>
    </row>
    <row r="30" customFormat="false" ht="12.8" hidden="false" customHeight="false" outlineLevel="0" collapsed="false">
      <c r="H30" s="1" t="s">
        <v>6</v>
      </c>
      <c r="J30" s="2" t="n">
        <v>-50</v>
      </c>
      <c r="K30" s="1" t="s">
        <v>127</v>
      </c>
      <c r="L30" s="1" t="s">
        <v>134</v>
      </c>
      <c r="M30" s="2" t="n">
        <v>46</v>
      </c>
    </row>
    <row r="31" customFormat="false" ht="12.8" hidden="false" customHeight="false" outlineLevel="0" collapsed="false">
      <c r="K31" s="1" t="s">
        <v>5</v>
      </c>
      <c r="M31" s="2" t="n">
        <v>50</v>
      </c>
    </row>
    <row r="32" customFormat="false" ht="12.8" hidden="false" customHeight="false" outlineLevel="0" collapsed="false">
      <c r="K32" s="19" t="s">
        <v>135</v>
      </c>
      <c r="L32" s="28"/>
      <c r="M32" s="2" t="n">
        <v>83.1</v>
      </c>
    </row>
    <row r="33" customFormat="false" ht="12.8" hidden="false" customHeight="false" outlineLevel="0" collapsed="false">
      <c r="K33" s="1" t="s">
        <v>136</v>
      </c>
      <c r="M33" s="2" t="n">
        <v>137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K26" activeCellId="0" sqref="K2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0.117109731818714</v>
      </c>
      <c r="I12" s="16"/>
      <c r="J12" s="10" t="n">
        <f aca="false">SUM(J14:J1048576)</f>
        <v>340</v>
      </c>
      <c r="K12" s="16" t="n">
        <f aca="false">M12/B4</f>
        <v>0.549726858772552</v>
      </c>
      <c r="L12" s="16"/>
      <c r="M12" s="10" t="n">
        <f aca="false">SUM(M14:M1048576)</f>
        <v>1596</v>
      </c>
      <c r="N12" s="16" t="n">
        <f aca="false">P12/B4</f>
        <v>0.151209330201222</v>
      </c>
      <c r="O12" s="16"/>
      <c r="P12" s="10" t="n">
        <f aca="false">SUM(P14:P1048576)</f>
        <v>439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-0.326000000000022</v>
      </c>
      <c r="K13" s="17"/>
      <c r="L13" s="18"/>
      <c r="M13" s="17" t="n">
        <f aca="false">M12-M11</f>
        <v>-0.792999999999893</v>
      </c>
      <c r="N13" s="17"/>
      <c r="O13" s="18"/>
      <c r="P13" s="17" t="n">
        <f aca="false">P12-P11</f>
        <v>3.51099999999997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47</v>
      </c>
      <c r="O15" s="2" t="s">
        <v>137</v>
      </c>
      <c r="P15" s="2" t="n">
        <v>30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138</v>
      </c>
      <c r="O16" s="2" t="s">
        <v>139</v>
      </c>
      <c r="P16" s="2" t="n">
        <v>309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100</v>
      </c>
      <c r="V17" s="2"/>
    </row>
    <row r="18" customFormat="false" ht="12.8" hidden="false" customHeight="false" outlineLevel="0" collapsed="false">
      <c r="E18" s="1" t="s">
        <v>5</v>
      </c>
      <c r="G18" s="3" t="n">
        <v>45</v>
      </c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140</v>
      </c>
      <c r="J22" s="2" t="n">
        <v>50</v>
      </c>
      <c r="K22" s="19" t="s">
        <v>47</v>
      </c>
      <c r="L22" s="19" t="s">
        <v>141</v>
      </c>
      <c r="M22" s="2" t="n">
        <v>5</v>
      </c>
      <c r="N22" s="2"/>
      <c r="O22" s="2"/>
    </row>
    <row r="23" customFormat="false" ht="12.8" hidden="false" customHeight="false" outlineLevel="0" collapsed="false">
      <c r="H23" s="1" t="s">
        <v>28</v>
      </c>
      <c r="I23" s="1" t="s">
        <v>69</v>
      </c>
      <c r="J23" s="2" t="n">
        <v>50</v>
      </c>
      <c r="K23" s="28" t="s">
        <v>70</v>
      </c>
      <c r="L23" s="28"/>
      <c r="M23" s="2" t="n">
        <v>51</v>
      </c>
    </row>
    <row r="24" customFormat="false" ht="12.8" hidden="false" customHeight="false" outlineLevel="0" collapsed="false">
      <c r="H24" s="1" t="s">
        <v>21</v>
      </c>
      <c r="I24" s="1" t="s">
        <v>22</v>
      </c>
      <c r="J24" s="2" t="n">
        <v>20</v>
      </c>
      <c r="K24" s="2" t="s">
        <v>47</v>
      </c>
      <c r="L24" s="2" t="s">
        <v>141</v>
      </c>
      <c r="M24" s="2" t="n">
        <v>9</v>
      </c>
    </row>
    <row r="25" customFormat="false" ht="12.8" hidden="false" customHeight="false" outlineLevel="0" collapsed="false">
      <c r="H25" s="1" t="s">
        <v>45</v>
      </c>
      <c r="I25" s="1" t="s">
        <v>105</v>
      </c>
      <c r="J25" s="2" t="n">
        <v>50</v>
      </c>
      <c r="K25" s="19" t="s">
        <v>142</v>
      </c>
      <c r="L25" s="2" t="s">
        <v>143</v>
      </c>
      <c r="M25" s="2" t="n">
        <v>38</v>
      </c>
    </row>
    <row r="26" customFormat="false" ht="12.8" hidden="false" customHeight="false" outlineLevel="0" collapsed="false">
      <c r="H26" s="1" t="s">
        <v>129</v>
      </c>
      <c r="J26" s="2" t="n">
        <f aca="false">-P17</f>
        <v>-100</v>
      </c>
      <c r="K26" s="19" t="s">
        <v>39</v>
      </c>
      <c r="M26" s="2" t="n">
        <v>-155</v>
      </c>
    </row>
    <row r="27" customFormat="false" ht="12.8" hidden="false" customHeight="false" outlineLevel="0" collapsed="false">
      <c r="H27" s="28"/>
      <c r="I27" s="28"/>
      <c r="J27" s="2" t="n">
        <v>40</v>
      </c>
      <c r="K27" s="19" t="s">
        <v>65</v>
      </c>
      <c r="L27" s="19" t="s">
        <v>101</v>
      </c>
      <c r="M27" s="2" t="n">
        <v>85</v>
      </c>
    </row>
    <row r="28" customFormat="false" ht="12.8" hidden="false" customHeight="false" outlineLevel="0" collapsed="false">
      <c r="H28" s="28" t="s">
        <v>56</v>
      </c>
      <c r="I28" s="28" t="s">
        <v>84</v>
      </c>
      <c r="J28" s="2" t="n">
        <v>50</v>
      </c>
      <c r="K28" s="19" t="s">
        <v>75</v>
      </c>
      <c r="L28" s="19"/>
      <c r="M28" s="21" t="n">
        <v>43</v>
      </c>
    </row>
    <row r="29" customFormat="false" ht="12.8" hidden="false" customHeight="false" outlineLevel="0" collapsed="false">
      <c r="J29" s="2" t="n">
        <v>-45</v>
      </c>
      <c r="K29" s="1" t="s">
        <v>75</v>
      </c>
      <c r="L29" s="1" t="s">
        <v>144</v>
      </c>
      <c r="M29" s="2" t="n">
        <v>92</v>
      </c>
    </row>
    <row r="30" customFormat="false" ht="12.8" hidden="false" customHeight="false" outlineLevel="0" collapsed="false">
      <c r="K30" s="1" t="s">
        <v>145</v>
      </c>
      <c r="L30" s="1" t="s">
        <v>146</v>
      </c>
      <c r="M30" s="2" t="n">
        <v>26</v>
      </c>
    </row>
    <row r="31" customFormat="false" ht="12.8" hidden="false" customHeight="false" outlineLevel="0" collapsed="false">
      <c r="K31" s="1" t="s">
        <v>147</v>
      </c>
      <c r="L31" s="1" t="s">
        <v>148</v>
      </c>
      <c r="M31" s="2" t="n">
        <v>95</v>
      </c>
    </row>
    <row r="32" customFormat="false" ht="12.8" hidden="false" customHeight="false" outlineLevel="0" collapsed="false">
      <c r="K32" s="19" t="s">
        <v>19</v>
      </c>
      <c r="L32" s="19" t="s">
        <v>20</v>
      </c>
      <c r="M32" s="21" t="n">
        <v>-100</v>
      </c>
    </row>
    <row r="33" customFormat="false" ht="12.8" hidden="false" customHeight="false" outlineLevel="0" collapsed="false">
      <c r="K33" s="1" t="s">
        <v>75</v>
      </c>
      <c r="L33" s="1" t="s">
        <v>149</v>
      </c>
      <c r="M33" s="2" t="n">
        <v>29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M28" activeCellId="0" sqref="M28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0.0861100969255251</v>
      </c>
      <c r="F12" s="16"/>
      <c r="G12" s="11" t="n">
        <f aca="false">SUM(G14:G1048576)</f>
        <v>250</v>
      </c>
      <c r="H12" s="16" t="n">
        <f aca="false">J12/B4</f>
        <v>0.105054318249141</v>
      </c>
      <c r="I12" s="16"/>
      <c r="J12" s="10" t="n">
        <f aca="false">SUM(J14:J1048576)</f>
        <v>305</v>
      </c>
      <c r="K12" s="16" t="n">
        <f aca="false">M12/B4</f>
        <v>0.515282820002342</v>
      </c>
      <c r="L12" s="16"/>
      <c r="M12" s="10" t="n">
        <f aca="false">SUM(M14:M1048576)</f>
        <v>1496</v>
      </c>
      <c r="N12" s="16" t="n">
        <f aca="false">P12/B4</f>
        <v>0.123654099185054</v>
      </c>
      <c r="O12" s="16"/>
      <c r="P12" s="10" t="n">
        <f aca="false">SUM(P14:P1048576)</f>
        <v>359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-40.326</v>
      </c>
      <c r="H13" s="17"/>
      <c r="I13" s="18"/>
      <c r="J13" s="17" t="n">
        <f aca="false">J12-J11</f>
        <v>-35.326</v>
      </c>
      <c r="K13" s="17"/>
      <c r="L13" s="18"/>
      <c r="M13" s="17" t="n">
        <f aca="false">M12-M11</f>
        <v>-100.793</v>
      </c>
      <c r="N13" s="17"/>
      <c r="O13" s="18"/>
      <c r="P13" s="17" t="n">
        <f aca="false">P12-P11</f>
        <v>-76.489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40</v>
      </c>
      <c r="O15" s="2" t="s">
        <v>150</v>
      </c>
      <c r="P15" s="2" t="n">
        <v>240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151</v>
      </c>
      <c r="P16" s="2" t="n">
        <v>36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47</v>
      </c>
      <c r="O17" s="1" t="s">
        <v>152</v>
      </c>
      <c r="P17" s="2" t="n">
        <v>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153</v>
      </c>
      <c r="P18" s="2" t="n">
        <v>75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84</v>
      </c>
      <c r="J22" s="2" t="n">
        <v>50</v>
      </c>
      <c r="K22" s="19" t="s">
        <v>69</v>
      </c>
      <c r="L22" s="19"/>
      <c r="M22" s="2" t="n">
        <v>97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154</v>
      </c>
      <c r="J23" s="2" t="n">
        <v>30</v>
      </c>
      <c r="K23" s="28" t="s">
        <v>65</v>
      </c>
      <c r="L23" s="28" t="s">
        <v>155</v>
      </c>
      <c r="M23" s="2" t="n">
        <v>36</v>
      </c>
    </row>
    <row r="24" customFormat="false" ht="12.8" hidden="false" customHeight="false" outlineLevel="0" collapsed="false">
      <c r="K24" s="2" t="s">
        <v>47</v>
      </c>
      <c r="L24" s="2" t="s">
        <v>156</v>
      </c>
      <c r="M24" s="2" t="n">
        <v>21</v>
      </c>
    </row>
    <row r="25" customFormat="false" ht="12.8" hidden="false" customHeight="false" outlineLevel="0" collapsed="false">
      <c r="K25" s="19" t="s">
        <v>65</v>
      </c>
      <c r="L25" s="2" t="s">
        <v>157</v>
      </c>
      <c r="M25" s="2" t="n">
        <v>30</v>
      </c>
    </row>
    <row r="26" customFormat="false" ht="12.8" hidden="false" customHeight="false" outlineLevel="0" collapsed="false">
      <c r="K26" s="19" t="s">
        <v>47</v>
      </c>
      <c r="L26" s="1" t="s">
        <v>158</v>
      </c>
      <c r="M26" s="2" t="n">
        <v>42</v>
      </c>
    </row>
    <row r="27" customFormat="false" ht="12.8" hidden="false" customHeight="false" outlineLevel="0" collapsed="false">
      <c r="H27" s="28"/>
      <c r="I27" s="28"/>
      <c r="K27" s="19" t="s">
        <v>39</v>
      </c>
      <c r="M27" s="2" t="n">
        <v>-108</v>
      </c>
    </row>
    <row r="28" customFormat="false" ht="12.8" hidden="false" customHeight="false" outlineLevel="0" collapsed="false">
      <c r="H28" s="28"/>
      <c r="I28" s="28"/>
      <c r="K28" s="19"/>
      <c r="L28" s="19"/>
      <c r="M28" s="21"/>
    </row>
    <row r="32" customFormat="false" ht="12.8" hidden="false" customHeight="false" outlineLevel="0" collapsed="false">
      <c r="K32" s="19"/>
      <c r="L32" s="19"/>
      <c r="M32" s="21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1" t="s">
        <v>159</v>
      </c>
      <c r="B2" s="32" t="e">
        <f aca="false">SUM(B4:B16)</f>
        <v>#REF!</v>
      </c>
    </row>
    <row r="3" customFormat="false" ht="12.8" hidden="false" customHeight="false" outlineLevel="0" collapsed="false">
      <c r="B3" s="32"/>
    </row>
    <row r="4" customFormat="false" ht="12.8" hidden="false" customHeight="false" outlineLevel="0" collapsed="false">
      <c r="A4" s="28" t="s">
        <v>160</v>
      </c>
      <c r="B4" s="32" t="n">
        <v>2000</v>
      </c>
    </row>
    <row r="5" customFormat="false" ht="12.8" hidden="false" customHeight="false" outlineLevel="0" collapsed="false">
      <c r="A5" s="28" t="s">
        <v>161</v>
      </c>
      <c r="B5" s="32" t="n">
        <f aca="false">Januar!P14</f>
        <v>0</v>
      </c>
    </row>
    <row r="6" customFormat="false" ht="12.8" hidden="false" customHeight="false" outlineLevel="0" collapsed="false">
      <c r="A6" s="28" t="s">
        <v>162</v>
      </c>
      <c r="B6" s="32" t="n">
        <f aca="false">Februar!P14</f>
        <v>0</v>
      </c>
    </row>
    <row r="7" customFormat="false" ht="12.8" hidden="false" customHeight="false" outlineLevel="0" collapsed="false">
      <c r="A7" s="28" t="s">
        <v>163</v>
      </c>
      <c r="B7" s="32" t="n">
        <f aca="false">Maerz!P14</f>
        <v>0</v>
      </c>
    </row>
    <row r="8" customFormat="false" ht="12.8" hidden="false" customHeight="false" outlineLevel="0" collapsed="false">
      <c r="A8" s="28" t="s">
        <v>164</v>
      </c>
      <c r="B8" s="32" t="n">
        <f aca="false">April!P14</f>
        <v>0</v>
      </c>
    </row>
    <row r="9" customFormat="false" ht="12.8" hidden="false" customHeight="false" outlineLevel="0" collapsed="false">
      <c r="A9" s="28" t="s">
        <v>165</v>
      </c>
      <c r="B9" s="32" t="e">
        <f aca="false">#REF!</f>
        <v>#REF!</v>
      </c>
    </row>
    <row r="10" customFormat="false" ht="12.8" hidden="false" customHeight="false" outlineLevel="0" collapsed="false">
      <c r="A10" s="28" t="s">
        <v>166</v>
      </c>
      <c r="B10" s="32" t="e">
        <f aca="false">#REF!</f>
        <v>#REF!</v>
      </c>
    </row>
    <row r="11" customFormat="false" ht="12.8" hidden="false" customHeight="false" outlineLevel="0" collapsed="false">
      <c r="A11" s="28" t="s">
        <v>167</v>
      </c>
      <c r="B11" s="32" t="e">
        <f aca="false">#REF!</f>
        <v>#REF!</v>
      </c>
    </row>
    <row r="12" customFormat="false" ht="12.8" hidden="false" customHeight="false" outlineLevel="0" collapsed="false">
      <c r="A12" s="28" t="s">
        <v>168</v>
      </c>
      <c r="B12" s="32" t="e">
        <f aca="false">#REF!</f>
        <v>#REF!</v>
      </c>
    </row>
    <row r="13" customFormat="false" ht="12.8" hidden="false" customHeight="false" outlineLevel="0" collapsed="false">
      <c r="A13" s="28" t="s">
        <v>169</v>
      </c>
      <c r="B13" s="33" t="e">
        <f aca="false">#REF!</f>
        <v>#REF!</v>
      </c>
    </row>
    <row r="14" customFormat="false" ht="12.8" hidden="false" customHeight="false" outlineLevel="0" collapsed="false">
      <c r="A14" s="28" t="s">
        <v>170</v>
      </c>
      <c r="B14" s="33" t="e">
        <f aca="false">#REF!</f>
        <v>#REF!</v>
      </c>
    </row>
    <row r="15" customFormat="false" ht="12.8" hidden="false" customHeight="false" outlineLevel="0" collapsed="false">
      <c r="A15" s="28" t="s">
        <v>171</v>
      </c>
      <c r="B15" s="32" t="e">
        <f aca="false">#REF!</f>
        <v>#REF!</v>
      </c>
    </row>
    <row r="16" customFormat="false" ht="12.8" hidden="false" customHeight="false" outlineLevel="0" collapsed="false">
      <c r="A16" s="28" t="s">
        <v>172</v>
      </c>
      <c r="B16" s="32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8.30859375" defaultRowHeight="12.8" zeroHeight="false" outlineLevelRow="0" outlineLevelCol="0"/>
  <sheetData>
    <row r="1" customFormat="false" ht="12.8" hidden="false" customHeight="false" outlineLevel="0" collapsed="false">
      <c r="A1" s="31" t="s">
        <v>159</v>
      </c>
      <c r="B1" s="32" t="n">
        <f aca="false">SUM(B3:B15)</f>
        <v>5894</v>
      </c>
      <c r="C1" s="32" t="n">
        <f aca="false">SUM(B3:B4)</f>
        <v>6422</v>
      </c>
    </row>
    <row r="2" customFormat="false" ht="12.8" hidden="false" customHeight="false" outlineLevel="0" collapsed="false">
      <c r="A2" s="28"/>
      <c r="B2" s="32"/>
    </row>
    <row r="3" customFormat="false" ht="12.8" hidden="false" customHeight="false" outlineLevel="0" collapsed="false">
      <c r="A3" s="28" t="s">
        <v>160</v>
      </c>
      <c r="B3" s="32" t="n">
        <v>6320</v>
      </c>
    </row>
    <row r="4" customFormat="false" ht="12.8" hidden="false" customHeight="false" outlineLevel="0" collapsed="false">
      <c r="A4" s="28" t="s">
        <v>161</v>
      </c>
      <c r="B4" s="32" t="n">
        <f aca="false">Januar!M21</f>
        <v>102</v>
      </c>
    </row>
    <row r="5" customFormat="false" ht="12.8" hidden="false" customHeight="false" outlineLevel="0" collapsed="false">
      <c r="A5" s="28" t="s">
        <v>162</v>
      </c>
      <c r="B5" s="32" t="n">
        <f aca="false">Februar!M21</f>
        <v>17</v>
      </c>
    </row>
    <row r="6" customFormat="false" ht="12.8" hidden="false" customHeight="false" outlineLevel="0" collapsed="false">
      <c r="A6" s="28" t="s">
        <v>163</v>
      </c>
      <c r="B6" s="32" t="n">
        <f aca="false">Maerz!M28</f>
        <v>-445</v>
      </c>
    </row>
    <row r="7" customFormat="false" ht="12.8" hidden="false" customHeight="false" outlineLevel="0" collapsed="false">
      <c r="A7" s="28" t="s">
        <v>164</v>
      </c>
      <c r="B7" s="32" t="n">
        <f aca="false">April!M32</f>
        <v>-100</v>
      </c>
    </row>
    <row r="8" customFormat="false" ht="12.8" hidden="false" customHeight="false" outlineLevel="0" collapsed="false">
      <c r="A8" s="28" t="s">
        <v>165</v>
      </c>
      <c r="B8" s="32"/>
    </row>
    <row r="9" customFormat="false" ht="12.8" hidden="false" customHeight="false" outlineLevel="0" collapsed="false">
      <c r="A9" s="28" t="s">
        <v>166</v>
      </c>
      <c r="B9" s="32"/>
    </row>
    <row r="10" customFormat="false" ht="12.8" hidden="false" customHeight="false" outlineLevel="0" collapsed="false">
      <c r="A10" s="28" t="s">
        <v>167</v>
      </c>
      <c r="B10" s="32"/>
    </row>
    <row r="11" customFormat="false" ht="12.8" hidden="false" customHeight="false" outlineLevel="0" collapsed="false">
      <c r="A11" s="28" t="s">
        <v>168</v>
      </c>
      <c r="B11" s="32"/>
    </row>
    <row r="12" customFormat="false" ht="12.8" hidden="false" customHeight="false" outlineLevel="0" collapsed="false">
      <c r="A12" s="28" t="s">
        <v>169</v>
      </c>
      <c r="B12" s="32"/>
    </row>
    <row r="13" customFormat="false" ht="12.8" hidden="false" customHeight="false" outlineLevel="0" collapsed="false">
      <c r="A13" s="28" t="s">
        <v>170</v>
      </c>
      <c r="B13" s="32"/>
    </row>
    <row r="14" customFormat="false" ht="12.8" hidden="false" customHeight="false" outlineLevel="0" collapsed="false">
      <c r="A14" s="28" t="s">
        <v>171</v>
      </c>
      <c r="B14" s="32"/>
    </row>
    <row r="15" customFormat="false" ht="12.8" hidden="false" customHeight="false" outlineLevel="0" collapsed="false">
      <c r="A15" s="28" t="s">
        <v>172</v>
      </c>
      <c r="B15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5.2734375" defaultRowHeight="12.8" zeroHeight="false" outlineLevelRow="0" outlineLevelCol="0"/>
  <sheetData>
    <row r="1" customFormat="false" ht="12.8" hidden="false" customHeight="false" outlineLevel="0" collapsed="false">
      <c r="A1" s="34" t="s">
        <v>173</v>
      </c>
      <c r="B1" s="34" t="s">
        <v>174</v>
      </c>
      <c r="C1" s="34" t="s">
        <v>175</v>
      </c>
      <c r="D1" s="31" t="s">
        <v>176</v>
      </c>
    </row>
    <row r="2" customFormat="false" ht="12.8" hidden="false" customHeight="false" outlineLevel="0" collapsed="false">
      <c r="A2" s="35" t="n">
        <v>44392</v>
      </c>
      <c r="B2" s="28" t="s">
        <v>177</v>
      </c>
      <c r="C2" s="28" t="s">
        <v>178</v>
      </c>
      <c r="D2" s="28" t="s">
        <v>167</v>
      </c>
    </row>
    <row r="3" customFormat="false" ht="12.8" hidden="false" customHeight="false" outlineLevel="0" collapsed="false">
      <c r="A3" s="35" t="n">
        <v>44410</v>
      </c>
      <c r="B3" s="28" t="s">
        <v>179</v>
      </c>
      <c r="C3" s="28" t="s">
        <v>178</v>
      </c>
      <c r="D3" s="28" t="s">
        <v>167</v>
      </c>
    </row>
    <row r="4" customFormat="false" ht="12.8" hidden="false" customHeight="false" outlineLevel="0" collapsed="false">
      <c r="A4" s="35" t="n">
        <v>44411</v>
      </c>
      <c r="B4" s="28" t="s">
        <v>180</v>
      </c>
      <c r="C4" s="28" t="s">
        <v>178</v>
      </c>
      <c r="D4" s="28" t="s">
        <v>167</v>
      </c>
    </row>
    <row r="6" customFormat="false" ht="12.8" hidden="false" customHeight="false" outlineLevel="0" collapsed="false">
      <c r="A6" s="28" t="s">
        <v>181</v>
      </c>
    </row>
    <row r="8" customFormat="false" ht="12.8" hidden="false" customHeight="false" outlineLevel="0" collapsed="false">
      <c r="A8" s="35" t="n">
        <v>44440</v>
      </c>
      <c r="B8" s="28" t="s">
        <v>180</v>
      </c>
      <c r="C8" s="28" t="s">
        <v>178</v>
      </c>
      <c r="D8" s="28" t="s">
        <v>169</v>
      </c>
    </row>
    <row r="10" customFormat="false" ht="12.8" hidden="false" customHeight="false" outlineLevel="0" collapsed="false">
      <c r="A10" s="35" t="n">
        <v>44516</v>
      </c>
      <c r="B10" s="28" t="s">
        <v>180</v>
      </c>
      <c r="C10" s="28" t="s">
        <v>178</v>
      </c>
      <c r="D10" s="28" t="s">
        <v>171</v>
      </c>
    </row>
    <row r="11" customFormat="false" ht="12.8" hidden="false" customHeight="false" outlineLevel="0" collapsed="false">
      <c r="A11" s="35" t="n">
        <v>44523</v>
      </c>
      <c r="B11" s="28" t="s">
        <v>180</v>
      </c>
      <c r="C11" s="28" t="s">
        <v>178</v>
      </c>
      <c r="D11" s="28" t="s">
        <v>171</v>
      </c>
    </row>
    <row r="12" customFormat="false" ht="12.8" hidden="false" customHeight="false" outlineLevel="0" collapsed="false">
      <c r="A12" s="35" t="n">
        <v>44549</v>
      </c>
      <c r="B12" s="28" t="s">
        <v>180</v>
      </c>
      <c r="C12" s="28" t="s">
        <v>182</v>
      </c>
      <c r="D12" s="28" t="s">
        <v>172</v>
      </c>
    </row>
    <row r="13" customFormat="false" ht="12.8" hidden="false" customHeight="false" outlineLevel="0" collapsed="false">
      <c r="A13" s="35" t="n">
        <v>44536</v>
      </c>
      <c r="B13" s="28" t="s">
        <v>180</v>
      </c>
      <c r="C13" s="28" t="s">
        <v>182</v>
      </c>
      <c r="D13" s="28" t="s">
        <v>172</v>
      </c>
    </row>
    <row r="15" customFormat="false" ht="12.8" hidden="false" customHeight="false" outlineLevel="0" collapsed="false">
      <c r="A15" s="35" t="n">
        <v>44630</v>
      </c>
      <c r="B15" s="28" t="s">
        <v>179</v>
      </c>
      <c r="C15" s="28" t="s">
        <v>182</v>
      </c>
      <c r="D15" s="28" t="s">
        <v>183</v>
      </c>
    </row>
    <row r="16" customFormat="false" ht="12.8" hidden="false" customHeight="false" outlineLevel="0" collapsed="false">
      <c r="A16" s="35" t="n">
        <v>44641</v>
      </c>
      <c r="B16" s="28" t="s">
        <v>179</v>
      </c>
      <c r="C16" s="28" t="s">
        <v>182</v>
      </c>
      <c r="D16" s="28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8.1484375" defaultRowHeight="12.8" zeroHeight="false" outlineLevelRow="0" outlineLevelCol="0"/>
  <sheetData>
    <row r="2" customFormat="false" ht="12.8" hidden="false" customHeight="false" outlineLevel="0" collapsed="false">
      <c r="A2" s="31" t="s">
        <v>159</v>
      </c>
      <c r="B2" s="36" t="n">
        <f aca="false">SUM(B5:B97)</f>
        <v>2500</v>
      </c>
      <c r="D2" s="31" t="s">
        <v>159</v>
      </c>
      <c r="E2" s="36" t="n">
        <f aca="false">SUM(E5:E97)</f>
        <v>20000</v>
      </c>
      <c r="G2" s="31" t="s">
        <v>18</v>
      </c>
      <c r="H2" s="37" t="n">
        <f aca="false">E2-B2</f>
        <v>17500</v>
      </c>
    </row>
    <row r="4" customFormat="false" ht="12.8" hidden="false" customHeight="false" outlineLevel="0" collapsed="false">
      <c r="A4" s="31" t="s">
        <v>184</v>
      </c>
      <c r="B4" s="31" t="s">
        <v>185</v>
      </c>
      <c r="D4" s="31" t="s">
        <v>186</v>
      </c>
      <c r="E4" s="38" t="n">
        <v>44683</v>
      </c>
    </row>
    <row r="5" customFormat="false" ht="12.8" hidden="false" customHeight="false" outlineLevel="0" collapsed="false">
      <c r="A5" s="28" t="s">
        <v>187</v>
      </c>
      <c r="B5" s="36" t="n">
        <v>0</v>
      </c>
      <c r="D5" s="28" t="s">
        <v>188</v>
      </c>
      <c r="E5" s="36" t="n">
        <v>10000</v>
      </c>
    </row>
    <row r="6" customFormat="false" ht="12.8" hidden="false" customHeight="false" outlineLevel="0" collapsed="false">
      <c r="A6" s="28" t="s">
        <v>189</v>
      </c>
      <c r="B6" s="36" t="n">
        <v>500</v>
      </c>
      <c r="D6" s="28" t="s">
        <v>190</v>
      </c>
      <c r="E6" s="36" t="n">
        <v>500</v>
      </c>
    </row>
    <row r="7" customFormat="false" ht="12.8" hidden="false" customHeight="false" outlineLevel="0" collapsed="false">
      <c r="A7" s="28" t="s">
        <v>191</v>
      </c>
      <c r="B7" s="36" t="n">
        <v>2000</v>
      </c>
      <c r="D7" s="28" t="s">
        <v>192</v>
      </c>
      <c r="E7" s="36" t="n">
        <v>9500</v>
      </c>
    </row>
    <row r="8" customFormat="false" ht="12.8" hidden="false" customHeight="false" outlineLevel="0" collapsed="false">
      <c r="A8" s="31"/>
      <c r="D8" s="28" t="s">
        <v>193</v>
      </c>
      <c r="E8" s="36"/>
    </row>
    <row r="9" customFormat="false" ht="12.8" hidden="false" customHeight="false" outlineLevel="0" collapsed="false">
      <c r="A9" s="28"/>
      <c r="B9" s="36"/>
      <c r="D9" s="28" t="s">
        <v>194</v>
      </c>
      <c r="E9" s="36"/>
    </row>
    <row r="10" customFormat="false" ht="12.8" hidden="false" customHeight="false" outlineLevel="0" collapsed="false">
      <c r="D10" s="28" t="s">
        <v>195</v>
      </c>
      <c r="E10" s="36"/>
    </row>
    <row r="11" customFormat="false" ht="12.8" hidden="false" customHeight="false" outlineLevel="0" collapsed="false">
      <c r="A11" s="31"/>
      <c r="B11" s="36"/>
    </row>
    <row r="12" customFormat="false" ht="12.8" hidden="false" customHeight="false" outlineLevel="0" collapsed="false">
      <c r="A12" s="28"/>
      <c r="B12" s="36"/>
    </row>
    <row r="17" customFormat="false" ht="12.8" hidden="false" customHeight="false" outlineLevel="0" collapsed="false">
      <c r="A17" s="31"/>
    </row>
    <row r="18" customFormat="false" ht="12.8" hidden="false" customHeight="false" outlineLevel="0" collapsed="false">
      <c r="A18" s="28"/>
      <c r="B18" s="36"/>
    </row>
    <row r="19" customFormat="false" ht="12.8" hidden="false" customHeight="false" outlineLevel="0" collapsed="false">
      <c r="A19" s="28"/>
      <c r="B19" s="36"/>
    </row>
    <row r="21" customFormat="false" ht="12.8" hidden="false" customHeight="false" outlineLevel="0" collapsed="false">
      <c r="A21" s="31"/>
    </row>
    <row r="22" customFormat="false" ht="12.8" hidden="false" customHeight="false" outlineLevel="0" collapsed="false">
      <c r="A22" s="28"/>
      <c r="B22" s="36"/>
    </row>
    <row r="24" customFormat="false" ht="12.8" hidden="false" customHeight="false" outlineLevel="0" collapsed="false">
      <c r="A24" s="31"/>
    </row>
    <row r="25" customFormat="false" ht="12.8" hidden="false" customHeight="false" outlineLevel="0" collapsed="false">
      <c r="A25" s="28"/>
      <c r="B25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2022-05-04T19:22:37Z</dcterms:modified>
  <cp:revision>1589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