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7465BB94-D695-4355-9B9F-EDB40873CD21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scores" sheetId="1" r:id="rId1"/>
    <sheet name="avg eva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3" i="2"/>
  <c r="H16" i="1"/>
  <c r="I16" i="1"/>
  <c r="I20" i="1"/>
  <c r="H18" i="1"/>
  <c r="I18" i="1"/>
  <c r="H19" i="1"/>
  <c r="I19" i="1"/>
  <c r="H20" i="1"/>
  <c r="I17" i="1"/>
  <c r="H17" i="1"/>
  <c r="I10" i="1"/>
  <c r="I11" i="1"/>
  <c r="I12" i="1"/>
  <c r="I13" i="1"/>
  <c r="I14" i="1"/>
  <c r="H14" i="1"/>
  <c r="H13" i="1"/>
  <c r="H12" i="1"/>
  <c r="H11" i="1"/>
  <c r="H10" i="1"/>
  <c r="L4" i="1"/>
  <c r="L3" i="1"/>
  <c r="L2" i="1"/>
  <c r="I3" i="1"/>
  <c r="I4" i="1"/>
  <c r="I2" i="1"/>
  <c r="K4" i="1"/>
  <c r="K3" i="1"/>
  <c r="K2" i="1"/>
  <c r="H4" i="1"/>
  <c r="H3" i="1"/>
  <c r="H2" i="1"/>
</calcChain>
</file>

<file path=xl/sharedStrings.xml><?xml version="1.0" encoding="utf-8"?>
<sst xmlns="http://schemas.openxmlformats.org/spreadsheetml/2006/main" count="51" uniqueCount="32">
  <si>
    <t>topic</t>
  </si>
  <si>
    <t>score</t>
  </si>
  <si>
    <t>score (with confidence)</t>
  </si>
  <si>
    <t>min</t>
  </si>
  <si>
    <t>median</t>
  </si>
  <si>
    <t>max</t>
  </si>
  <si>
    <t>q25</t>
  </si>
  <si>
    <t>q75</t>
  </si>
  <si>
    <t>q25-min</t>
  </si>
  <si>
    <t>med-q25</t>
  </si>
  <si>
    <t>q75-med</t>
  </si>
  <si>
    <t>max-q75</t>
  </si>
  <si>
    <t>Grammaticality</t>
  </si>
  <si>
    <t>Non-Redundancy</t>
  </si>
  <si>
    <t>Referential Clarity</t>
  </si>
  <si>
    <t>Focus</t>
  </si>
  <si>
    <t>Structure</t>
  </si>
  <si>
    <t>Coherence</t>
  </si>
  <si>
    <t>Readability</t>
  </si>
  <si>
    <t>Information Content</t>
  </si>
  <si>
    <t>Spelling</t>
  </si>
  <si>
    <t>Length</t>
  </si>
  <si>
    <t>Overall Quality</t>
  </si>
  <si>
    <t>weight</t>
  </si>
  <si>
    <t>confidence</t>
  </si>
  <si>
    <t>Gruppe 5</t>
  </si>
  <si>
    <t>Gruppe 1</t>
  </si>
  <si>
    <t>Gruppe 4</t>
  </si>
  <si>
    <t>Gruppe 3</t>
  </si>
  <si>
    <t>Gruppe 6</t>
  </si>
  <si>
    <t>Average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</si>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</sst>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C1C1C"/>
      <color rgb="FF9D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boxplots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scores!$G$16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scores!$H$16:$I$16</c:f>
              <c:numCache>
                <c:formatCode>General</c:formatCode>
                <c:ptCount val="2"/>
                <c:pt idx="0">
                  <c:v>2.0368686870000001</c:v>
                </c:pt>
                <c:pt idx="1">
                  <c:v>2.037819877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54D-8208-04D56CF65C0F}"/>
            </c:ext>
          </c:extLst>
        </c:ser>
        <c:ser>
          <c:idx val="1"/>
          <c:order val="1"/>
          <c:tx>
            <c:strRef>
              <c:f>scores!$G$17</c:f>
              <c:strCache>
                <c:ptCount val="1"/>
                <c:pt idx="0">
                  <c:v>q25-min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scores!$H$17:$I$17</c:f>
              <c:numCache>
                <c:formatCode>General</c:formatCode>
                <c:ptCount val="2"/>
                <c:pt idx="0">
                  <c:v>1.2980263649999997</c:v>
                </c:pt>
                <c:pt idx="1">
                  <c:v>1.3218916589999998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A-454D-8208-04D56CF65C0F}"/>
            </c:ext>
          </c:extLst>
        </c:ser>
        <c:ser>
          <c:idx val="2"/>
          <c:order val="2"/>
          <c:tx>
            <c:strRef>
              <c:f>scores!$G$18</c:f>
              <c:strCache>
                <c:ptCount val="1"/>
                <c:pt idx="0">
                  <c:v>med-q25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scores!$H$18:$I$18</c:f>
              <c:numCache>
                <c:formatCode>General</c:formatCode>
                <c:ptCount val="2"/>
                <c:pt idx="0">
                  <c:v>0.32949095700000042</c:v>
                </c:pt>
                <c:pt idx="1">
                  <c:v>0.31793546000000017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A-454D-8208-04D56CF65C0F}"/>
            </c:ext>
          </c:extLst>
        </c:ser>
        <c:ser>
          <c:idx val="3"/>
          <c:order val="3"/>
          <c:tx>
            <c:strRef>
              <c:f>scores!$G$19</c:f>
              <c:strCache>
                <c:ptCount val="1"/>
                <c:pt idx="0">
                  <c:v>q75-med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scores!$H$19:$I$19</c:f>
              <c:numCache>
                <c:formatCode>General</c:formatCode>
                <c:ptCount val="2"/>
                <c:pt idx="0">
                  <c:v>0.20937507399999999</c:v>
                </c:pt>
                <c:pt idx="1">
                  <c:v>0.23075499400000021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A-454D-8208-04D56CF65C0F}"/>
            </c:ext>
          </c:extLst>
        </c:ser>
        <c:ser>
          <c:idx val="4"/>
          <c:order val="4"/>
          <c:tx>
            <c:strRef>
              <c:f>scores!$G$20</c:f>
              <c:strCache>
                <c:ptCount val="1"/>
                <c:pt idx="0">
                  <c:v>max-q75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scores!$H$20:$I$20</c:f>
              <c:numCache>
                <c:formatCode>General</c:formatCode>
                <c:ptCount val="2"/>
                <c:pt idx="0">
                  <c:v>0.55360942700000004</c:v>
                </c:pt>
                <c:pt idx="1">
                  <c:v>0.56185148799999984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A-454D-8208-04D56CF6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165503"/>
        <c:axId val="926049567"/>
      </c:barChart>
      <c:catAx>
        <c:axId val="9201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049567"/>
        <c:crosses val="autoZero"/>
        <c:auto val="1"/>
        <c:lblAlgn val="ctr"/>
        <c:lblOffset val="100"/>
        <c:noMultiLvlLbl val="0"/>
      </c:catAx>
      <c:valAx>
        <c:axId val="92604956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values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01655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27690330870542"/>
          <c:y val="5.7835925925925923E-2"/>
          <c:w val="0.43744619338258917"/>
          <c:h val="0.90784666666666669"/>
        </c:manualLayout>
      </c:layout>
      <c:radarChart>
        <c:radarStyle val="filled"/>
        <c:varyColors val="0"/>
        <c:ser>
          <c:idx val="0"/>
          <c:order val="0"/>
          <c:tx>
            <c:strRef>
              <c:f>'avg evas'!$G$2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bg1">
                <a:lumMod val="50000"/>
                <a:alpha val="50000"/>
              </a:schemeClr>
            </a:solidFill>
            <a:ln>
              <a:noFill/>
            </a:ln>
            <a:effectLst/>
          </c:spPr>
          <c:val>
            <c:numRef>
              <c:f>'avg evas'!$G$3:$G$13</c:f>
              <c:numCache>
                <c:formatCode>General</c:formatCode>
                <c:ptCount val="11"/>
                <c:pt idx="0">
                  <c:v>4.0825885699431348</c:v>
                </c:pt>
                <c:pt idx="1">
                  <c:v>4.056343025326492</c:v>
                </c:pt>
                <c:pt idx="2">
                  <c:v>3.6622026971690183</c:v>
                </c:pt>
                <c:pt idx="3">
                  <c:v>3.4217743473101718</c:v>
                </c:pt>
                <c:pt idx="4">
                  <c:v>3.1057514665597958</c:v>
                </c:pt>
                <c:pt idx="5">
                  <c:v>3.1041895495355378</c:v>
                </c:pt>
                <c:pt idx="6">
                  <c:v>3.5422662196391519</c:v>
                </c:pt>
                <c:pt idx="7">
                  <c:v>3.4248240340095819</c:v>
                </c:pt>
                <c:pt idx="8">
                  <c:v>4.3273229990621278</c:v>
                </c:pt>
                <c:pt idx="9">
                  <c:v>3.6242231912470744</c:v>
                </c:pt>
                <c:pt idx="10">
                  <c:v>3.21236695535532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4-4782-8BDC-CD5AC9AC1334}"/>
            </c:ext>
          </c:extLst>
        </c:ser>
        <c:ser>
          <c:idx val="2"/>
          <c:order val="1"/>
          <c:tx>
            <c:strRef>
              <c:f>'avg evas'!$E$2</c:f>
              <c:strCache>
                <c:ptCount val="1"/>
                <c:pt idx="0">
                  <c:v>Group 5</c:v>
                </c:pt>
              </c:strCache>
            </c:strRef>
          </c:tx>
          <c:spPr>
            <a:solidFill>
              <a:srgbClr val="9C1C1C">
                <a:alpha val="50000"/>
              </a:srgbClr>
            </a:solidFill>
            <a:ln>
              <a:noFill/>
            </a:ln>
            <a:effectLst/>
          </c:spPr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Non-Redundancy</c:v>
                </c:pt>
                <c:pt idx="2">
                  <c:v>Referential 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 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 Quality</c:v>
                </c:pt>
              </c:strCache>
            </c:strRef>
          </c:cat>
          <c:val>
            <c:numRef>
              <c:f>'avg evas'!$E$3:$E$13</c:f>
              <c:numCache>
                <c:formatCode>General</c:formatCode>
                <c:ptCount val="11"/>
                <c:pt idx="0">
                  <c:v>4.1216931216931201</c:v>
                </c:pt>
                <c:pt idx="1">
                  <c:v>3.8571428571428599</c:v>
                </c:pt>
                <c:pt idx="2">
                  <c:v>4.1111111111111098</c:v>
                </c:pt>
                <c:pt idx="3">
                  <c:v>3.6560846560846598</c:v>
                </c:pt>
                <c:pt idx="4">
                  <c:v>3.1375661375661399</c:v>
                </c:pt>
                <c:pt idx="5">
                  <c:v>3.2010582010582</c:v>
                </c:pt>
                <c:pt idx="6">
                  <c:v>3.5291005291005302</c:v>
                </c:pt>
                <c:pt idx="7">
                  <c:v>3.45502645502645</c:v>
                </c:pt>
                <c:pt idx="8">
                  <c:v>4.35449735449735</c:v>
                </c:pt>
                <c:pt idx="9">
                  <c:v>3.3703703703703698</c:v>
                </c:pt>
                <c:pt idx="10">
                  <c:v>3.28042328042328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4-4782-8BDC-CD5AC9AC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36815"/>
        <c:axId val="917330543"/>
      </c:radarChart>
      <c:catAx>
        <c:axId val="8111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330543"/>
        <c:crosses val="autoZero"/>
        <c:auto val="1"/>
        <c:lblAlgn val="ctr"/>
        <c:lblOffset val="100"/>
        <c:noMultiLvlLbl val="0"/>
      </c:catAx>
      <c:valAx>
        <c:axId val="917330543"/>
        <c:scaling>
          <c:orientation val="minMax"/>
          <c:max val="5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113681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evas'!$E$2</c:f>
              <c:strCache>
                <c:ptCount val="1"/>
                <c:pt idx="0">
                  <c:v>Group 5</c:v>
                </c:pt>
              </c:strCache>
            </c:strRef>
          </c:tx>
          <c:spPr>
            <a:solidFill>
              <a:srgbClr val="9C1C1C"/>
            </a:solidFill>
            <a:ln>
              <a:noFill/>
            </a:ln>
            <a:effectLst/>
          </c:spPr>
          <c:invertIfNegative val="0"/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Non-Redundancy</c:v>
                </c:pt>
                <c:pt idx="2">
                  <c:v>Referential 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 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 Quality</c:v>
                </c:pt>
              </c:strCache>
            </c:strRef>
          </c:cat>
          <c:val>
            <c:numRef>
              <c:f>'avg evas'!$E$3:$E$13</c:f>
              <c:numCache>
                <c:formatCode>General</c:formatCode>
                <c:ptCount val="11"/>
                <c:pt idx="0">
                  <c:v>4.1216931216931201</c:v>
                </c:pt>
                <c:pt idx="1">
                  <c:v>3.8571428571428599</c:v>
                </c:pt>
                <c:pt idx="2">
                  <c:v>4.1111111111111098</c:v>
                </c:pt>
                <c:pt idx="3">
                  <c:v>3.6560846560846598</c:v>
                </c:pt>
                <c:pt idx="4">
                  <c:v>3.1375661375661399</c:v>
                </c:pt>
                <c:pt idx="5">
                  <c:v>3.2010582010582</c:v>
                </c:pt>
                <c:pt idx="6">
                  <c:v>3.5291005291005302</c:v>
                </c:pt>
                <c:pt idx="7">
                  <c:v>3.45502645502645</c:v>
                </c:pt>
                <c:pt idx="8">
                  <c:v>4.35449735449735</c:v>
                </c:pt>
                <c:pt idx="9">
                  <c:v>3.3703703703703698</c:v>
                </c:pt>
                <c:pt idx="10">
                  <c:v>3.28042328042328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C-486F-B7CC-3C28A4567EE1}"/>
            </c:ext>
          </c:extLst>
        </c:ser>
        <c:ser>
          <c:idx val="1"/>
          <c:order val="1"/>
          <c:tx>
            <c:strRef>
              <c:f>'avg evas'!$G$2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Non-Redundancy</c:v>
                </c:pt>
                <c:pt idx="2">
                  <c:v>Referential 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 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 Quality</c:v>
                </c:pt>
              </c:strCache>
            </c:strRef>
          </c:cat>
          <c:val>
            <c:numRef>
              <c:f>'avg evas'!$G$3:$G$13</c:f>
              <c:numCache>
                <c:formatCode>General</c:formatCode>
                <c:ptCount val="11"/>
                <c:pt idx="0">
                  <c:v>4.0825885699431348</c:v>
                </c:pt>
                <c:pt idx="1">
                  <c:v>4.056343025326492</c:v>
                </c:pt>
                <c:pt idx="2">
                  <c:v>3.6622026971690183</c:v>
                </c:pt>
                <c:pt idx="3">
                  <c:v>3.4217743473101718</c:v>
                </c:pt>
                <c:pt idx="4">
                  <c:v>3.1057514665597958</c:v>
                </c:pt>
                <c:pt idx="5">
                  <c:v>3.1041895495355378</c:v>
                </c:pt>
                <c:pt idx="6">
                  <c:v>3.5422662196391519</c:v>
                </c:pt>
                <c:pt idx="7">
                  <c:v>3.4248240340095819</c:v>
                </c:pt>
                <c:pt idx="8">
                  <c:v>4.3273229990621278</c:v>
                </c:pt>
                <c:pt idx="9">
                  <c:v>3.6242231912470744</c:v>
                </c:pt>
                <c:pt idx="10">
                  <c:v>3.21236695535532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C-486F-B7CC-3C28A456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34816"/>
        <c:axId val="770084384"/>
      </c:barChart>
      <c:catAx>
        <c:axId val="776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0084384"/>
        <c:crosses val="autoZero"/>
        <c:auto val="1"/>
        <c:lblAlgn val="ctr"/>
        <c:lblOffset val="100"/>
        <c:noMultiLvlLbl val="0"/>
      </c:catAx>
      <c:valAx>
        <c:axId val="7700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62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'avg evas'!$G$2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9DC3E6"/>
              </a:solidFill>
              <a:round/>
            </a:ln>
            <a:effectLst/>
          </c:spPr>
          <c:marker>
            <c:symbol val="none"/>
          </c:marker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Non-Redundancy</c:v>
                </c:pt>
                <c:pt idx="2">
                  <c:v>Referential 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 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 Quality</c:v>
                </c:pt>
              </c:strCache>
            </c:strRef>
          </c:cat>
          <c:val>
            <c:numRef>
              <c:f>'avg evas'!$G$3:$G$13</c:f>
              <c:numCache>
                <c:formatCode>General</c:formatCode>
                <c:ptCount val="11"/>
                <c:pt idx="0">
                  <c:v>4.0825885699431348</c:v>
                </c:pt>
                <c:pt idx="1">
                  <c:v>4.056343025326492</c:v>
                </c:pt>
                <c:pt idx="2">
                  <c:v>3.6622026971690183</c:v>
                </c:pt>
                <c:pt idx="3">
                  <c:v>3.4217743473101718</c:v>
                </c:pt>
                <c:pt idx="4">
                  <c:v>3.1057514665597958</c:v>
                </c:pt>
                <c:pt idx="5">
                  <c:v>3.1041895495355378</c:v>
                </c:pt>
                <c:pt idx="6">
                  <c:v>3.5422662196391519</c:v>
                </c:pt>
                <c:pt idx="7">
                  <c:v>3.4248240340095819</c:v>
                </c:pt>
                <c:pt idx="8">
                  <c:v>4.3273229990621278</c:v>
                </c:pt>
                <c:pt idx="9">
                  <c:v>3.6242231912470744</c:v>
                </c:pt>
                <c:pt idx="10">
                  <c:v>3.21236695535532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0-48A2-A02C-3F26262DB5BD}"/>
            </c:ext>
          </c:extLst>
        </c:ser>
        <c:ser>
          <c:idx val="0"/>
          <c:order val="1"/>
          <c:tx>
            <c:strRef>
              <c:f>'avg evas'!$E$2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9C1C1C"/>
              </a:solidFill>
              <a:round/>
            </a:ln>
            <a:effectLst/>
          </c:spPr>
          <c:marker>
            <c:symbol val="none"/>
          </c:marker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Non-Redundancy</c:v>
                </c:pt>
                <c:pt idx="2">
                  <c:v>Referential 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 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 Quality</c:v>
                </c:pt>
              </c:strCache>
            </c:strRef>
          </c:cat>
          <c:val>
            <c:numRef>
              <c:f>'avg evas'!$E$3:$E$13</c:f>
              <c:numCache>
                <c:formatCode>General</c:formatCode>
                <c:ptCount val="11"/>
                <c:pt idx="0">
                  <c:v>4.1216931216931201</c:v>
                </c:pt>
                <c:pt idx="1">
                  <c:v>3.8571428571428599</c:v>
                </c:pt>
                <c:pt idx="2">
                  <c:v>4.1111111111111098</c:v>
                </c:pt>
                <c:pt idx="3">
                  <c:v>3.6560846560846598</c:v>
                </c:pt>
                <c:pt idx="4">
                  <c:v>3.1375661375661399</c:v>
                </c:pt>
                <c:pt idx="5">
                  <c:v>3.2010582010582</c:v>
                </c:pt>
                <c:pt idx="6">
                  <c:v>3.5291005291005302</c:v>
                </c:pt>
                <c:pt idx="7">
                  <c:v>3.45502645502645</c:v>
                </c:pt>
                <c:pt idx="8">
                  <c:v>4.35449735449735</c:v>
                </c:pt>
                <c:pt idx="9">
                  <c:v>3.3703703703703698</c:v>
                </c:pt>
                <c:pt idx="10">
                  <c:v>3.28042328042328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0-48A2-A02C-3F26262D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80788400"/>
        <c:axId val="394424848"/>
      </c:lineChart>
      <c:catAx>
        <c:axId val="4807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Criteria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24848"/>
        <c:crosses val="autoZero"/>
        <c:auto val="1"/>
        <c:lblAlgn val="ctr"/>
        <c:lblOffset val="100"/>
        <c:tickMarkSkip val="1"/>
        <c:noMultiLvlLbl val="0"/>
      </c:catAx>
      <c:valAx>
        <c:axId val="3944248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7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13</xdr:row>
      <xdr:rowOff>38100</xdr:rowOff>
    </xdr:from>
    <xdr:to>
      <xdr:col>21</xdr:col>
      <xdr:colOff>380999</xdr:colOff>
      <xdr:row>29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EFF319-E9C0-4B12-976D-DAF3050F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523878</xdr:colOff>
      <xdr:row>24</xdr:row>
      <xdr:rowOff>71431</xdr:rowOff>
    </xdr:from>
    <xdr:to>
      <xdr:col>27</xdr:col>
      <xdr:colOff>245628</xdr:colOff>
      <xdr:row>53</xdr:row>
      <xdr:rowOff>149891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205678-BB29-483D-AC05-43916BC20A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23</xdr:row>
      <xdr:rowOff>166687</xdr:rowOff>
    </xdr:from>
    <xdr:to>
      <xdr:col>13</xdr:col>
      <xdr:colOff>178950</xdr:colOff>
      <xdr:row>53</xdr:row>
      <xdr:rowOff>53287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2CA5B58-C47B-4558-A03E-05ED590CF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1181098</xdr:colOff>
      <xdr:row>14</xdr:row>
      <xdr:rowOff>23804</xdr:rowOff>
    </xdr:from>
    <xdr:to>
      <xdr:col>14</xdr:col>
      <xdr:colOff>378973</xdr:colOff>
      <xdr:row>43</xdr:row>
      <xdr:rowOff>102264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162F89-160E-4B3E-9D1B-F195779E9C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F26" sqref="F26"/>
    </sheetView>
  </sheetViews>
  <sheetFormatPr baseColWidth="10" defaultColWidth="9.140625" defaultRowHeight="15" x14ac:dyDescent="0.25"/>
  <cols>
    <col min="2" max="2" width="9.140625" customWidth="1"/>
  </cols>
  <sheetData>
    <row r="1" spans="1:12" x14ac:dyDescent="0.25">
      <c r="A1" t="s">
        <v>0</v>
      </c>
      <c r="B1" t="s">
        <v>1</v>
      </c>
      <c r="C1" t="s">
        <v>2</v>
      </c>
      <c r="H1" t="s">
        <v>1</v>
      </c>
      <c r="K1" t="s">
        <v>2</v>
      </c>
    </row>
    <row r="2" spans="1:12" x14ac:dyDescent="0.25">
      <c r="A2">
        <v>1001</v>
      </c>
      <c r="B2">
        <v>3.5455409630000001</v>
      </c>
      <c r="C2">
        <v>3.6209684630000001</v>
      </c>
      <c r="G2" t="s">
        <v>3</v>
      </c>
      <c r="H2">
        <f>MIN(B2:B50)</f>
        <v>2.0368686870000001</v>
      </c>
      <c r="I2">
        <f>INDEX($A$2:$A$50,MATCH(H2,$B$2:$B$50,0))</f>
        <v>1028</v>
      </c>
      <c r="K2">
        <f>MIN(C2:C50)</f>
        <v>2.037819877</v>
      </c>
      <c r="L2">
        <f>INDEX($A$2:$A$50,MATCH(K2,$C$2:$C$50,0))</f>
        <v>1028</v>
      </c>
    </row>
    <row r="3" spans="1:12" x14ac:dyDescent="0.25">
      <c r="A3">
        <v>1002</v>
      </c>
      <c r="B3">
        <v>3.195622717</v>
      </c>
      <c r="C3">
        <v>3.2261000759999998</v>
      </c>
      <c r="G3" t="s">
        <v>4</v>
      </c>
      <c r="H3">
        <f>MEDIAN(B2:B50)</f>
        <v>3.6643860090000002</v>
      </c>
      <c r="I3">
        <f t="shared" ref="I3:I4" si="0">INDEX($A$2:$A$50,MATCH(H3,$B$2:$B$50,0))</f>
        <v>1043</v>
      </c>
      <c r="K3">
        <f>MEDIAN(C2:C50)</f>
        <v>3.677646996</v>
      </c>
      <c r="L3">
        <f>INDEX($A$2:$A$50,MATCH(K3,$C$2:$C$50,0))</f>
        <v>1043</v>
      </c>
    </row>
    <row r="4" spans="1:12" x14ac:dyDescent="0.25">
      <c r="A4">
        <v>1003</v>
      </c>
      <c r="B4">
        <v>3.3399783150000002</v>
      </c>
      <c r="C4">
        <v>3.3597115359999998</v>
      </c>
      <c r="G4" t="s">
        <v>5</v>
      </c>
      <c r="H4">
        <f>MAX(B2:B50)</f>
        <v>4.4273705100000003</v>
      </c>
      <c r="I4">
        <f t="shared" si="0"/>
        <v>1007</v>
      </c>
      <c r="K4">
        <f>MAX(C2:C50)</f>
        <v>4.4702534780000001</v>
      </c>
      <c r="L4">
        <f>INDEX($A$2:$A$50,MATCH(K4,$C$2:$C$50,0))</f>
        <v>1007</v>
      </c>
    </row>
    <row r="5" spans="1:12" x14ac:dyDescent="0.25">
      <c r="A5">
        <v>1004</v>
      </c>
      <c r="B5">
        <v>3.858297646</v>
      </c>
      <c r="C5">
        <v>3.8833263709999999</v>
      </c>
    </row>
    <row r="6" spans="1:12" x14ac:dyDescent="0.25">
      <c r="A6">
        <v>1005</v>
      </c>
      <c r="B6">
        <v>3.3847376109999998</v>
      </c>
      <c r="C6">
        <v>3.3686055939999999</v>
      </c>
    </row>
    <row r="7" spans="1:12" x14ac:dyDescent="0.25">
      <c r="A7">
        <v>1006</v>
      </c>
      <c r="B7">
        <v>2.991521487</v>
      </c>
      <c r="C7">
        <v>3.0267985569999998</v>
      </c>
    </row>
    <row r="8" spans="1:12" x14ac:dyDescent="0.25">
      <c r="A8">
        <v>1007</v>
      </c>
      <c r="B8">
        <v>4.4273705100000003</v>
      </c>
      <c r="C8">
        <v>4.4702534780000001</v>
      </c>
    </row>
    <row r="9" spans="1:12" x14ac:dyDescent="0.25">
      <c r="A9">
        <v>1008</v>
      </c>
      <c r="B9">
        <v>3.219600491</v>
      </c>
      <c r="C9">
        <v>3.1664621990000001</v>
      </c>
      <c r="H9" t="s">
        <v>1</v>
      </c>
      <c r="I9" t="s">
        <v>2</v>
      </c>
    </row>
    <row r="10" spans="1:12" x14ac:dyDescent="0.25">
      <c r="A10">
        <v>1010</v>
      </c>
      <c r="B10">
        <v>3.546198263</v>
      </c>
      <c r="C10">
        <v>3.5174889</v>
      </c>
      <c r="G10" t="s">
        <v>3</v>
      </c>
      <c r="H10">
        <f>_xlfn.QUARTILE.INC(B$2:B$50,0)</f>
        <v>2.0368686870000001</v>
      </c>
      <c r="I10">
        <f>_xlfn.QUARTILE.INC(C$2:C$50,0)</f>
        <v>2.037819877</v>
      </c>
    </row>
    <row r="11" spans="1:12" x14ac:dyDescent="0.25">
      <c r="A11">
        <v>1011</v>
      </c>
      <c r="B11">
        <v>3.8737610830000002</v>
      </c>
      <c r="C11">
        <v>3.9084019900000002</v>
      </c>
      <c r="G11" t="s">
        <v>6</v>
      </c>
      <c r="H11">
        <f>_xlfn.QUARTILE.INC(B$2:B$50,1)</f>
        <v>3.3348950519999998</v>
      </c>
      <c r="I11">
        <f>_xlfn.QUARTILE.INC(C$2:C$50,1)</f>
        <v>3.3597115359999998</v>
      </c>
    </row>
    <row r="12" spans="1:12" x14ac:dyDescent="0.25">
      <c r="A12">
        <v>1012</v>
      </c>
      <c r="B12">
        <v>3.9288100269999999</v>
      </c>
      <c r="C12">
        <v>3.9341810970000002</v>
      </c>
      <c r="G12" t="s">
        <v>4</v>
      </c>
      <c r="H12">
        <f>_xlfn.QUARTILE.INC(B$2:B$50,2)</f>
        <v>3.6643860090000002</v>
      </c>
      <c r="I12">
        <f>_xlfn.QUARTILE.INC(C$2:C$50,2)</f>
        <v>3.677646996</v>
      </c>
    </row>
    <row r="13" spans="1:12" x14ac:dyDescent="0.25">
      <c r="A13">
        <v>1013</v>
      </c>
      <c r="B13">
        <v>3.8788967579999998</v>
      </c>
      <c r="C13">
        <v>3.9269408370000001</v>
      </c>
      <c r="G13" t="s">
        <v>7</v>
      </c>
      <c r="H13">
        <f>_xlfn.QUARTILE.INC(B$2:B$50,3)</f>
        <v>3.8737610830000002</v>
      </c>
      <c r="I13">
        <f>_xlfn.QUARTILE.INC(C$2:C$50,3)</f>
        <v>3.9084019900000002</v>
      </c>
    </row>
    <row r="14" spans="1:12" x14ac:dyDescent="0.25">
      <c r="A14">
        <v>1014</v>
      </c>
      <c r="B14">
        <v>4.0120162859999997</v>
      </c>
      <c r="C14">
        <v>4.0136354250000004</v>
      </c>
      <c r="G14" t="s">
        <v>5</v>
      </c>
      <c r="H14">
        <f>_xlfn.QUARTILE.INC(B$2:B$50,4)</f>
        <v>4.4273705100000003</v>
      </c>
      <c r="I14">
        <f>_xlfn.QUARTILE.INC(C$2:C$50,4)</f>
        <v>4.4702534780000001</v>
      </c>
    </row>
    <row r="15" spans="1:12" x14ac:dyDescent="0.25">
      <c r="A15">
        <v>1015</v>
      </c>
      <c r="B15">
        <v>4.0796982640000001</v>
      </c>
      <c r="C15">
        <v>4.1055562859999997</v>
      </c>
    </row>
    <row r="16" spans="1:12" x14ac:dyDescent="0.25">
      <c r="A16">
        <v>1016</v>
      </c>
      <c r="B16">
        <v>3.9474467419999999</v>
      </c>
      <c r="C16">
        <v>3.9739781390000002</v>
      </c>
      <c r="G16" t="s">
        <v>3</v>
      </c>
      <c r="H16">
        <f>H10</f>
        <v>2.0368686870000001</v>
      </c>
      <c r="I16">
        <f>I10</f>
        <v>2.037819877</v>
      </c>
    </row>
    <row r="17" spans="1:9" x14ac:dyDescent="0.25">
      <c r="A17">
        <v>1017</v>
      </c>
      <c r="B17">
        <v>3.7063725490000001</v>
      </c>
      <c r="C17">
        <v>3.72350264</v>
      </c>
      <c r="G17" t="s">
        <v>8</v>
      </c>
      <c r="H17">
        <f>H11-H10</f>
        <v>1.2980263649999997</v>
      </c>
      <c r="I17">
        <f>I11-I10</f>
        <v>1.3218916589999998</v>
      </c>
    </row>
    <row r="18" spans="1:9" x14ac:dyDescent="0.25">
      <c r="A18">
        <v>1018</v>
      </c>
      <c r="B18">
        <v>3.3107132930000001</v>
      </c>
      <c r="C18">
        <v>3.3130914499999999</v>
      </c>
      <c r="G18" t="s">
        <v>9</v>
      </c>
      <c r="H18">
        <f t="shared" ref="H18:I18" si="1">H12-H11</f>
        <v>0.32949095700000042</v>
      </c>
      <c r="I18">
        <f t="shared" si="1"/>
        <v>0.31793546000000017</v>
      </c>
    </row>
    <row r="19" spans="1:9" x14ac:dyDescent="0.25">
      <c r="A19">
        <v>1019</v>
      </c>
      <c r="B19">
        <v>2.9427161860000002</v>
      </c>
      <c r="C19">
        <v>2.905160585</v>
      </c>
      <c r="G19" t="s">
        <v>10</v>
      </c>
      <c r="H19">
        <f t="shared" ref="H19:I19" si="2">H13-H12</f>
        <v>0.20937507399999999</v>
      </c>
      <c r="I19">
        <f t="shared" si="2"/>
        <v>0.23075499400000021</v>
      </c>
    </row>
    <row r="20" spans="1:9" x14ac:dyDescent="0.25">
      <c r="A20">
        <v>1020</v>
      </c>
      <c r="B20">
        <v>3.7312700169999999</v>
      </c>
      <c r="C20">
        <v>3.7819303390000001</v>
      </c>
      <c r="G20" t="s">
        <v>11</v>
      </c>
      <c r="H20">
        <f t="shared" ref="H20" si="3">H14-H13</f>
        <v>0.55360942700000004</v>
      </c>
      <c r="I20">
        <f>I14-I13</f>
        <v>0.56185148799999984</v>
      </c>
    </row>
    <row r="21" spans="1:9" x14ac:dyDescent="0.25">
      <c r="A21">
        <v>1021</v>
      </c>
      <c r="B21">
        <v>3.7086547489999999</v>
      </c>
      <c r="C21">
        <v>3.7130022189999998</v>
      </c>
    </row>
    <row r="22" spans="1:9" x14ac:dyDescent="0.25">
      <c r="A22">
        <v>1022</v>
      </c>
      <c r="B22">
        <v>3.985850042</v>
      </c>
      <c r="C22">
        <v>3.9928706780000001</v>
      </c>
    </row>
    <row r="23" spans="1:9" x14ac:dyDescent="0.25">
      <c r="A23">
        <v>1023</v>
      </c>
      <c r="B23">
        <v>3.5993126690000001</v>
      </c>
      <c r="C23">
        <v>3.588045642</v>
      </c>
    </row>
    <row r="24" spans="1:9" x14ac:dyDescent="0.25">
      <c r="A24">
        <v>1024</v>
      </c>
      <c r="B24">
        <v>3.340903087</v>
      </c>
      <c r="C24">
        <v>3.3626729370000001</v>
      </c>
    </row>
    <row r="25" spans="1:9" x14ac:dyDescent="0.25">
      <c r="A25">
        <v>1025</v>
      </c>
      <c r="B25">
        <v>2.5185170889999999</v>
      </c>
      <c r="C25">
        <v>2.5244370969999999</v>
      </c>
    </row>
    <row r="26" spans="1:9" x14ac:dyDescent="0.25">
      <c r="A26">
        <v>1026</v>
      </c>
      <c r="B26">
        <v>3.3821237289999999</v>
      </c>
      <c r="C26">
        <v>3.4432760120000001</v>
      </c>
    </row>
    <row r="27" spans="1:9" x14ac:dyDescent="0.25">
      <c r="A27">
        <v>1027</v>
      </c>
      <c r="B27">
        <v>4.1601198119999996</v>
      </c>
      <c r="C27">
        <v>4.1442288979999997</v>
      </c>
    </row>
    <row r="28" spans="1:9" x14ac:dyDescent="0.25">
      <c r="A28">
        <v>1028</v>
      </c>
      <c r="B28">
        <v>2.0368686870000001</v>
      </c>
      <c r="C28">
        <v>2.037819877</v>
      </c>
    </row>
    <row r="29" spans="1:9" x14ac:dyDescent="0.25">
      <c r="A29">
        <v>1029</v>
      </c>
      <c r="B29">
        <v>3.8431677020000001</v>
      </c>
      <c r="C29">
        <v>3.8290935209999999</v>
      </c>
    </row>
    <row r="30" spans="1:9" x14ac:dyDescent="0.25">
      <c r="A30">
        <v>1030</v>
      </c>
      <c r="B30">
        <v>3.842504388</v>
      </c>
      <c r="C30">
        <v>3.8337609920000002</v>
      </c>
    </row>
    <row r="31" spans="1:9" x14ac:dyDescent="0.25">
      <c r="A31">
        <v>1031</v>
      </c>
      <c r="B31">
        <v>3.7864619579999998</v>
      </c>
      <c r="C31">
        <v>3.7960199509999999</v>
      </c>
    </row>
    <row r="32" spans="1:9" x14ac:dyDescent="0.25">
      <c r="A32">
        <v>1032</v>
      </c>
      <c r="B32">
        <v>3.4518198290000002</v>
      </c>
      <c r="C32">
        <v>3.4601131610000002</v>
      </c>
    </row>
    <row r="33" spans="1:3" x14ac:dyDescent="0.25">
      <c r="A33">
        <v>1033</v>
      </c>
      <c r="B33">
        <v>3.863067633</v>
      </c>
      <c r="C33">
        <v>3.8561872639999999</v>
      </c>
    </row>
    <row r="34" spans="1:3" x14ac:dyDescent="0.25">
      <c r="A34">
        <v>1034</v>
      </c>
      <c r="B34">
        <v>4.0735320689999996</v>
      </c>
      <c r="C34">
        <v>4.0998172510000002</v>
      </c>
    </row>
    <row r="35" spans="1:3" x14ac:dyDescent="0.25">
      <c r="A35">
        <v>1035</v>
      </c>
      <c r="B35">
        <v>3.5441392899999999</v>
      </c>
      <c r="C35">
        <v>3.5517972840000001</v>
      </c>
    </row>
    <row r="36" spans="1:3" x14ac:dyDescent="0.25">
      <c r="A36">
        <v>1036</v>
      </c>
      <c r="B36">
        <v>3.8127617360000001</v>
      </c>
      <c r="C36">
        <v>3.8232452719999999</v>
      </c>
    </row>
    <row r="37" spans="1:3" x14ac:dyDescent="0.25">
      <c r="A37">
        <v>1037</v>
      </c>
      <c r="B37">
        <v>3.4265288539999998</v>
      </c>
      <c r="C37">
        <v>3.3921672869999999</v>
      </c>
    </row>
    <row r="38" spans="1:3" x14ac:dyDescent="0.25">
      <c r="A38">
        <v>1038</v>
      </c>
      <c r="B38">
        <v>3.3348950519999998</v>
      </c>
      <c r="C38">
        <v>3.36097549</v>
      </c>
    </row>
    <row r="39" spans="1:3" x14ac:dyDescent="0.25">
      <c r="A39">
        <v>1039</v>
      </c>
      <c r="B39">
        <v>3.2277876210000001</v>
      </c>
      <c r="C39">
        <v>3.239159635</v>
      </c>
    </row>
    <row r="40" spans="1:3" x14ac:dyDescent="0.25">
      <c r="A40">
        <v>1040</v>
      </c>
      <c r="B40">
        <v>4.0103753749999997</v>
      </c>
      <c r="C40">
        <v>4.0306371920000004</v>
      </c>
    </row>
    <row r="41" spans="1:3" x14ac:dyDescent="0.25">
      <c r="A41">
        <v>1041</v>
      </c>
      <c r="B41">
        <v>3.4717678940000001</v>
      </c>
      <c r="C41">
        <v>3.4947125699999999</v>
      </c>
    </row>
    <row r="42" spans="1:3" x14ac:dyDescent="0.25">
      <c r="A42">
        <v>1042</v>
      </c>
      <c r="B42">
        <v>3.3129492159999998</v>
      </c>
      <c r="C42">
        <v>3.3485699489999998</v>
      </c>
    </row>
    <row r="43" spans="1:3" x14ac:dyDescent="0.25">
      <c r="A43">
        <v>1043</v>
      </c>
      <c r="B43">
        <v>3.6643860090000002</v>
      </c>
      <c r="C43">
        <v>3.677646996</v>
      </c>
    </row>
    <row r="44" spans="1:3" x14ac:dyDescent="0.25">
      <c r="A44">
        <v>1044</v>
      </c>
      <c r="B44">
        <v>3.0639366219999999</v>
      </c>
      <c r="C44">
        <v>3.1271711679999998</v>
      </c>
    </row>
    <row r="45" spans="1:3" x14ac:dyDescent="0.25">
      <c r="A45">
        <v>1045</v>
      </c>
      <c r="B45">
        <v>2.2463018180000001</v>
      </c>
      <c r="C45">
        <v>2.228447574</v>
      </c>
    </row>
    <row r="46" spans="1:3" x14ac:dyDescent="0.25">
      <c r="A46">
        <v>1046</v>
      </c>
      <c r="B46">
        <v>3.9646403239999999</v>
      </c>
      <c r="C46">
        <v>3.9571618819999999</v>
      </c>
    </row>
    <row r="47" spans="1:3" x14ac:dyDescent="0.25">
      <c r="A47">
        <v>1047</v>
      </c>
      <c r="B47">
        <v>4.0869157960000004</v>
      </c>
      <c r="C47">
        <v>4.1116455060000003</v>
      </c>
    </row>
    <row r="48" spans="1:3" x14ac:dyDescent="0.25">
      <c r="A48">
        <v>1048</v>
      </c>
      <c r="B48">
        <v>3.6859382150000002</v>
      </c>
      <c r="C48">
        <v>3.6852284360000001</v>
      </c>
    </row>
    <row r="49" spans="1:3" x14ac:dyDescent="0.25">
      <c r="A49">
        <v>1049</v>
      </c>
      <c r="B49">
        <v>3.063840683</v>
      </c>
      <c r="C49">
        <v>3.1014595690000002</v>
      </c>
    </row>
    <row r="50" spans="1:3" x14ac:dyDescent="0.25">
      <c r="A50">
        <v>1050</v>
      </c>
      <c r="B50">
        <v>3.7577086180000001</v>
      </c>
      <c r="C50">
        <v>3.8345972220000002</v>
      </c>
    </row>
  </sheetData>
  <sortState ref="B2:D187">
    <sortCondition ref="D2:D187"/>
  </sortState>
  <conditionalFormatting sqref="B2:B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29B4-7E6C-4B8F-9C40-C2F4062EA517}">
  <dimension ref="A1:Q13"/>
  <sheetViews>
    <sheetView tabSelected="1" workbookViewId="0">
      <selection activeCell="A19" sqref="A19"/>
    </sheetView>
  </sheetViews>
  <sheetFormatPr baseColWidth="10" defaultRowHeight="15" x14ac:dyDescent="0.25"/>
  <cols>
    <col min="1" max="1" width="19.28515625" bestFit="1" customWidth="1"/>
    <col min="2" max="17" width="12.85546875" customWidth="1"/>
  </cols>
  <sheetData>
    <row r="1" spans="1:17" x14ac:dyDescent="0.25">
      <c r="B1" s="14" t="s">
        <v>1</v>
      </c>
      <c r="C1" s="15"/>
      <c r="D1" s="15"/>
      <c r="E1" s="15"/>
      <c r="F1" s="16"/>
      <c r="G1" s="11" t="s">
        <v>1</v>
      </c>
      <c r="H1" s="17" t="s">
        <v>23</v>
      </c>
      <c r="I1" s="15"/>
      <c r="J1" s="15"/>
      <c r="K1" s="15"/>
      <c r="L1" s="18"/>
      <c r="M1" s="14" t="s">
        <v>24</v>
      </c>
      <c r="N1" s="15"/>
      <c r="O1" s="15"/>
      <c r="P1" s="15"/>
      <c r="Q1" s="18"/>
    </row>
    <row r="2" spans="1:17" ht="15.75" thickBot="1" x14ac:dyDescent="0.3">
      <c r="B2" s="1" t="s">
        <v>26</v>
      </c>
      <c r="C2" s="2" t="s">
        <v>28</v>
      </c>
      <c r="D2" s="2" t="s">
        <v>27</v>
      </c>
      <c r="E2" s="2" t="s">
        <v>31</v>
      </c>
      <c r="F2" s="7" t="s">
        <v>29</v>
      </c>
      <c r="G2" s="12" t="s">
        <v>30</v>
      </c>
      <c r="H2" s="9" t="s">
        <v>26</v>
      </c>
      <c r="I2" s="2" t="s">
        <v>28</v>
      </c>
      <c r="J2" s="2" t="s">
        <v>27</v>
      </c>
      <c r="K2" s="2" t="s">
        <v>25</v>
      </c>
      <c r="L2" s="3" t="s">
        <v>29</v>
      </c>
      <c r="M2" s="1" t="s">
        <v>26</v>
      </c>
      <c r="N2" s="2" t="s">
        <v>28</v>
      </c>
      <c r="O2" s="2" t="s">
        <v>27</v>
      </c>
      <c r="P2" s="2" t="s">
        <v>25</v>
      </c>
      <c r="Q2" s="3" t="s">
        <v>29</v>
      </c>
    </row>
    <row r="3" spans="1:17" x14ac:dyDescent="0.25">
      <c r="A3" t="s">
        <v>12</v>
      </c>
      <c r="B3" s="4">
        <v>3.6832298136646</v>
      </c>
      <c r="C3" s="5">
        <v>4.3397435897435903</v>
      </c>
      <c r="D3" s="5">
        <v>4.0476190476190501</v>
      </c>
      <c r="E3" s="5">
        <v>4.1216931216931201</v>
      </c>
      <c r="F3" s="8">
        <v>4.2206572769953103</v>
      </c>
      <c r="G3" s="13">
        <f>AVERAGE(B3:F3)</f>
        <v>4.0825885699431348</v>
      </c>
      <c r="H3" s="10">
        <v>3.18633540372671</v>
      </c>
      <c r="I3" s="5">
        <v>3.0448717948717898</v>
      </c>
      <c r="J3" s="5">
        <v>3.17460317460317</v>
      </c>
      <c r="K3" s="5">
        <v>3.0846560846560802</v>
      </c>
      <c r="L3" s="6">
        <v>3.2769953051643199</v>
      </c>
      <c r="M3" s="4">
        <v>4.0310559006211202</v>
      </c>
      <c r="N3" s="5">
        <v>4.0512820512820502</v>
      </c>
      <c r="O3" s="5">
        <v>4.2222222222222197</v>
      </c>
      <c r="P3" s="5">
        <v>4.1851851851851896</v>
      </c>
      <c r="Q3" s="6">
        <v>4.1737089201877904</v>
      </c>
    </row>
    <row r="4" spans="1:17" x14ac:dyDescent="0.25">
      <c r="A4" t="s">
        <v>13</v>
      </c>
      <c r="B4" s="4">
        <v>3.8881987577639801</v>
      </c>
      <c r="C4" s="5">
        <v>4.1987179487179498</v>
      </c>
      <c r="D4" s="5">
        <v>4.1216931216931201</v>
      </c>
      <c r="E4" s="5">
        <v>3.8571428571428599</v>
      </c>
      <c r="F4" s="8">
        <v>4.2159624413145496</v>
      </c>
      <c r="G4" s="13">
        <f t="shared" ref="G4:G13" si="0">AVERAGE(B4:F4)</f>
        <v>4.056343025326492</v>
      </c>
      <c r="H4" s="10">
        <v>3.3788819875776399</v>
      </c>
      <c r="I4" s="5">
        <v>3.2115384615384599</v>
      </c>
      <c r="J4" s="5">
        <v>3.3915343915343898</v>
      </c>
      <c r="K4" s="5">
        <v>3.4973544973544999</v>
      </c>
      <c r="L4" s="6">
        <v>3.69483568075117</v>
      </c>
      <c r="M4" s="4">
        <v>4.0124223602484497</v>
      </c>
      <c r="N4" s="5">
        <v>3.8589743589743599</v>
      </c>
      <c r="O4" s="5">
        <v>4.1111111111111098</v>
      </c>
      <c r="P4" s="5">
        <v>4.1481481481481497</v>
      </c>
      <c r="Q4" s="6">
        <v>4.1502347417840397</v>
      </c>
    </row>
    <row r="5" spans="1:17" x14ac:dyDescent="0.25">
      <c r="A5" t="s">
        <v>14</v>
      </c>
      <c r="B5" s="4">
        <v>3.39130434782609</v>
      </c>
      <c r="C5" s="5">
        <v>3.8589743589743599</v>
      </c>
      <c r="D5" s="5">
        <v>3.71957671957672</v>
      </c>
      <c r="E5" s="5">
        <v>4.1111111111111098</v>
      </c>
      <c r="F5" s="8">
        <v>3.2300469483568102</v>
      </c>
      <c r="G5" s="13">
        <f t="shared" si="0"/>
        <v>3.6622026971690183</v>
      </c>
      <c r="H5" s="10">
        <v>3.4534161490683202</v>
      </c>
      <c r="I5" s="5">
        <v>3.1730769230769198</v>
      </c>
      <c r="J5" s="5">
        <v>3.43915343915344</v>
      </c>
      <c r="K5" s="5">
        <v>3.3227513227513201</v>
      </c>
      <c r="L5" s="6">
        <v>3.8591549295774699</v>
      </c>
      <c r="M5" s="4">
        <v>4.2111801242236</v>
      </c>
      <c r="N5" s="5">
        <v>3.9102564102564101</v>
      </c>
      <c r="O5" s="5">
        <v>4.2486772486772502</v>
      </c>
      <c r="P5" s="5">
        <v>4.2751322751322798</v>
      </c>
      <c r="Q5" s="6">
        <v>4.2676056338028197</v>
      </c>
    </row>
    <row r="6" spans="1:17" x14ac:dyDescent="0.25">
      <c r="A6" t="s">
        <v>15</v>
      </c>
      <c r="B6" s="4">
        <v>3.09937888198758</v>
      </c>
      <c r="C6" s="5">
        <v>3.4615384615384599</v>
      </c>
      <c r="D6" s="5">
        <v>3.5820105820105801</v>
      </c>
      <c r="E6" s="5">
        <v>3.6560846560846598</v>
      </c>
      <c r="F6" s="8">
        <v>3.3098591549295802</v>
      </c>
      <c r="G6" s="13">
        <f t="shared" si="0"/>
        <v>3.4217743473101718</v>
      </c>
      <c r="H6" s="10">
        <v>3.8260869565217401</v>
      </c>
      <c r="I6" s="5">
        <v>3.9294871794871802</v>
      </c>
      <c r="J6" s="5">
        <v>3.71428571428571</v>
      </c>
      <c r="K6" s="5">
        <v>3.9629629629629601</v>
      </c>
      <c r="L6" s="6">
        <v>4.0938967136150204</v>
      </c>
      <c r="M6" s="4">
        <v>3.8819875776397499</v>
      </c>
      <c r="N6" s="5">
        <v>3.9102564102564101</v>
      </c>
      <c r="O6" s="5">
        <v>3.8624338624338601</v>
      </c>
      <c r="P6" s="5">
        <v>3.8888888888888902</v>
      </c>
      <c r="Q6" s="6">
        <v>3.97652582159624</v>
      </c>
    </row>
    <row r="7" spans="1:17" x14ac:dyDescent="0.25">
      <c r="A7" t="s">
        <v>16</v>
      </c>
      <c r="B7" s="4">
        <v>2.8944099378882</v>
      </c>
      <c r="C7" s="5">
        <v>3.1025641025641</v>
      </c>
      <c r="D7" s="5">
        <v>3.2486772486772502</v>
      </c>
      <c r="E7" s="5">
        <v>3.1375661375661399</v>
      </c>
      <c r="F7" s="8">
        <v>3.14553990610329</v>
      </c>
      <c r="G7" s="13">
        <f t="shared" si="0"/>
        <v>3.1057514665597958</v>
      </c>
      <c r="H7" s="10">
        <v>3.4596273291925499</v>
      </c>
      <c r="I7" s="5">
        <v>3.7179487179487198</v>
      </c>
      <c r="J7" s="5">
        <v>3.4021164021164001</v>
      </c>
      <c r="K7" s="5">
        <v>3.5291005291005302</v>
      </c>
      <c r="L7" s="6">
        <v>3.78403755868545</v>
      </c>
      <c r="M7" s="4">
        <v>3.7763975155279499</v>
      </c>
      <c r="N7" s="5">
        <v>3.7307692307692299</v>
      </c>
      <c r="O7" s="5">
        <v>3.4285714285714302</v>
      </c>
      <c r="P7" s="5">
        <v>3.6931216931216899</v>
      </c>
      <c r="Q7" s="6">
        <v>3.8685446009389701</v>
      </c>
    </row>
    <row r="8" spans="1:17" x14ac:dyDescent="0.25">
      <c r="A8" t="s">
        <v>17</v>
      </c>
      <c r="B8" s="4">
        <v>2.8633540372670798</v>
      </c>
      <c r="C8" s="5">
        <v>3.0833333333333299</v>
      </c>
      <c r="D8" s="5">
        <v>3.3121693121693099</v>
      </c>
      <c r="E8" s="5">
        <v>3.2010582010582</v>
      </c>
      <c r="F8" s="8">
        <v>3.0610328638497699</v>
      </c>
      <c r="G8" s="13">
        <f t="shared" si="0"/>
        <v>3.1041895495355378</v>
      </c>
      <c r="H8" s="10">
        <v>3.5714285714285698</v>
      </c>
      <c r="I8" s="5">
        <v>3.8141025641025599</v>
      </c>
      <c r="J8" s="5">
        <v>3.7671957671957701</v>
      </c>
      <c r="K8" s="5">
        <v>3.8095238095238102</v>
      </c>
      <c r="L8" s="6">
        <v>3.8685446009389701</v>
      </c>
      <c r="M8" s="4">
        <v>3.6770186335403698</v>
      </c>
      <c r="N8" s="5">
        <v>3.7307692307692299</v>
      </c>
      <c r="O8" s="5">
        <v>3.56084656084656</v>
      </c>
      <c r="P8" s="5">
        <v>3.61904761904762</v>
      </c>
      <c r="Q8" s="6">
        <v>3.68075117370892</v>
      </c>
    </row>
    <row r="9" spans="1:17" x14ac:dyDescent="0.25">
      <c r="A9" t="s">
        <v>18</v>
      </c>
      <c r="B9" s="4">
        <v>3.2360248447204998</v>
      </c>
      <c r="C9" s="5">
        <v>3.7115384615384599</v>
      </c>
      <c r="D9" s="5">
        <v>3.6243386243386202</v>
      </c>
      <c r="E9" s="5">
        <v>3.5291005291005302</v>
      </c>
      <c r="F9" s="8">
        <v>3.6103286384976498</v>
      </c>
      <c r="G9" s="13">
        <f t="shared" si="0"/>
        <v>3.5422662196391519</v>
      </c>
      <c r="H9" s="10">
        <v>3.60869565217391</v>
      </c>
      <c r="I9" s="5">
        <v>3.7179487179487198</v>
      </c>
      <c r="J9" s="5">
        <v>3.6243386243386202</v>
      </c>
      <c r="K9" s="5">
        <v>3.7513227513227498</v>
      </c>
      <c r="L9" s="6">
        <v>3.9014084507042299</v>
      </c>
      <c r="M9" s="4">
        <v>4.1801242236024798</v>
      </c>
      <c r="N9" s="5">
        <v>3.9551282051282102</v>
      </c>
      <c r="O9" s="5">
        <v>4.1111111111111098</v>
      </c>
      <c r="P9" s="5">
        <v>4.1587301587301599</v>
      </c>
      <c r="Q9" s="6">
        <v>4.3051643192488296</v>
      </c>
    </row>
    <row r="10" spans="1:17" x14ac:dyDescent="0.25">
      <c r="A10" t="s">
        <v>19</v>
      </c>
      <c r="B10" s="4">
        <v>2.9689440993788798</v>
      </c>
      <c r="C10" s="5">
        <v>3.7692307692307701</v>
      </c>
      <c r="D10" s="5">
        <v>3.4285714285714302</v>
      </c>
      <c r="E10" s="5">
        <v>3.45502645502645</v>
      </c>
      <c r="F10" s="8">
        <v>3.50234741784038</v>
      </c>
      <c r="G10" s="13">
        <f t="shared" si="0"/>
        <v>3.4248240340095819</v>
      </c>
      <c r="H10" s="10">
        <v>4.1614906832298102</v>
      </c>
      <c r="I10" s="5">
        <v>4.0384615384615401</v>
      </c>
      <c r="J10" s="5">
        <v>4.0158730158730203</v>
      </c>
      <c r="K10" s="5">
        <v>4.2380952380952399</v>
      </c>
      <c r="L10" s="6">
        <v>4.0281690140845097</v>
      </c>
      <c r="M10" s="4">
        <v>4.0248447204968896</v>
      </c>
      <c r="N10" s="5">
        <v>3.8846153846153801</v>
      </c>
      <c r="O10" s="5">
        <v>3.92063492063492</v>
      </c>
      <c r="P10" s="5">
        <v>3.8730158730158699</v>
      </c>
      <c r="Q10" s="6">
        <v>4.0422535211267601</v>
      </c>
    </row>
    <row r="11" spans="1:17" x14ac:dyDescent="0.25">
      <c r="A11" t="s">
        <v>20</v>
      </c>
      <c r="B11" s="4">
        <v>4.0931677018633499</v>
      </c>
      <c r="C11" s="5">
        <v>4.5064102564102599</v>
      </c>
      <c r="D11" s="5">
        <v>4.3492063492063497</v>
      </c>
      <c r="E11" s="5">
        <v>4.35449735449735</v>
      </c>
      <c r="F11" s="8">
        <v>4.3333333333333304</v>
      </c>
      <c r="G11" s="13">
        <f t="shared" si="0"/>
        <v>4.3273229990621278</v>
      </c>
      <c r="H11" s="10">
        <v>2.7577639751552798</v>
      </c>
      <c r="I11" s="5">
        <v>2.5128205128205101</v>
      </c>
      <c r="J11" s="5">
        <v>2.82010582010582</v>
      </c>
      <c r="K11" s="5">
        <v>2.6507936507936498</v>
      </c>
      <c r="L11" s="6">
        <v>3.07981220657277</v>
      </c>
      <c r="M11" s="4">
        <v>3.9875776397515499</v>
      </c>
      <c r="N11" s="5">
        <v>4.1410256410256396</v>
      </c>
      <c r="O11" s="5">
        <v>4.0899470899470902</v>
      </c>
      <c r="P11" s="5">
        <v>4.1058201058201096</v>
      </c>
      <c r="Q11" s="6">
        <v>4.1220657276995301</v>
      </c>
    </row>
    <row r="12" spans="1:17" x14ac:dyDescent="0.25">
      <c r="A12" t="s">
        <v>21</v>
      </c>
      <c r="B12" s="4">
        <v>3.3043478260869601</v>
      </c>
      <c r="C12" s="5">
        <v>4.0705128205128203</v>
      </c>
      <c r="D12" s="5">
        <v>3.5026455026455001</v>
      </c>
      <c r="E12" s="5">
        <v>3.3703703703703698</v>
      </c>
      <c r="F12" s="8">
        <v>3.8732394366197198</v>
      </c>
      <c r="G12" s="13">
        <f t="shared" si="0"/>
        <v>3.6242231912470744</v>
      </c>
      <c r="H12" s="10">
        <v>3.0745341614906798</v>
      </c>
      <c r="I12" s="5">
        <v>2.8974358974359</v>
      </c>
      <c r="J12" s="5">
        <v>2.9365079365079398</v>
      </c>
      <c r="K12" s="5">
        <v>2.6931216931216899</v>
      </c>
      <c r="L12" s="6">
        <v>2.9953051643192499</v>
      </c>
      <c r="M12" s="4">
        <v>3.81366459627329</v>
      </c>
      <c r="N12" s="5">
        <v>4.0448717948717903</v>
      </c>
      <c r="O12" s="5">
        <v>3.82010582010582</v>
      </c>
      <c r="P12" s="5">
        <v>3.82010582010582</v>
      </c>
      <c r="Q12" s="6">
        <v>3.7934272300469498</v>
      </c>
    </row>
    <row r="13" spans="1:17" x14ac:dyDescent="0.25">
      <c r="A13" t="s">
        <v>22</v>
      </c>
      <c r="B13" s="4">
        <v>2.8260869565217401</v>
      </c>
      <c r="C13" s="5">
        <v>3.5</v>
      </c>
      <c r="D13" s="5">
        <v>3.2910052910052898</v>
      </c>
      <c r="E13" s="5">
        <v>3.28042328042328</v>
      </c>
      <c r="F13" s="8">
        <v>3.1643192488262901</v>
      </c>
      <c r="G13" s="13">
        <f t="shared" si="0"/>
        <v>3.21236695535532</v>
      </c>
      <c r="H13" s="10">
        <v>4.1739130434782599</v>
      </c>
      <c r="I13" s="5">
        <v>4.1410256410256396</v>
      </c>
      <c r="J13" s="5">
        <v>4.1111111111111098</v>
      </c>
      <c r="K13" s="5">
        <v>4.2328042328042299</v>
      </c>
      <c r="L13" s="6">
        <v>4.3098591549295797</v>
      </c>
      <c r="M13" s="4">
        <v>4.0559006211180098</v>
      </c>
      <c r="N13" s="5">
        <v>3.8974358974359</v>
      </c>
      <c r="O13" s="5">
        <v>4.00529100529101</v>
      </c>
      <c r="P13" s="5">
        <v>3.9894179894179902</v>
      </c>
      <c r="Q13" s="6">
        <v>4.1784037558685503</v>
      </c>
    </row>
  </sheetData>
  <mergeCells count="3">
    <mergeCell ref="B1:F1"/>
    <mergeCell ref="H1:L1"/>
    <mergeCell ref="M1:Q1"/>
  </mergeCells>
  <conditionalFormatting sqref="B3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scores</vt:lpstr>
      <vt:lpstr>avg evas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2018-07-12T13:30:37Z</dcterms:modified>
</cp:coreProperties>
</file>