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DC70944-E4FC-4016-8F54-BCA0C8F57874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E112" i="1"/>
  <c r="F112" i="1"/>
  <c r="D113" i="1"/>
  <c r="E113" i="1"/>
  <c r="F113" i="1"/>
  <c r="D114" i="1"/>
  <c r="E114" i="1"/>
  <c r="F114" i="1"/>
  <c r="F111" i="1"/>
  <c r="E111" i="1"/>
  <c r="D111" i="1"/>
  <c r="C112" i="1"/>
  <c r="C113" i="1"/>
  <c r="C114" i="1"/>
  <c r="C111" i="1"/>
  <c r="G18" i="1"/>
  <c r="F18" i="1"/>
  <c r="E18" i="1"/>
  <c r="D18" i="1"/>
  <c r="E58" i="1"/>
  <c r="F58" i="1" s="1"/>
  <c r="G21" i="1"/>
  <c r="G20" i="1"/>
  <c r="G19" i="1"/>
  <c r="D80" i="1"/>
  <c r="D79" i="1"/>
  <c r="D78" i="1"/>
  <c r="D77" i="1"/>
  <c r="F21" i="1"/>
  <c r="F20" i="1"/>
  <c r="F19" i="1"/>
  <c r="E21" i="1"/>
  <c r="E20" i="1"/>
  <c r="E19" i="1"/>
  <c r="D21" i="1"/>
  <c r="D20" i="1"/>
  <c r="D19" i="1"/>
  <c r="C21" i="1"/>
  <c r="C20" i="1"/>
  <c r="C19" i="1"/>
  <c r="C18" i="1"/>
  <c r="D220" i="1"/>
  <c r="E220" i="1" s="1"/>
  <c r="E60" i="1"/>
  <c r="F60" i="1" s="1"/>
  <c r="E46" i="1"/>
  <c r="F46" i="1" s="1"/>
  <c r="D222" i="1"/>
  <c r="E222" i="1" s="1"/>
  <c r="D221" i="1"/>
  <c r="E221" i="1" s="1"/>
  <c r="D219" i="1"/>
  <c r="E219" i="1" s="1"/>
  <c r="E61" i="1"/>
  <c r="F61" i="1" s="1"/>
  <c r="E59" i="1"/>
  <c r="F59" i="1" s="1"/>
  <c r="E48" i="1"/>
  <c r="F48" i="1" s="1"/>
  <c r="E47" i="1"/>
  <c r="F47" i="1" s="1"/>
  <c r="E45" i="1"/>
  <c r="F45" i="1" s="1"/>
</calcChain>
</file>

<file path=xl/sharedStrings.xml><?xml version="1.0" encoding="utf-8"?>
<sst xmlns="http://schemas.openxmlformats.org/spreadsheetml/2006/main" count="124" uniqueCount="69">
  <si>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</si>
  <si>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</si>
  <si>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</si>
  <si>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</si>
  <si>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</si>
  <si>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</si>
  <si>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</si>
  <si>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</si>
  <si>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</si>
  <si>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</si>
  <si>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</si>
  <si>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</si>
  <si>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</si>
  <si>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</si>
  <si>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</si>
  <si>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</si>
  <si>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</si>
  <si>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</si>
  <si>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</si>
  <si>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</si>
  <si>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</si>
  <si>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</si>
  <si>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</si>
  <si>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</si>
  <si>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</si>
  <si>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</si>
  <si>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</si>
  <si>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</si>
  <si>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</si>
  <si>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</si>
  <si>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</si>
  <si>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</si>
  <si>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</si>
  <si>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</si>
  <si>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</si>
  <si>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</si>
  <si>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</si>
  <si>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</si>
  <si>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</si>
  <si>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</si>
  <si>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</si>
  <si>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</si>
  <si>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</si>
  <si>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</si>
  <si>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</si>
  <si>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</si>
  <si>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</si>
  <si>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</si>
  <si>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</si>
  <si>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</si>
  <si>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</si>
  <si>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</si>
  <si>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I do not recommend continuous use at this temperature)</t>
  </si>
  <si>
    <t>More info about bending in next graph</t>
  </si>
  <si>
    <t>PLA</t>
  </si>
  <si>
    <t>META</t>
  </si>
  <si>
    <t>PLA+</t>
  </si>
  <si>
    <t>CF PLA</t>
  </si>
  <si>
    <t>215/60°C</t>
  </si>
  <si>
    <t>190/60</t>
  </si>
  <si>
    <t>225/60</t>
  </si>
  <si>
    <t>220/60</t>
  </si>
  <si>
    <t>Ender-3 S1</t>
  </si>
  <si>
    <t>Prusa MK3S (hardened nozzle)</t>
  </si>
  <si>
    <t>Hardness</t>
  </si>
  <si>
    <t>Shore D</t>
  </si>
  <si>
    <t>SUNLU PLA (PLA, PLA META, PLA+, Carbon Fiber PLA)</t>
  </si>
  <si>
    <t>MyTechFun, 2022-11-30</t>
  </si>
  <si>
    <t xml:space="preserve">(this was only a 5-minute test,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</si>
</sst>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0" xfId="0" applyFont="1" applyFill="1" applyBorder="1"/>
    <xf numFmtId="0" fontId="0" fillId="0" borderId="2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9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28" xfId="0" applyBorder="1"/>
    <xf numFmtId="0" fontId="12" fillId="0" borderId="20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5" xfId="0" applyBorder="1"/>
    <xf numFmtId="2" fontId="6" fillId="0" borderId="1" xfId="0" applyNumberFormat="1" applyFont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3" fillId="0" borderId="0" xfId="0" applyFont="1" applyFill="1" applyBorder="1"/>
    <xf numFmtId="0" fontId="0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4" fillId="0" borderId="16" xfId="0" applyFont="1" applyBorder="1"/>
    <xf numFmtId="0" fontId="14" fillId="0" borderId="11" xfId="0" applyFont="1" applyBorder="1"/>
    <xf numFmtId="0" fontId="14" fillId="0" borderId="12" xfId="0" applyFont="1" applyBorder="1"/>
    <xf numFmtId="164" fontId="6" fillId="0" borderId="0" xfId="0" applyNumberFormat="1" applyFont="1" applyBorder="1" applyAlignment="1">
      <alignment horizontal="left"/>
    </xf>
    <xf numFmtId="0" fontId="14" fillId="0" borderId="29" xfId="0" applyFont="1" applyBorder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24" xfId="0" applyBorder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Sheet1!$B$45:$B$48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Sheet1!$E$45:$E$48</c:f>
              <c:numCache>
                <c:formatCode>General</c:formatCode>
                <c:ptCount val="4"/>
                <c:pt idx="0">
                  <c:v>106.5</c:v>
                </c:pt>
                <c:pt idx="1">
                  <c:v>101.1</c:v>
                </c:pt>
                <c:pt idx="2">
                  <c:v>114.5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Sheet1!$C$272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Sheet1!$B$273:$B$276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Sheet1!$C$273:$C$276</c:f>
              <c:numCache>
                <c:formatCode>General</c:formatCode>
                <c:ptCount val="4"/>
                <c:pt idx="0">
                  <c:v>75.3</c:v>
                </c:pt>
                <c:pt idx="1">
                  <c:v>78.7</c:v>
                </c:pt>
                <c:pt idx="2">
                  <c:v>78.8</c:v>
                </c:pt>
                <c:pt idx="3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3-4DEC-AF13-A9B9C38B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55487"/>
        <c:axId val="1523953407"/>
      </c:barChart>
      <c:catAx>
        <c:axId val="15239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23953407"/>
        <c:crosses val="autoZero"/>
        <c:auto val="1"/>
        <c:lblAlgn val="ctr"/>
        <c:lblOffset val="100"/>
        <c:noMultiLvlLbl val="0"/>
      </c:catAx>
      <c:valAx>
        <c:axId val="152395340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239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Sheet1!$B$58:$B$61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Sheet1!$E$58:$E$61</c:f>
              <c:numCache>
                <c:formatCode>General</c:formatCode>
                <c:ptCount val="4"/>
                <c:pt idx="0">
                  <c:v>60.900000000000006</c:v>
                </c:pt>
                <c:pt idx="1">
                  <c:v>55.5</c:v>
                </c:pt>
                <c:pt idx="2">
                  <c:v>69.900000000000006</c:v>
                </c:pt>
                <c:pt idx="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Sheet1!$B$77:$B$80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Sheet1!$C$77:$C$80</c:f>
              <c:numCache>
                <c:formatCode>General</c:formatCode>
                <c:ptCount val="4"/>
                <c:pt idx="0">
                  <c:v>164.6</c:v>
                </c:pt>
                <c:pt idx="1">
                  <c:v>152.19999999999999</c:v>
                </c:pt>
                <c:pt idx="2">
                  <c:v>165.4</c:v>
                </c:pt>
                <c:pt idx="3">
                  <c:v>137.4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Sheet1!$B$111:$B$114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Sheet1!$C$111:$C$114</c:f>
              <c:numCache>
                <c:formatCode>General</c:formatCode>
                <c:ptCount val="4"/>
                <c:pt idx="0">
                  <c:v>0.23</c:v>
                </c:pt>
                <c:pt idx="1">
                  <c:v>0.3</c:v>
                </c:pt>
                <c:pt idx="2">
                  <c:v>0.36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Sheet1!$D$110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Sheet1!$B$111:$B$114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Sheet1!$D$111:$D$114</c:f>
              <c:numCache>
                <c:formatCode>General</c:formatCode>
                <c:ptCount val="4"/>
                <c:pt idx="0">
                  <c:v>0.49</c:v>
                </c:pt>
                <c:pt idx="1">
                  <c:v>0.56000000000000005</c:v>
                </c:pt>
                <c:pt idx="2">
                  <c:v>0.64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Sheet1!$E$110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Sheet1!$B$111:$B$114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Sheet1!$E$111:$E$114</c:f>
              <c:numCache>
                <c:formatCode>General</c:formatCode>
                <c:ptCount val="4"/>
                <c:pt idx="0">
                  <c:v>0.93</c:v>
                </c:pt>
                <c:pt idx="1">
                  <c:v>1.03</c:v>
                </c:pt>
                <c:pt idx="2">
                  <c:v>1.1200000000000001</c:v>
                </c:pt>
                <c:pt idx="3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Sheet1!$F$110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Sheet1!$B$111:$B$114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Sheet1!$F$111:$F$114</c:f>
              <c:numCache>
                <c:formatCode>General</c:formatCode>
                <c:ptCount val="4"/>
                <c:pt idx="0">
                  <c:v>1.84</c:v>
                </c:pt>
                <c:pt idx="1">
                  <c:v>2.04</c:v>
                </c:pt>
                <c:pt idx="2">
                  <c:v>2.0699999999999998</c:v>
                </c:pt>
                <c:pt idx="3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Sheet1!$E$218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Sheet1!$B$219:$B$222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Sheet1!$E$219:$E$222</c:f>
              <c:numCache>
                <c:formatCode>0.0</c:formatCode>
                <c:ptCount val="4"/>
                <c:pt idx="0">
                  <c:v>3.67875</c:v>
                </c:pt>
                <c:pt idx="1">
                  <c:v>3.0656250000000003</c:v>
                </c:pt>
                <c:pt idx="2">
                  <c:v>5.0582812500000003</c:v>
                </c:pt>
                <c:pt idx="3">
                  <c:v>3.3721874999999999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Sheet1!$C$189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Sheet1!$B$190:$B$193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Sheet1!$C$190:$C$193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2.2999999999999998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Sheet1!$D$189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Sheet1!$B$190:$B$193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Sheet1!$D$190:$D$193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2.1</c:v>
                </c:pt>
                <c:pt idx="2">
                  <c:v>2.4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Sheet1!$C$245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Sheet1!$B$246:$B$249</c:f>
              <c:strCache>
                <c:ptCount val="4"/>
                <c:pt idx="0">
                  <c:v>PLA</c:v>
                </c:pt>
                <c:pt idx="1">
                  <c:v>META</c:v>
                </c:pt>
                <c:pt idx="2">
                  <c:v>PLA+</c:v>
                </c:pt>
                <c:pt idx="3">
                  <c:v>CF PLA</c:v>
                </c:pt>
              </c:strCache>
            </c:strRef>
          </c:cat>
          <c:val>
            <c:numRef>
              <c:f>Sheet1!$C$246:$C$249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Creep test, reference dimension change in mm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762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1"/>
                </a:solidFill>
                <a:round/>
                <a:headEnd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F0-4C0F-BBD1-4D34AB839D53}"/>
              </c:ext>
            </c:extLst>
          </c:dPt>
          <c:cat>
            <c:strRef>
              <c:f>Sheet1!$C$17:$G$17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0.8100000000000005</c:v>
                </c:pt>
                <c:pt idx="1">
                  <c:v>0.42999999999999972</c:v>
                </c:pt>
                <c:pt idx="2">
                  <c:v>0.21999999999999886</c:v>
                </c:pt>
                <c:pt idx="3">
                  <c:v>7.0000000000000284E-2</c:v>
                </c:pt>
                <c:pt idx="4">
                  <c:v>3.0000000000001137E-2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C0F-BBD1-4D34AB839D5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Sheet1!$C$17:$G$17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0.89999999999999858</c:v>
                </c:pt>
                <c:pt idx="1">
                  <c:v>0.5</c:v>
                </c:pt>
                <c:pt idx="2">
                  <c:v>0.22000000000000242</c:v>
                </c:pt>
                <c:pt idx="3">
                  <c:v>7.9999999999998295E-2</c:v>
                </c:pt>
                <c:pt idx="4">
                  <c:v>7.9999999999998295E-2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C0F-BBD1-4D34AB839D53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PLA+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Sheet1!$C$17:$G$17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0.70999999999999908</c:v>
                </c:pt>
                <c:pt idx="1">
                  <c:v>0.5600000000000005</c:v>
                </c:pt>
                <c:pt idx="2">
                  <c:v>7.9999999999998295E-2</c:v>
                </c:pt>
                <c:pt idx="3">
                  <c:v>-9.9999999999980105E-3</c:v>
                </c:pt>
                <c:pt idx="4">
                  <c:v>9.9999999999980105E-3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C0F-BBD1-4D34AB839D53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CF PLA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Sheet1!$C$17:$G$17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2.0999999999999996</c:v>
                </c:pt>
                <c:pt idx="1">
                  <c:v>1.5899999999999999</c:v>
                </c:pt>
                <c:pt idx="2">
                  <c:v>0.73000000000000043</c:v>
                </c:pt>
                <c:pt idx="3">
                  <c:v>0.5</c:v>
                </c:pt>
                <c:pt idx="4">
                  <c:v>0.48999999999999844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C0F-BBD1-4D34AB8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23280"/>
        <c:axId val="1663137424"/>
      </c:lineChart>
      <c:catAx>
        <c:axId val="1663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37424"/>
        <c:crosses val="autoZero"/>
        <c:auto val="1"/>
        <c:lblAlgn val="ctr"/>
        <c:lblOffset val="100"/>
        <c:noMultiLvlLbl val="0"/>
      </c:catAx>
      <c:valAx>
        <c:axId val="16631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Sheet1!$B$141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Sheet1!$C$140:$N$140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Sheet1!$C$141:$N$141</c:f>
              <c:numCache>
                <c:formatCode>General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0.48</c:v>
                </c:pt>
                <c:pt idx="4">
                  <c:v>0.49</c:v>
                </c:pt>
                <c:pt idx="5">
                  <c:v>0.49</c:v>
                </c:pt>
                <c:pt idx="6">
                  <c:v>0.91</c:v>
                </c:pt>
                <c:pt idx="7">
                  <c:v>0.93</c:v>
                </c:pt>
                <c:pt idx="8">
                  <c:v>0.93</c:v>
                </c:pt>
                <c:pt idx="9">
                  <c:v>1.82</c:v>
                </c:pt>
                <c:pt idx="10">
                  <c:v>1.84</c:v>
                </c:pt>
                <c:pt idx="11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Sheet1!$B$142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Sheet1!$C$140:$N$140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Sheet1!$C$142:$N$142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1.01</c:v>
                </c:pt>
                <c:pt idx="7">
                  <c:v>1.03</c:v>
                </c:pt>
                <c:pt idx="8">
                  <c:v>1.04</c:v>
                </c:pt>
                <c:pt idx="9">
                  <c:v>2.0099999999999998</c:v>
                </c:pt>
                <c:pt idx="10">
                  <c:v>2.04</c:v>
                </c:pt>
                <c:pt idx="11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Sheet1!$B$143</c:f>
              <c:strCache>
                <c:ptCount val="1"/>
                <c:pt idx="0">
                  <c:v>PLA+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Sheet1!$C$140:$N$140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Sheet1!$C$143:$N$143</c:f>
              <c:numCache>
                <c:formatCode>General</c:formatCode>
                <c:ptCount val="12"/>
                <c:pt idx="0">
                  <c:v>0.35</c:v>
                </c:pt>
                <c:pt idx="1">
                  <c:v>0.36</c:v>
                </c:pt>
                <c:pt idx="2">
                  <c:v>0.36</c:v>
                </c:pt>
                <c:pt idx="3">
                  <c:v>0.63</c:v>
                </c:pt>
                <c:pt idx="4">
                  <c:v>0.64</c:v>
                </c:pt>
                <c:pt idx="5">
                  <c:v>0.64</c:v>
                </c:pt>
                <c:pt idx="6">
                  <c:v>1.1000000000000001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2.02</c:v>
                </c:pt>
                <c:pt idx="10">
                  <c:v>2.0699999999999998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8-4E23-85DB-E42EAAC130E7}"/>
            </c:ext>
          </c:extLst>
        </c:ser>
        <c:ser>
          <c:idx val="3"/>
          <c:order val="3"/>
          <c:tx>
            <c:strRef>
              <c:f>Sheet1!$B$144</c:f>
              <c:strCache>
                <c:ptCount val="1"/>
                <c:pt idx="0">
                  <c:v>CF PLA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Sheet1!$C$140:$N$140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Sheet1!$C$144:$N$144</c:f>
              <c:numCache>
                <c:formatCode>General</c:formatCode>
                <c:ptCount val="12"/>
                <c:pt idx="0">
                  <c:v>0.31</c:v>
                </c:pt>
                <c:pt idx="1">
                  <c:v>0.34</c:v>
                </c:pt>
                <c:pt idx="2">
                  <c:v>0.34</c:v>
                </c:pt>
                <c:pt idx="3">
                  <c:v>0.53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1.01</c:v>
                </c:pt>
                <c:pt idx="7">
                  <c:v>1.04</c:v>
                </c:pt>
                <c:pt idx="8">
                  <c:v>1.05</c:v>
                </c:pt>
                <c:pt idx="9">
                  <c:v>1.96</c:v>
                </c:pt>
                <c:pt idx="10">
                  <c:v>2.04</c:v>
                </c:pt>
                <c:pt idx="11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18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17" Type="http://schemas.openxmlformats.org/officeDocument/2006/relationships/image" Target="../media/image8.pn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650009</xdr:colOff>
      <xdr:row>41</xdr:row>
      <xdr:rowOff>172098</xdr:rowOff>
    </xdr:from>
    <xdr:to>
      <xdr:col>13</xdr:col>
      <xdr:colOff>660833</xdr:colOff>
      <xdr:row>70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150234</xdr:colOff>
      <xdr:row>41</xdr:row>
      <xdr:rowOff>166688</xdr:rowOff>
    </xdr:from>
    <xdr:to>
      <xdr:col>20</xdr:col>
      <xdr:colOff>105353</xdr:colOff>
      <xdr:row>70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11673</xdr:colOff>
      <xdr:row>73</xdr:row>
      <xdr:rowOff>119063</xdr:rowOff>
    </xdr:from>
    <xdr:to>
      <xdr:col>14</xdr:col>
      <xdr:colOff>2053</xdr:colOff>
      <xdr:row>101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638735</xdr:colOff>
      <xdr:row>107</xdr:row>
      <xdr:rowOff>84742</xdr:rowOff>
    </xdr:from>
    <xdr:to>
      <xdr:col>14</xdr:col>
      <xdr:colOff>90581</xdr:colOff>
      <xdr:row>134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640669</xdr:colOff>
      <xdr:row>216</xdr:row>
      <xdr:rowOff>171110</xdr:rowOff>
    </xdr:from>
    <xdr:to>
      <xdr:col>13</xdr:col>
      <xdr:colOff>165780</xdr:colOff>
      <xdr:row>241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607096</xdr:colOff>
      <xdr:row>184</xdr:row>
      <xdr:rowOff>187877</xdr:rowOff>
    </xdr:from>
    <xdr:to>
      <xdr:col>14</xdr:col>
      <xdr:colOff>92682</xdr:colOff>
      <xdr:row>211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</xdr:colOff>
      <xdr:row>242</xdr:row>
      <xdr:rowOff>170387</xdr:rowOff>
    </xdr:from>
    <xdr:to>
      <xdr:col>14</xdr:col>
      <xdr:colOff>150709</xdr:colOff>
      <xdr:row>267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261071</xdr:colOff>
      <xdr:row>7</xdr:row>
      <xdr:rowOff>138979</xdr:rowOff>
    </xdr:from>
    <xdr:to>
      <xdr:col>20</xdr:col>
      <xdr:colOff>435552</xdr:colOff>
      <xdr:row>35</xdr:row>
      <xdr:rowOff>187903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23ADD4-60E8-6FEE-4FE4-2C2DE6092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11904</xdr:colOff>
      <xdr:row>144</xdr:row>
      <xdr:rowOff>39687</xdr:rowOff>
    </xdr:from>
    <xdr:to>
      <xdr:col>14</xdr:col>
      <xdr:colOff>476249</xdr:colOff>
      <xdr:row>172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214313</xdr:colOff>
      <xdr:row>10</xdr:row>
      <xdr:rowOff>119063</xdr:rowOff>
    </xdr:from>
    <xdr:to>
      <xdr:col>20</xdr:col>
      <xdr:colOff>436365</xdr:colOff>
      <xdr:row>20</xdr:row>
      <xdr:rowOff>182563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2688" y="2055813"/>
          <a:ext cx="1444427" cy="1992313"/>
        </a:xfrm>
        <a:prstGeom prst="rect">
          <a:avLst/>
        </a:prstGeom>
      </xdr:spPr>
    </xdr:pic>
    <xdr:clientData/>
  </xdr:twoCellAnchor>
  <xdr:twoCellAnchor editAs="oneCell">
    <xdr:from>
      <xdr:col>11</xdr:col>
      <xdr:colOff>404815</xdr:colOff>
      <xdr:row>44</xdr:row>
      <xdr:rowOff>158753</xdr:rowOff>
    </xdr:from>
    <xdr:to>
      <xdr:col>14</xdr:col>
      <xdr:colOff>133352</xdr:colOff>
      <xdr:row>48</xdr:row>
      <xdr:rowOff>55565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6190" y="8620128"/>
          <a:ext cx="1514475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274970</xdr:colOff>
      <xdr:row>44</xdr:row>
      <xdr:rowOff>31750</xdr:rowOff>
    </xdr:from>
    <xdr:to>
      <xdr:col>19</xdr:col>
      <xdr:colOff>442419</xdr:colOff>
      <xdr:row>52</xdr:row>
      <xdr:rowOff>150812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3345" y="8493125"/>
          <a:ext cx="778637" cy="165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5</xdr:col>
      <xdr:colOff>198437</xdr:colOff>
      <xdr:row>126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193</xdr:row>
      <xdr:rowOff>119063</xdr:rowOff>
    </xdr:from>
    <xdr:to>
      <xdr:col>3</xdr:col>
      <xdr:colOff>316581</xdr:colOff>
      <xdr:row>204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37091938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81</xdr:row>
      <xdr:rowOff>158750</xdr:rowOff>
    </xdr:from>
    <xdr:to>
      <xdr:col>3</xdr:col>
      <xdr:colOff>460375</xdr:colOff>
      <xdr:row>95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223</xdr:row>
      <xdr:rowOff>111123</xdr:rowOff>
    </xdr:from>
    <xdr:to>
      <xdr:col>3</xdr:col>
      <xdr:colOff>642937</xdr:colOff>
      <xdr:row>236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252</xdr:row>
      <xdr:rowOff>127000</xdr:rowOff>
    </xdr:from>
    <xdr:to>
      <xdr:col>4</xdr:col>
      <xdr:colOff>166688</xdr:colOff>
      <xdr:row>258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twoCellAnchor>
    <xdr:from>
      <xdr:col>6</xdr:col>
      <xdr:colOff>579437</xdr:colOff>
      <xdr:row>270</xdr:row>
      <xdr:rowOff>156369</xdr:rowOff>
    </xdr:from>
    <xdr:to>
      <xdr:col>14</xdr:col>
      <xdr:colOff>103187</xdr:colOff>
      <xdr:row>285</xdr:row>
      <xdr:rowOff>18256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676E6-0304-1FDC-4BC0-A534BA77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276"/>
  <sheetViews>
    <sheetView tabSelected="1" zoomScale="120" zoomScaleNormal="120" workbookViewId="0">
      <selection activeCell="H28" sqref="H28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8" width="9.5703125" bestFit="1" customWidth="1"/>
    <col min="9" max="9" width="11" bestFit="1" customWidth="1"/>
    <col min="10" max="10" width="8" bestFit="1" customWidth="1"/>
    <col min="11" max="11" width="11" bestFit="1" customWidth="1"/>
    <col min="12" max="12" width="8" bestFit="1" customWidth="1"/>
    <col min="13" max="13" width="9.5703125" bestFit="1" customWidth="1"/>
    <col min="14" max="14" width="9.285156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5" ht="15.75" thickBot="1" x14ac:dyDescent="0.3">
      <c r="A2" s="28"/>
      <c r="B2" s="28" t="s">
        <v>66</v>
      </c>
      <c r="M2" t="s">
        <v>33</v>
      </c>
    </row>
    <row r="3" spans="1:15" x14ac:dyDescent="0.25">
      <c r="A3" s="28"/>
      <c r="B3" s="28" t="s">
        <v>67</v>
      </c>
      <c r="M3" s="150" t="s">
        <v>54</v>
      </c>
      <c r="N3" s="71" t="s">
        <v>58</v>
      </c>
      <c r="O3" t="s">
        <v>62</v>
      </c>
    </row>
    <row r="4" spans="1:15" x14ac:dyDescent="0.25">
      <c r="A4" s="28"/>
      <c r="B4" s="28"/>
      <c r="M4" s="146" t="s">
        <v>55</v>
      </c>
      <c r="N4" s="65" t="s">
        <v>59</v>
      </c>
      <c r="O4" t="s">
        <v>62</v>
      </c>
    </row>
    <row r="5" spans="1:15" x14ac:dyDescent="0.25">
      <c r="A5" s="28"/>
      <c r="B5" s="28"/>
      <c r="M5" s="147" t="s">
        <v>56</v>
      </c>
      <c r="N5" s="65" t="s">
        <v>60</v>
      </c>
      <c r="O5" t="s">
        <v>62</v>
      </c>
    </row>
    <row r="6" spans="1:15" ht="15.75" thickBot="1" x14ac:dyDescent="0.3">
      <c r="A6" s="28"/>
      <c r="B6" s="28"/>
      <c r="M6" s="148" t="s">
        <v>57</v>
      </c>
      <c r="N6" s="66" t="s">
        <v>61</v>
      </c>
      <c r="O6" t="s">
        <v>63</v>
      </c>
    </row>
    <row r="7" spans="1:15" x14ac:dyDescent="0.25">
      <c r="A7" s="28"/>
      <c r="B7" s="28"/>
      <c r="M7" s="57"/>
      <c r="N7" s="37"/>
    </row>
    <row r="8" spans="1:15" x14ac:dyDescent="0.25">
      <c r="A8" s="28"/>
      <c r="B8" s="33" t="s">
        <v>28</v>
      </c>
      <c r="K8" s="52"/>
      <c r="L8" s="52"/>
    </row>
    <row r="9" spans="1:15" ht="15.75" thickBot="1" x14ac:dyDescent="0.3">
      <c r="A9" s="28"/>
      <c r="B9" t="s">
        <v>27</v>
      </c>
    </row>
    <row r="10" spans="1:15" ht="15.75" thickBot="1" x14ac:dyDescent="0.3">
      <c r="A10" s="28"/>
      <c r="B10" s="8"/>
      <c r="C10" s="137" t="s">
        <v>26</v>
      </c>
      <c r="D10" s="38" t="s">
        <v>0</v>
      </c>
      <c r="E10" s="39" t="s">
        <v>1</v>
      </c>
      <c r="F10" s="39" t="s">
        <v>2</v>
      </c>
      <c r="G10" s="39" t="s">
        <v>3</v>
      </c>
      <c r="H10" s="39" t="s">
        <v>4</v>
      </c>
      <c r="I10" s="138" t="s">
        <v>5</v>
      </c>
      <c r="J10" s="132"/>
      <c r="K10" s="133"/>
    </row>
    <row r="11" spans="1:15" x14ac:dyDescent="0.25">
      <c r="A11" s="28"/>
      <c r="B11" s="146" t="s">
        <v>54</v>
      </c>
      <c r="C11" s="40">
        <v>12</v>
      </c>
      <c r="D11" s="41">
        <v>14.65</v>
      </c>
      <c r="E11" s="41">
        <v>15.46</v>
      </c>
      <c r="F11" s="122">
        <v>15.89</v>
      </c>
      <c r="G11" s="122">
        <v>16.11</v>
      </c>
      <c r="H11" s="122">
        <v>16.18</v>
      </c>
      <c r="I11" s="139">
        <v>16.21</v>
      </c>
      <c r="J11" s="134"/>
      <c r="K11" s="134"/>
    </row>
    <row r="12" spans="1:15" x14ac:dyDescent="0.25">
      <c r="A12" s="28"/>
      <c r="B12" s="146" t="s">
        <v>55</v>
      </c>
      <c r="C12" s="42">
        <v>12</v>
      </c>
      <c r="D12" s="43">
        <v>14.8</v>
      </c>
      <c r="E12" s="72">
        <v>15.7</v>
      </c>
      <c r="F12" s="123">
        <v>16.2</v>
      </c>
      <c r="G12" s="123">
        <v>16.420000000000002</v>
      </c>
      <c r="H12" s="123">
        <v>16.5</v>
      </c>
      <c r="I12" s="140">
        <v>16.579999999999998</v>
      </c>
      <c r="J12" s="135"/>
      <c r="K12" s="134"/>
    </row>
    <row r="13" spans="1:15" x14ac:dyDescent="0.25">
      <c r="A13" s="28"/>
      <c r="B13" s="147" t="s">
        <v>56</v>
      </c>
      <c r="C13" s="42">
        <v>12</v>
      </c>
      <c r="D13" s="43">
        <v>15.05</v>
      </c>
      <c r="E13" s="43">
        <v>15.76</v>
      </c>
      <c r="F13" s="123">
        <v>16.32</v>
      </c>
      <c r="G13" s="123">
        <v>16.399999999999999</v>
      </c>
      <c r="H13" s="123">
        <v>16.39</v>
      </c>
      <c r="I13" s="140">
        <v>16.399999999999999</v>
      </c>
      <c r="J13" s="135"/>
      <c r="K13" s="136"/>
    </row>
    <row r="14" spans="1:15" ht="15.75" thickBot="1" x14ac:dyDescent="0.3">
      <c r="B14" s="148" t="s">
        <v>57</v>
      </c>
      <c r="C14" s="44">
        <v>12</v>
      </c>
      <c r="D14" s="45">
        <v>14.4</v>
      </c>
      <c r="E14" s="45">
        <v>16.5</v>
      </c>
      <c r="F14" s="124">
        <v>18.09</v>
      </c>
      <c r="G14" s="124">
        <v>18.82</v>
      </c>
      <c r="H14" s="124">
        <v>19.32</v>
      </c>
      <c r="I14" s="141">
        <v>19.809999999999999</v>
      </c>
      <c r="J14" s="135"/>
      <c r="K14" s="136"/>
    </row>
    <row r="15" spans="1:15" x14ac:dyDescent="0.25">
      <c r="B15" s="34"/>
      <c r="C15" s="35"/>
      <c r="D15" s="35"/>
      <c r="E15" s="35"/>
      <c r="F15" s="36"/>
      <c r="G15" s="36"/>
      <c r="H15" s="36"/>
      <c r="I15" s="36"/>
      <c r="J15" s="125"/>
      <c r="K15" s="126"/>
    </row>
    <row r="16" spans="1:15" ht="15.75" thickBot="1" x14ac:dyDescent="0.3">
      <c r="B16" s="28" t="s">
        <v>29</v>
      </c>
      <c r="F16" s="126"/>
      <c r="G16" s="126"/>
      <c r="H16" s="126"/>
      <c r="I16" s="126"/>
      <c r="J16" s="126"/>
      <c r="K16" s="126"/>
    </row>
    <row r="17" spans="2:12" ht="15.75" thickBot="1" x14ac:dyDescent="0.3">
      <c r="B17" s="8"/>
      <c r="C17" s="22" t="s">
        <v>1</v>
      </c>
      <c r="D17" s="4" t="s">
        <v>2</v>
      </c>
      <c r="E17" s="4" t="s">
        <v>3</v>
      </c>
      <c r="F17" s="127" t="s">
        <v>4</v>
      </c>
      <c r="G17" s="142" t="s">
        <v>5</v>
      </c>
      <c r="H17" s="36"/>
      <c r="I17" s="125"/>
      <c r="J17" s="128"/>
      <c r="K17" s="36"/>
      <c r="L17" s="36"/>
    </row>
    <row r="18" spans="2:12" x14ac:dyDescent="0.25">
      <c r="B18" s="146" t="s">
        <v>54</v>
      </c>
      <c r="C18" s="5">
        <f t="shared" ref="C18:G21" si="0">+E11-D11</f>
        <v>0.8100000000000005</v>
      </c>
      <c r="D18" s="2">
        <f t="shared" ref="D18" si="1">+F11-E11</f>
        <v>0.42999999999999972</v>
      </c>
      <c r="E18" s="2">
        <f t="shared" ref="E18" si="2">+G11-F11</f>
        <v>0.21999999999999886</v>
      </c>
      <c r="F18" s="129">
        <f t="shared" ref="F18" si="3">+H11-G11</f>
        <v>7.0000000000000284E-2</v>
      </c>
      <c r="G18" s="145">
        <f t="shared" ref="G18" si="4">+I11-H11</f>
        <v>3.0000000000001137E-2</v>
      </c>
      <c r="H18" s="36"/>
      <c r="I18" s="125"/>
      <c r="J18" s="126"/>
      <c r="K18" s="126"/>
    </row>
    <row r="19" spans="2:12" x14ac:dyDescent="0.25">
      <c r="B19" s="146" t="s">
        <v>55</v>
      </c>
      <c r="C19" s="6">
        <f t="shared" si="0"/>
        <v>0.89999999999999858</v>
      </c>
      <c r="D19" s="1">
        <f t="shared" si="0"/>
        <v>0.5</v>
      </c>
      <c r="E19" s="1">
        <f t="shared" si="0"/>
        <v>0.22000000000000242</v>
      </c>
      <c r="F19" s="130">
        <f t="shared" si="0"/>
        <v>7.9999999999998295E-2</v>
      </c>
      <c r="G19" s="143">
        <f t="shared" si="0"/>
        <v>7.9999999999998295E-2</v>
      </c>
      <c r="H19" s="36"/>
      <c r="I19" s="125"/>
      <c r="J19" s="126"/>
      <c r="K19" s="126"/>
    </row>
    <row r="20" spans="2:12" x14ac:dyDescent="0.25">
      <c r="B20" s="147" t="s">
        <v>56</v>
      </c>
      <c r="C20" s="6">
        <f t="shared" si="0"/>
        <v>0.70999999999999908</v>
      </c>
      <c r="D20" s="1">
        <f t="shared" si="0"/>
        <v>0.5600000000000005</v>
      </c>
      <c r="E20" s="1">
        <f t="shared" si="0"/>
        <v>7.9999999999998295E-2</v>
      </c>
      <c r="F20" s="130">
        <f t="shared" si="0"/>
        <v>-9.9999999999980105E-3</v>
      </c>
      <c r="G20" s="143">
        <f t="shared" si="0"/>
        <v>9.9999999999980105E-3</v>
      </c>
      <c r="H20" s="36"/>
      <c r="I20" s="125"/>
      <c r="J20" s="126"/>
      <c r="K20" s="126"/>
    </row>
    <row r="21" spans="2:12" ht="15.75" thickBot="1" x14ac:dyDescent="0.3">
      <c r="B21" s="148" t="s">
        <v>57</v>
      </c>
      <c r="C21" s="7">
        <f t="shared" si="0"/>
        <v>2.0999999999999996</v>
      </c>
      <c r="D21" s="3">
        <f t="shared" si="0"/>
        <v>1.5899999999999999</v>
      </c>
      <c r="E21" s="3">
        <f t="shared" si="0"/>
        <v>0.73000000000000043</v>
      </c>
      <c r="F21" s="131">
        <f t="shared" si="0"/>
        <v>0.5</v>
      </c>
      <c r="G21" s="144">
        <f t="shared" si="0"/>
        <v>0.48999999999999844</v>
      </c>
      <c r="H21" s="36"/>
      <c r="I21" s="125"/>
      <c r="J21" s="126"/>
      <c r="K21" s="126"/>
    </row>
    <row r="36" spans="2:21" x14ac:dyDescent="0.25">
      <c r="B36" s="9"/>
    </row>
    <row r="37" spans="2:21" x14ac:dyDescent="0.25">
      <c r="B37" s="9"/>
    </row>
    <row r="38" spans="2:21" x14ac:dyDescent="0.25">
      <c r="B38" s="9"/>
    </row>
    <row r="39" spans="2:21" x14ac:dyDescent="0.25">
      <c r="B39" s="9"/>
    </row>
    <row r="40" spans="2:21" x14ac:dyDescent="0.25">
      <c r="B40" s="9"/>
    </row>
    <row r="41" spans="2:21" x14ac:dyDescent="0.25">
      <c r="Q41" s="37"/>
      <c r="R41" s="37"/>
      <c r="S41" s="37"/>
      <c r="T41" s="37"/>
      <c r="U41" s="37"/>
    </row>
    <row r="42" spans="2:21" x14ac:dyDescent="0.25">
      <c r="Q42" s="37"/>
      <c r="R42" s="37"/>
      <c r="S42" s="37"/>
      <c r="T42" s="37"/>
      <c r="U42" s="37"/>
    </row>
    <row r="43" spans="2:21" ht="15.75" thickBot="1" x14ac:dyDescent="0.3">
      <c r="B43" t="s">
        <v>6</v>
      </c>
      <c r="Q43" s="37"/>
      <c r="R43" s="37"/>
      <c r="S43" s="56"/>
      <c r="T43" s="37"/>
      <c r="U43" s="37"/>
    </row>
    <row r="44" spans="2:21" ht="15.75" thickBot="1" x14ac:dyDescent="0.3">
      <c r="B44" s="8"/>
      <c r="C44" s="14" t="s">
        <v>7</v>
      </c>
      <c r="D44" s="15" t="s">
        <v>8</v>
      </c>
      <c r="E44" s="16" t="s">
        <v>31</v>
      </c>
      <c r="F44" s="50" t="s">
        <v>32</v>
      </c>
      <c r="Q44" s="37"/>
      <c r="R44" s="57"/>
      <c r="S44" s="56"/>
      <c r="T44" s="37"/>
      <c r="U44" s="37"/>
    </row>
    <row r="45" spans="2:21" x14ac:dyDescent="0.25">
      <c r="B45" s="146" t="s">
        <v>54</v>
      </c>
      <c r="C45" s="5">
        <v>107.2</v>
      </c>
      <c r="D45" s="2">
        <v>105.8</v>
      </c>
      <c r="E45" s="11">
        <f>AVERAGE(C45:D45)</f>
        <v>106.5</v>
      </c>
      <c r="F45" s="51">
        <f>+E45*9.81/(1000000*0.004*0.004)</f>
        <v>65.297812500000006</v>
      </c>
      <c r="Q45" s="37"/>
      <c r="R45" s="58"/>
      <c r="S45" s="59"/>
      <c r="T45" s="37"/>
      <c r="U45" s="37"/>
    </row>
    <row r="46" spans="2:21" x14ac:dyDescent="0.25">
      <c r="B46" s="146" t="s">
        <v>55</v>
      </c>
      <c r="C46" s="29">
        <v>100.2</v>
      </c>
      <c r="D46" s="30">
        <v>102</v>
      </c>
      <c r="E46" s="12">
        <f t="shared" ref="E46:E48" si="5">AVERAGE(C46:D46)</f>
        <v>101.1</v>
      </c>
      <c r="F46" s="51">
        <f t="shared" ref="F46:F48" si="6">+E46*9.81/(1000000*0.004*0.004)</f>
        <v>61.986937499999996</v>
      </c>
      <c r="Q46" s="37"/>
      <c r="R46" s="57"/>
      <c r="S46" s="59"/>
      <c r="T46" s="37"/>
      <c r="U46" s="37"/>
    </row>
    <row r="47" spans="2:21" x14ac:dyDescent="0.25">
      <c r="B47" s="147" t="s">
        <v>56</v>
      </c>
      <c r="C47" s="6">
        <v>113</v>
      </c>
      <c r="D47" s="1">
        <v>116</v>
      </c>
      <c r="E47" s="12">
        <f t="shared" si="5"/>
        <v>114.5</v>
      </c>
      <c r="F47" s="51">
        <f t="shared" si="6"/>
        <v>70.202812500000007</v>
      </c>
      <c r="Q47" s="37"/>
      <c r="R47" s="57"/>
      <c r="S47" s="59"/>
      <c r="T47" s="37"/>
      <c r="U47" s="37"/>
    </row>
    <row r="48" spans="2:21" ht="15.75" thickBot="1" x14ac:dyDescent="0.3">
      <c r="B48" s="148" t="s">
        <v>57</v>
      </c>
      <c r="C48" s="7">
        <v>32.799999999999997</v>
      </c>
      <c r="D48" s="3">
        <v>33.799999999999997</v>
      </c>
      <c r="E48" s="13">
        <f t="shared" si="5"/>
        <v>33.299999999999997</v>
      </c>
      <c r="F48" s="51">
        <f t="shared" si="6"/>
        <v>20.4170625</v>
      </c>
      <c r="Q48" s="37"/>
      <c r="R48" s="37"/>
      <c r="S48" s="37"/>
      <c r="T48" s="37"/>
      <c r="U48" s="37"/>
    </row>
    <row r="49" spans="2:21" x14ac:dyDescent="0.25">
      <c r="B49" s="10" t="s">
        <v>24</v>
      </c>
      <c r="Q49" s="37"/>
      <c r="R49" s="37"/>
      <c r="S49" s="37"/>
      <c r="T49" s="37"/>
      <c r="U49" s="37"/>
    </row>
    <row r="50" spans="2:21" x14ac:dyDescent="0.25">
      <c r="B50" s="10"/>
      <c r="Q50" s="37"/>
      <c r="R50" s="37"/>
      <c r="S50" s="37"/>
      <c r="T50" s="37"/>
      <c r="U50" s="37"/>
    </row>
    <row r="51" spans="2:21" x14ac:dyDescent="0.25">
      <c r="B51" s="10"/>
      <c r="Q51" s="37"/>
      <c r="R51" s="37"/>
      <c r="S51" s="37"/>
      <c r="T51" s="37"/>
      <c r="U51" s="37"/>
    </row>
    <row r="52" spans="2:21" x14ac:dyDescent="0.25">
      <c r="B52" s="10"/>
      <c r="Q52" s="37"/>
      <c r="R52" s="37"/>
      <c r="S52" s="37"/>
      <c r="T52" s="37"/>
      <c r="U52" s="37"/>
    </row>
    <row r="53" spans="2:21" x14ac:dyDescent="0.25">
      <c r="B53" s="21"/>
      <c r="M53" s="62"/>
      <c r="Q53" s="37"/>
      <c r="R53" s="37"/>
      <c r="S53" s="37"/>
      <c r="T53" s="37"/>
      <c r="U53" s="37"/>
    </row>
    <row r="54" spans="2:21" x14ac:dyDescent="0.25">
      <c r="B54" s="21"/>
      <c r="M54" s="62"/>
      <c r="Q54" s="37"/>
      <c r="R54" s="37"/>
      <c r="S54" s="37"/>
      <c r="T54" s="37"/>
      <c r="U54" s="37"/>
    </row>
    <row r="55" spans="2:21" x14ac:dyDescent="0.25">
      <c r="B55" s="21"/>
      <c r="M55" s="62"/>
      <c r="Q55" s="37"/>
      <c r="R55" s="37"/>
      <c r="S55" s="37"/>
      <c r="T55" s="37"/>
      <c r="U55" s="37"/>
    </row>
    <row r="56" spans="2:21" ht="15.75" thickBot="1" x14ac:dyDescent="0.3">
      <c r="B56" t="s">
        <v>10</v>
      </c>
      <c r="M56" s="62"/>
      <c r="Q56" s="37"/>
      <c r="R56" s="37"/>
      <c r="S56" s="37"/>
      <c r="T56" s="37"/>
      <c r="U56" s="37"/>
    </row>
    <row r="57" spans="2:21" ht="15.75" thickBot="1" x14ac:dyDescent="0.3">
      <c r="B57" s="8"/>
      <c r="C57" s="22" t="s">
        <v>7</v>
      </c>
      <c r="D57" s="4" t="s">
        <v>8</v>
      </c>
      <c r="E57" s="23" t="s">
        <v>9</v>
      </c>
      <c r="F57" s="50" t="s">
        <v>32</v>
      </c>
      <c r="M57" s="62"/>
      <c r="Q57" s="37"/>
      <c r="R57" s="37"/>
      <c r="S57" s="37"/>
      <c r="T57" s="37"/>
      <c r="U57" s="37"/>
    </row>
    <row r="58" spans="2:21" x14ac:dyDescent="0.25">
      <c r="B58" s="146" t="s">
        <v>54</v>
      </c>
      <c r="C58" s="151">
        <v>59.6</v>
      </c>
      <c r="D58" s="152">
        <v>62.2</v>
      </c>
      <c r="E58" s="153">
        <f>AVERAGE(C58:D58)</f>
        <v>60.900000000000006</v>
      </c>
      <c r="F58" s="51">
        <f>+E58*9.81/(1000000*0.004*0.004)</f>
        <v>37.339312500000005</v>
      </c>
      <c r="M58" s="62"/>
      <c r="Q58" s="37"/>
      <c r="R58" s="37"/>
      <c r="S58" s="37"/>
      <c r="T58" s="37"/>
      <c r="U58" s="37"/>
    </row>
    <row r="59" spans="2:21" x14ac:dyDescent="0.25">
      <c r="B59" s="146" t="s">
        <v>55</v>
      </c>
      <c r="C59" s="6">
        <v>53.8</v>
      </c>
      <c r="D59" s="1">
        <v>57.2</v>
      </c>
      <c r="E59" s="12">
        <f>AVERAGE(C59:D59)</f>
        <v>55.5</v>
      </c>
      <c r="F59" s="51">
        <f>+E59*9.81/(1000000*0.004*0.004)</f>
        <v>34.028437500000003</v>
      </c>
      <c r="M59" s="62"/>
      <c r="Q59" s="37"/>
      <c r="R59" s="37"/>
      <c r="S59" s="37"/>
      <c r="T59" s="37"/>
      <c r="U59" s="37"/>
    </row>
    <row r="60" spans="2:21" x14ac:dyDescent="0.25">
      <c r="B60" s="147" t="s">
        <v>56</v>
      </c>
      <c r="C60" s="6">
        <v>70</v>
      </c>
      <c r="D60" s="1">
        <v>69.8</v>
      </c>
      <c r="E60" s="12">
        <f>AVERAGE(C60:D60)</f>
        <v>69.900000000000006</v>
      </c>
      <c r="F60" s="51">
        <f>+E60*9.81/(1000000*0.004*0.004)</f>
        <v>42.857437500000003</v>
      </c>
      <c r="M60" s="62"/>
      <c r="Q60" s="37"/>
      <c r="R60" s="37"/>
      <c r="S60" s="37"/>
      <c r="T60" s="37"/>
      <c r="U60" s="37"/>
    </row>
    <row r="61" spans="2:21" ht="15.75" thickBot="1" x14ac:dyDescent="0.3">
      <c r="B61" s="148" t="s">
        <v>57</v>
      </c>
      <c r="C61" s="7">
        <v>11.6</v>
      </c>
      <c r="D61" s="3">
        <v>7.6</v>
      </c>
      <c r="E61" s="13">
        <f>AVERAGE(C61:D61)</f>
        <v>9.6</v>
      </c>
      <c r="F61" s="51">
        <f>+E61*9.81/(1000000*0.004*0.004)</f>
        <v>5.8860000000000001</v>
      </c>
      <c r="M61" s="62"/>
      <c r="Q61" s="37"/>
      <c r="R61" s="37"/>
      <c r="S61" s="37"/>
      <c r="T61" s="37"/>
      <c r="U61" s="37"/>
    </row>
    <row r="62" spans="2:21" x14ac:dyDescent="0.25">
      <c r="B62" s="10" t="s">
        <v>25</v>
      </c>
      <c r="C62" s="35"/>
      <c r="D62" s="35"/>
      <c r="E62" s="56"/>
      <c r="F62" s="149"/>
      <c r="M62" s="62"/>
      <c r="Q62" s="37"/>
      <c r="R62" s="37"/>
      <c r="S62" s="37"/>
      <c r="T62" s="37"/>
      <c r="U62" s="37"/>
    </row>
    <row r="63" spans="2:21" x14ac:dyDescent="0.25">
      <c r="B63" s="10"/>
      <c r="M63" s="62"/>
      <c r="Q63" s="37"/>
      <c r="R63" s="37"/>
      <c r="S63" s="37"/>
      <c r="T63" s="37"/>
      <c r="U63" s="37"/>
    </row>
    <row r="64" spans="2:21" x14ac:dyDescent="0.25">
      <c r="B64" s="21"/>
      <c r="M64" s="62"/>
      <c r="Q64" s="37"/>
      <c r="R64" s="37"/>
      <c r="S64" s="37"/>
      <c r="T64" s="37"/>
      <c r="U64" s="37"/>
    </row>
    <row r="65" spans="2:21" x14ac:dyDescent="0.25">
      <c r="B65" s="21"/>
      <c r="M65" s="62"/>
      <c r="Q65" s="37"/>
      <c r="R65" s="37"/>
      <c r="S65" s="37"/>
      <c r="T65" s="37"/>
      <c r="U65" s="37"/>
    </row>
    <row r="66" spans="2:21" x14ac:dyDescent="0.25">
      <c r="M66" s="62"/>
      <c r="Q66" s="37"/>
      <c r="R66" s="37"/>
      <c r="S66" s="37"/>
      <c r="T66" s="37"/>
      <c r="U66" s="37"/>
    </row>
    <row r="67" spans="2:21" x14ac:dyDescent="0.25">
      <c r="M67" s="62"/>
      <c r="Q67" s="37"/>
      <c r="R67" s="37"/>
      <c r="S67" s="37"/>
      <c r="T67" s="37"/>
      <c r="U67" s="37"/>
    </row>
    <row r="68" spans="2:21" x14ac:dyDescent="0.25">
      <c r="M68" s="62"/>
      <c r="Q68" s="37"/>
      <c r="R68" s="37"/>
      <c r="S68" s="37"/>
      <c r="T68" s="37"/>
      <c r="U68" s="37"/>
    </row>
    <row r="69" spans="2:21" x14ac:dyDescent="0.25">
      <c r="M69" s="62"/>
      <c r="Q69" s="37"/>
      <c r="R69" s="37"/>
      <c r="S69" s="37"/>
      <c r="T69" s="37"/>
      <c r="U69" s="37"/>
    </row>
    <row r="70" spans="2:21" x14ac:dyDescent="0.25">
      <c r="M70" s="62"/>
      <c r="Q70" s="37"/>
      <c r="R70" s="37"/>
      <c r="S70" s="37"/>
      <c r="T70" s="37"/>
      <c r="U70" s="37"/>
    </row>
    <row r="71" spans="2:21" x14ac:dyDescent="0.25">
      <c r="M71" s="62"/>
      <c r="Q71" s="37"/>
      <c r="R71" s="37"/>
      <c r="S71" s="37"/>
      <c r="T71" s="37"/>
      <c r="U71" s="37"/>
    </row>
    <row r="72" spans="2:21" x14ac:dyDescent="0.25">
      <c r="M72" s="62"/>
      <c r="Q72" s="37"/>
      <c r="R72" s="37"/>
      <c r="S72" s="37"/>
      <c r="T72" s="37"/>
      <c r="U72" s="37"/>
    </row>
    <row r="73" spans="2:21" x14ac:dyDescent="0.25">
      <c r="B73" s="9"/>
      <c r="M73" s="62"/>
      <c r="Q73" s="37"/>
      <c r="R73" s="37"/>
      <c r="S73" s="37"/>
      <c r="T73" s="37"/>
      <c r="U73" s="37"/>
    </row>
    <row r="74" spans="2:21" x14ac:dyDescent="0.25">
      <c r="B74" s="9"/>
      <c r="M74" s="62"/>
      <c r="Q74" s="37"/>
      <c r="R74" s="37"/>
      <c r="S74" s="37"/>
      <c r="T74" s="37"/>
      <c r="U74" s="37"/>
    </row>
    <row r="75" spans="2:21" ht="15.75" thickBot="1" x14ac:dyDescent="0.3">
      <c r="B75" t="s">
        <v>12</v>
      </c>
      <c r="M75" s="62"/>
      <c r="Q75" s="37"/>
      <c r="R75" s="37"/>
      <c r="S75" s="37"/>
      <c r="T75" s="37"/>
      <c r="U75" s="37"/>
    </row>
    <row r="76" spans="2:21" ht="15.75" thickBot="1" x14ac:dyDescent="0.3">
      <c r="B76" s="8"/>
      <c r="C76" s="16" t="s">
        <v>13</v>
      </c>
      <c r="D76" s="50" t="s">
        <v>32</v>
      </c>
      <c r="M76" s="62"/>
      <c r="Q76" s="37"/>
      <c r="R76" s="37"/>
      <c r="S76" s="37"/>
      <c r="T76" s="37"/>
      <c r="U76" s="37"/>
    </row>
    <row r="77" spans="2:21" x14ac:dyDescent="0.25">
      <c r="B77" s="146" t="s">
        <v>54</v>
      </c>
      <c r="C77" s="46">
        <v>164.6</v>
      </c>
      <c r="D77" s="51">
        <f>+C77*9.81/(1000000*2*0.005*0.005*PI()/4)</f>
        <v>41.118659942240612</v>
      </c>
      <c r="M77" s="62"/>
      <c r="Q77" s="37"/>
      <c r="R77" s="37"/>
      <c r="S77" s="37"/>
      <c r="T77" s="37"/>
      <c r="U77" s="37"/>
    </row>
    <row r="78" spans="2:21" x14ac:dyDescent="0.25">
      <c r="B78" s="146" t="s">
        <v>55</v>
      </c>
      <c r="C78" s="47">
        <v>152.19999999999999</v>
      </c>
      <c r="D78" s="51">
        <f t="shared" ref="D78:D80" si="7">+C78*9.81/(1000000*2*0.005*0.005*PI()/4)</f>
        <v>38.02102091864532</v>
      </c>
      <c r="M78" s="62"/>
      <c r="Q78" s="37"/>
      <c r="R78" s="37"/>
      <c r="S78" s="37"/>
      <c r="T78" s="37"/>
      <c r="U78" s="37"/>
    </row>
    <row r="79" spans="2:21" x14ac:dyDescent="0.25">
      <c r="B79" s="147" t="s">
        <v>56</v>
      </c>
      <c r="C79" s="48">
        <v>165.4</v>
      </c>
      <c r="D79" s="51">
        <f t="shared" si="7"/>
        <v>41.318507621182242</v>
      </c>
      <c r="M79" s="62"/>
      <c r="Q79" s="37"/>
      <c r="R79" s="37"/>
      <c r="S79" s="37"/>
      <c r="T79" s="37"/>
      <c r="U79" s="37"/>
    </row>
    <row r="80" spans="2:21" ht="15.75" thickBot="1" x14ac:dyDescent="0.3">
      <c r="B80" s="148" t="s">
        <v>57</v>
      </c>
      <c r="C80" s="49">
        <v>137.4</v>
      </c>
      <c r="D80" s="51">
        <f t="shared" si="7"/>
        <v>34.323838858225152</v>
      </c>
      <c r="M80" s="62"/>
      <c r="Q80" s="37"/>
      <c r="R80" s="37"/>
      <c r="S80" s="37"/>
      <c r="T80" s="37"/>
      <c r="U80" s="37"/>
    </row>
    <row r="81" spans="2:21" x14ac:dyDescent="0.25">
      <c r="B81" s="9" t="s">
        <v>14</v>
      </c>
      <c r="M81" s="62"/>
      <c r="Q81" s="37"/>
      <c r="R81" s="37"/>
      <c r="S81" s="37"/>
      <c r="T81" s="37"/>
      <c r="U81" s="37"/>
    </row>
    <row r="82" spans="2:21" x14ac:dyDescent="0.25">
      <c r="B82" s="9"/>
      <c r="M82" s="62"/>
      <c r="Q82" s="37"/>
      <c r="R82" s="37"/>
      <c r="S82" s="37"/>
      <c r="T82" s="37"/>
      <c r="U82" s="37"/>
    </row>
    <row r="83" spans="2:21" x14ac:dyDescent="0.25">
      <c r="B83" s="9"/>
      <c r="M83" s="62"/>
      <c r="Q83" s="37"/>
      <c r="R83" s="37"/>
      <c r="S83" s="37"/>
      <c r="T83" s="37"/>
      <c r="U83" s="37"/>
    </row>
    <row r="84" spans="2:21" x14ac:dyDescent="0.25">
      <c r="B84" s="9"/>
      <c r="M84" s="62"/>
      <c r="Q84" s="37"/>
      <c r="R84" s="37"/>
      <c r="S84" s="37"/>
      <c r="T84" s="37"/>
      <c r="U84" s="37"/>
    </row>
    <row r="85" spans="2:21" x14ac:dyDescent="0.25">
      <c r="B85" s="9"/>
      <c r="M85" s="62"/>
      <c r="Q85" s="37"/>
      <c r="R85" s="37"/>
      <c r="S85" s="37"/>
      <c r="T85" s="37"/>
      <c r="U85" s="37"/>
    </row>
    <row r="86" spans="2:21" x14ac:dyDescent="0.25">
      <c r="B86" s="9"/>
      <c r="M86" s="62"/>
      <c r="Q86" s="37"/>
      <c r="R86" s="37"/>
      <c r="S86" s="37"/>
      <c r="T86" s="37"/>
      <c r="U86" s="37"/>
    </row>
    <row r="87" spans="2:21" x14ac:dyDescent="0.25">
      <c r="B87" s="9"/>
      <c r="M87" s="62"/>
      <c r="Q87" s="37"/>
      <c r="R87" s="37"/>
      <c r="S87" s="37"/>
      <c r="T87" s="37"/>
      <c r="U87" s="37"/>
    </row>
    <row r="88" spans="2:21" x14ac:dyDescent="0.25">
      <c r="B88" s="9"/>
      <c r="M88" s="62"/>
      <c r="Q88" s="37"/>
      <c r="R88" s="37"/>
      <c r="S88" s="37"/>
      <c r="T88" s="37"/>
      <c r="U88" s="37"/>
    </row>
    <row r="89" spans="2:21" x14ac:dyDescent="0.25">
      <c r="B89" s="9"/>
      <c r="M89" s="62"/>
      <c r="Q89" s="37"/>
      <c r="R89" s="37"/>
      <c r="S89" s="37"/>
      <c r="T89" s="37"/>
      <c r="U89" s="37"/>
    </row>
    <row r="90" spans="2:21" x14ac:dyDescent="0.25">
      <c r="B90" s="9"/>
      <c r="M90" s="62"/>
      <c r="Q90" s="37"/>
      <c r="R90" s="37"/>
      <c r="S90" s="37"/>
      <c r="T90" s="37"/>
      <c r="U90" s="37"/>
    </row>
    <row r="91" spans="2:21" x14ac:dyDescent="0.25">
      <c r="B91" s="9"/>
      <c r="M91" s="62"/>
      <c r="Q91" s="37"/>
      <c r="R91" s="37"/>
      <c r="S91" s="37"/>
      <c r="T91" s="37"/>
      <c r="U91" s="37"/>
    </row>
    <row r="92" spans="2:21" x14ac:dyDescent="0.25">
      <c r="B92" s="9"/>
      <c r="M92" s="62"/>
      <c r="Q92" s="37"/>
      <c r="R92" s="37"/>
      <c r="S92" s="37"/>
      <c r="T92" s="37"/>
      <c r="U92" s="37"/>
    </row>
    <row r="93" spans="2:21" x14ac:dyDescent="0.25">
      <c r="B93" s="9"/>
      <c r="M93" s="62"/>
      <c r="Q93" s="37"/>
      <c r="R93" s="37"/>
      <c r="S93" s="37"/>
      <c r="T93" s="37"/>
      <c r="U93" s="37"/>
    </row>
    <row r="94" spans="2:21" x14ac:dyDescent="0.25">
      <c r="B94" s="9"/>
      <c r="M94" s="62"/>
      <c r="Q94" s="37"/>
      <c r="R94" s="37"/>
      <c r="S94" s="37"/>
      <c r="T94" s="37"/>
      <c r="U94" s="37"/>
    </row>
    <row r="95" spans="2:21" x14ac:dyDescent="0.25">
      <c r="B95" s="9"/>
      <c r="M95" s="62"/>
      <c r="Q95" s="37"/>
      <c r="R95" s="37"/>
      <c r="S95" s="37"/>
      <c r="T95" s="37"/>
      <c r="U95" s="37"/>
    </row>
    <row r="96" spans="2:21" x14ac:dyDescent="0.25">
      <c r="B96" s="9"/>
      <c r="M96" s="62"/>
      <c r="Q96" s="37"/>
      <c r="R96" s="37"/>
      <c r="S96" s="37"/>
      <c r="T96" s="37"/>
      <c r="U96" s="37"/>
    </row>
    <row r="97" spans="2:21" x14ac:dyDescent="0.25">
      <c r="B97" s="9"/>
      <c r="M97" s="62"/>
      <c r="Q97" s="37"/>
      <c r="R97" s="37"/>
      <c r="S97" s="37"/>
      <c r="T97" s="37"/>
      <c r="U97" s="37"/>
    </row>
    <row r="98" spans="2:21" x14ac:dyDescent="0.25">
      <c r="B98" s="9"/>
      <c r="M98" s="62"/>
      <c r="Q98" s="37"/>
      <c r="R98" s="37"/>
      <c r="S98" s="37"/>
      <c r="T98" s="37"/>
      <c r="U98" s="37"/>
    </row>
    <row r="99" spans="2:21" x14ac:dyDescent="0.25">
      <c r="B99" s="9"/>
      <c r="M99" s="62"/>
      <c r="Q99" s="37"/>
      <c r="R99" s="37"/>
      <c r="S99" s="37"/>
      <c r="T99" s="37"/>
      <c r="U99" s="37"/>
    </row>
    <row r="100" spans="2:21" x14ac:dyDescent="0.25">
      <c r="B100" s="9"/>
      <c r="M100" s="62"/>
      <c r="Q100" s="37"/>
      <c r="R100" s="37"/>
      <c r="S100" s="37"/>
      <c r="T100" s="37"/>
      <c r="U100" s="37"/>
    </row>
    <row r="101" spans="2:21" x14ac:dyDescent="0.25">
      <c r="B101" s="9"/>
      <c r="M101" s="62"/>
      <c r="Q101" s="37"/>
      <c r="R101" s="37"/>
      <c r="S101" s="37"/>
      <c r="T101" s="37"/>
      <c r="U101" s="37"/>
    </row>
    <row r="102" spans="2:21" x14ac:dyDescent="0.25">
      <c r="B102" s="9"/>
      <c r="M102" s="62"/>
      <c r="Q102" s="37"/>
      <c r="R102" s="37"/>
      <c r="S102" s="37"/>
      <c r="T102" s="37"/>
      <c r="U102" s="37"/>
    </row>
    <row r="103" spans="2:21" x14ac:dyDescent="0.25">
      <c r="B103" s="9"/>
      <c r="M103" s="62"/>
      <c r="Q103" s="37"/>
      <c r="R103" s="37"/>
      <c r="S103" s="37"/>
      <c r="T103" s="37"/>
      <c r="U103" s="37"/>
    </row>
    <row r="104" spans="2:21" x14ac:dyDescent="0.25">
      <c r="B104" s="9"/>
      <c r="M104" s="62"/>
      <c r="Q104" s="37"/>
      <c r="R104" s="37"/>
      <c r="S104" s="37"/>
      <c r="T104" s="37"/>
      <c r="U104" s="37"/>
    </row>
    <row r="105" spans="2:21" x14ac:dyDescent="0.25">
      <c r="B105" s="9"/>
      <c r="M105" s="62"/>
      <c r="Q105" s="37"/>
      <c r="R105" s="37"/>
      <c r="S105" s="37"/>
      <c r="T105" s="37"/>
      <c r="U105" s="37"/>
    </row>
    <row r="106" spans="2:21" x14ac:dyDescent="0.25">
      <c r="B106" s="9"/>
      <c r="M106" s="62"/>
      <c r="Q106" s="37"/>
      <c r="R106" s="37"/>
      <c r="S106" s="37"/>
      <c r="T106" s="37"/>
      <c r="U106" s="37"/>
    </row>
    <row r="107" spans="2:21" x14ac:dyDescent="0.25">
      <c r="B107" s="21"/>
      <c r="M107" s="62"/>
      <c r="Q107" s="37"/>
      <c r="R107" s="37"/>
      <c r="S107" s="37"/>
      <c r="T107" s="37"/>
      <c r="U107" s="37"/>
    </row>
    <row r="108" spans="2:21" x14ac:dyDescent="0.25">
      <c r="B108" s="21"/>
      <c r="M108" s="62"/>
      <c r="Q108" s="37"/>
      <c r="R108" s="37"/>
      <c r="S108" s="37"/>
      <c r="T108" s="37"/>
      <c r="U108" s="37"/>
    </row>
    <row r="109" spans="2:21" ht="15.75" thickBot="1" x14ac:dyDescent="0.3">
      <c r="B109" t="s">
        <v>51</v>
      </c>
      <c r="M109" s="62"/>
      <c r="Q109" s="37"/>
      <c r="R109" s="37"/>
      <c r="S109" s="37"/>
      <c r="T109" s="37"/>
      <c r="U109" s="37"/>
    </row>
    <row r="110" spans="2:21" ht="15.75" thickBot="1" x14ac:dyDescent="0.3">
      <c r="B110" s="67"/>
      <c r="C110" s="68" t="s">
        <v>34</v>
      </c>
      <c r="D110" s="69" t="s">
        <v>35</v>
      </c>
      <c r="E110" s="69" t="s">
        <v>36</v>
      </c>
      <c r="F110" s="70" t="s">
        <v>37</v>
      </c>
      <c r="M110" s="62"/>
      <c r="Q110" s="37"/>
      <c r="R110" s="37"/>
      <c r="S110" s="37"/>
      <c r="T110" s="37"/>
      <c r="U110" s="37"/>
    </row>
    <row r="111" spans="2:21" x14ac:dyDescent="0.25">
      <c r="B111" s="146" t="s">
        <v>54</v>
      </c>
      <c r="C111" s="151">
        <f>+D141</f>
        <v>0.23</v>
      </c>
      <c r="D111" s="152">
        <f>+G141</f>
        <v>0.49</v>
      </c>
      <c r="E111" s="152">
        <f>+J141</f>
        <v>0.93</v>
      </c>
      <c r="F111" s="155">
        <f>+M141</f>
        <v>1.84</v>
      </c>
      <c r="M111" s="62"/>
      <c r="Q111" s="37"/>
      <c r="R111" s="37"/>
      <c r="S111" s="37"/>
      <c r="T111" s="37"/>
      <c r="U111" s="37"/>
    </row>
    <row r="112" spans="2:21" x14ac:dyDescent="0.25">
      <c r="B112" s="146" t="s">
        <v>55</v>
      </c>
      <c r="C112" s="156">
        <f t="shared" ref="C112:C114" si="8">+D142</f>
        <v>0.3</v>
      </c>
      <c r="D112" s="157">
        <f t="shared" ref="D112:D114" si="9">+G142</f>
        <v>0.56000000000000005</v>
      </c>
      <c r="E112" s="157">
        <f t="shared" ref="E112:E114" si="10">+J142</f>
        <v>1.03</v>
      </c>
      <c r="F112" s="158">
        <f t="shared" ref="F112:F114" si="11">+M142</f>
        <v>2.04</v>
      </c>
      <c r="M112" s="62"/>
      <c r="Q112" s="37"/>
      <c r="R112" s="37"/>
      <c r="S112" s="37"/>
      <c r="T112" s="37"/>
      <c r="U112" s="37"/>
    </row>
    <row r="113" spans="2:21" x14ac:dyDescent="0.25">
      <c r="B113" s="147" t="s">
        <v>56</v>
      </c>
      <c r="C113" s="156">
        <f t="shared" si="8"/>
        <v>0.36</v>
      </c>
      <c r="D113" s="157">
        <f t="shared" si="9"/>
        <v>0.64</v>
      </c>
      <c r="E113" s="157">
        <f t="shared" si="10"/>
        <v>1.1200000000000001</v>
      </c>
      <c r="F113" s="158">
        <f t="shared" si="11"/>
        <v>2.0699999999999998</v>
      </c>
      <c r="M113" s="62"/>
      <c r="Q113" s="37"/>
      <c r="R113" s="37"/>
      <c r="S113" s="37"/>
      <c r="T113" s="37"/>
      <c r="U113" s="37"/>
    </row>
    <row r="114" spans="2:21" ht="15.75" thickBot="1" x14ac:dyDescent="0.3">
      <c r="B114" s="148" t="s">
        <v>57</v>
      </c>
      <c r="C114" s="159">
        <f t="shared" si="8"/>
        <v>0.34</v>
      </c>
      <c r="D114" s="160">
        <f t="shared" si="9"/>
        <v>0.56000000000000005</v>
      </c>
      <c r="E114" s="160">
        <f t="shared" si="10"/>
        <v>1.04</v>
      </c>
      <c r="F114" s="161">
        <f t="shared" si="11"/>
        <v>2.04</v>
      </c>
      <c r="M114" s="62"/>
      <c r="Q114" s="37"/>
      <c r="R114" s="37"/>
      <c r="S114" s="37"/>
      <c r="T114" s="37"/>
      <c r="U114" s="37"/>
    </row>
    <row r="115" spans="2:21" x14ac:dyDescent="0.25">
      <c r="B115" t="s">
        <v>11</v>
      </c>
      <c r="M115" s="62"/>
      <c r="Q115" s="37"/>
      <c r="R115" s="37"/>
      <c r="S115" s="37"/>
      <c r="T115" s="37"/>
      <c r="U115" s="37"/>
    </row>
    <row r="116" spans="2:21" x14ac:dyDescent="0.25">
      <c r="B116" s="119" t="s">
        <v>53</v>
      </c>
      <c r="M116" s="62"/>
      <c r="Q116" s="37"/>
      <c r="R116" s="37"/>
      <c r="S116" s="37"/>
      <c r="T116" s="37"/>
      <c r="U116" s="37"/>
    </row>
    <row r="117" spans="2:21" x14ac:dyDescent="0.25">
      <c r="B117" s="119"/>
      <c r="M117" s="62"/>
      <c r="Q117" s="37"/>
      <c r="R117" s="37"/>
      <c r="S117" s="37"/>
      <c r="T117" s="37"/>
      <c r="U117" s="37"/>
    </row>
    <row r="118" spans="2:21" x14ac:dyDescent="0.25">
      <c r="B118" s="119"/>
      <c r="M118" s="62"/>
      <c r="Q118" s="37"/>
      <c r="R118" s="37"/>
      <c r="S118" s="37"/>
      <c r="T118" s="37"/>
      <c r="U118" s="37"/>
    </row>
    <row r="119" spans="2:21" x14ac:dyDescent="0.25">
      <c r="B119" s="119"/>
      <c r="M119" s="62"/>
      <c r="Q119" s="37"/>
      <c r="R119" s="37"/>
      <c r="S119" s="37"/>
      <c r="T119" s="37"/>
      <c r="U119" s="37"/>
    </row>
    <row r="120" spans="2:21" x14ac:dyDescent="0.25">
      <c r="B120" s="119"/>
      <c r="M120" s="62"/>
      <c r="Q120" s="37"/>
      <c r="R120" s="37"/>
      <c r="S120" s="37"/>
      <c r="T120" s="37"/>
      <c r="U120" s="37"/>
    </row>
    <row r="121" spans="2:21" x14ac:dyDescent="0.25">
      <c r="B121" s="119"/>
      <c r="M121" s="62"/>
      <c r="Q121" s="37"/>
      <c r="R121" s="37"/>
      <c r="S121" s="37"/>
      <c r="T121" s="37"/>
      <c r="U121" s="37"/>
    </row>
    <row r="122" spans="2:21" x14ac:dyDescent="0.25">
      <c r="B122" s="119"/>
      <c r="M122" s="62"/>
      <c r="Q122" s="37"/>
      <c r="R122" s="37"/>
      <c r="S122" s="37"/>
      <c r="T122" s="37"/>
      <c r="U122" s="37"/>
    </row>
    <row r="123" spans="2:21" x14ac:dyDescent="0.25">
      <c r="B123" s="119"/>
      <c r="M123" s="62"/>
      <c r="Q123" s="37"/>
      <c r="R123" s="37"/>
      <c r="S123" s="37"/>
      <c r="T123" s="37"/>
      <c r="U123" s="37"/>
    </row>
    <row r="124" spans="2:21" x14ac:dyDescent="0.25">
      <c r="B124" s="119"/>
      <c r="M124" s="62"/>
      <c r="Q124" s="37"/>
      <c r="R124" s="37"/>
      <c r="S124" s="37"/>
      <c r="T124" s="37"/>
      <c r="U124" s="37"/>
    </row>
    <row r="125" spans="2:21" x14ac:dyDescent="0.25">
      <c r="B125" s="119"/>
      <c r="M125" s="62"/>
      <c r="Q125" s="37"/>
      <c r="R125" s="37"/>
      <c r="S125" s="37"/>
      <c r="T125" s="37"/>
      <c r="U125" s="37"/>
    </row>
    <row r="126" spans="2:21" x14ac:dyDescent="0.25">
      <c r="B126" s="119"/>
      <c r="M126" s="62"/>
      <c r="Q126" s="37"/>
      <c r="R126" s="37"/>
      <c r="S126" s="37"/>
      <c r="T126" s="37"/>
      <c r="U126" s="37"/>
    </row>
    <row r="127" spans="2:21" x14ac:dyDescent="0.25">
      <c r="B127" s="119"/>
      <c r="M127" s="62"/>
      <c r="Q127" s="37"/>
      <c r="R127" s="37"/>
      <c r="S127" s="37"/>
      <c r="T127" s="37"/>
      <c r="U127" s="37"/>
    </row>
    <row r="128" spans="2:21" x14ac:dyDescent="0.25">
      <c r="B128" s="119"/>
      <c r="M128" s="62"/>
      <c r="Q128" s="37"/>
      <c r="R128" s="37"/>
      <c r="S128" s="37"/>
      <c r="T128" s="37"/>
      <c r="U128" s="37"/>
    </row>
    <row r="129" spans="2:21" x14ac:dyDescent="0.25">
      <c r="B129" s="119"/>
      <c r="M129" s="62"/>
      <c r="Q129" s="37"/>
      <c r="R129" s="37"/>
      <c r="S129" s="37"/>
      <c r="T129" s="37"/>
      <c r="U129" s="37"/>
    </row>
    <row r="130" spans="2:21" x14ac:dyDescent="0.25">
      <c r="B130" s="119"/>
      <c r="M130" s="62"/>
      <c r="Q130" s="37"/>
      <c r="R130" s="37"/>
      <c r="S130" s="37"/>
      <c r="T130" s="37"/>
      <c r="U130" s="37"/>
    </row>
    <row r="131" spans="2:21" x14ac:dyDescent="0.25">
      <c r="B131" s="119"/>
      <c r="M131" s="62"/>
      <c r="Q131" s="37"/>
      <c r="R131" s="37"/>
      <c r="S131" s="37"/>
      <c r="T131" s="37"/>
      <c r="U131" s="37"/>
    </row>
    <row r="132" spans="2:21" x14ac:dyDescent="0.25">
      <c r="B132" s="119"/>
      <c r="M132" s="62"/>
      <c r="Q132" s="37"/>
      <c r="R132" s="37"/>
      <c r="S132" s="37"/>
      <c r="T132" s="37"/>
      <c r="U132" s="37"/>
    </row>
    <row r="133" spans="2:21" x14ac:dyDescent="0.25">
      <c r="B133" s="119"/>
      <c r="M133" s="62"/>
      <c r="Q133" s="37"/>
      <c r="R133" s="37"/>
      <c r="S133" s="37"/>
      <c r="T133" s="37"/>
      <c r="U133" s="37"/>
    </row>
    <row r="134" spans="2:21" x14ac:dyDescent="0.25">
      <c r="B134" s="119"/>
      <c r="M134" s="62"/>
      <c r="Q134" s="37"/>
      <c r="R134" s="37"/>
      <c r="S134" s="37"/>
      <c r="T134" s="37"/>
      <c r="U134" s="37"/>
    </row>
    <row r="135" spans="2:21" x14ac:dyDescent="0.25">
      <c r="B135" s="119"/>
      <c r="M135" s="62"/>
      <c r="Q135" s="37"/>
      <c r="R135" s="37"/>
      <c r="S135" s="37"/>
      <c r="T135" s="37"/>
      <c r="U135" s="37"/>
    </row>
    <row r="136" spans="2:21" x14ac:dyDescent="0.25">
      <c r="B136" s="119"/>
      <c r="M136" s="62"/>
      <c r="Q136" s="37"/>
      <c r="R136" s="37"/>
      <c r="S136" s="37"/>
      <c r="T136" s="37"/>
      <c r="U136" s="37"/>
    </row>
    <row r="137" spans="2:21" x14ac:dyDescent="0.25">
      <c r="B137" s="119"/>
      <c r="M137" s="62"/>
      <c r="Q137" s="37"/>
      <c r="R137" s="37"/>
      <c r="S137" s="37"/>
      <c r="T137" s="37"/>
      <c r="U137" s="37"/>
    </row>
    <row r="138" spans="2:21" x14ac:dyDescent="0.25">
      <c r="B138" s="119"/>
      <c r="M138" s="62"/>
      <c r="Q138" s="37"/>
      <c r="R138" s="37"/>
      <c r="S138" s="37"/>
      <c r="T138" s="37"/>
      <c r="U138" s="37"/>
    </row>
    <row r="139" spans="2:21" ht="15.75" thickBot="1" x14ac:dyDescent="0.3">
      <c r="B139" t="s">
        <v>50</v>
      </c>
      <c r="Q139" s="37"/>
      <c r="R139" s="37"/>
      <c r="S139" s="37"/>
      <c r="T139" s="37"/>
      <c r="U139" s="37"/>
    </row>
    <row r="140" spans="2:21" ht="15.75" thickBot="1" x14ac:dyDescent="0.3">
      <c r="B140" s="154"/>
      <c r="C140" s="107" t="s">
        <v>39</v>
      </c>
      <c r="D140" s="108" t="s">
        <v>38</v>
      </c>
      <c r="E140" s="109" t="s">
        <v>41</v>
      </c>
      <c r="F140" s="110" t="s">
        <v>40</v>
      </c>
      <c r="G140" s="111" t="s">
        <v>42</v>
      </c>
      <c r="H140" s="112" t="s">
        <v>43</v>
      </c>
      <c r="I140" s="113" t="s">
        <v>44</v>
      </c>
      <c r="J140" s="114" t="s">
        <v>45</v>
      </c>
      <c r="K140" s="115" t="s">
        <v>46</v>
      </c>
      <c r="L140" s="116" t="s">
        <v>47</v>
      </c>
      <c r="M140" s="117" t="s">
        <v>48</v>
      </c>
      <c r="N140" s="118" t="s">
        <v>49</v>
      </c>
      <c r="Q140" s="37"/>
      <c r="R140" s="37"/>
      <c r="S140" s="37"/>
      <c r="T140" s="37"/>
      <c r="U140" s="37"/>
    </row>
    <row r="141" spans="2:21" x14ac:dyDescent="0.25">
      <c r="B141" s="146" t="s">
        <v>54</v>
      </c>
      <c r="C141" s="95">
        <v>0.23</v>
      </c>
      <c r="D141" s="96">
        <v>0.23</v>
      </c>
      <c r="E141" s="97">
        <v>0.23</v>
      </c>
      <c r="F141" s="98">
        <v>0.48</v>
      </c>
      <c r="G141" s="99">
        <v>0.49</v>
      </c>
      <c r="H141" s="100">
        <v>0.49</v>
      </c>
      <c r="I141" s="101">
        <v>0.91</v>
      </c>
      <c r="J141" s="102">
        <v>0.93</v>
      </c>
      <c r="K141" s="103">
        <v>0.93</v>
      </c>
      <c r="L141" s="104">
        <v>1.82</v>
      </c>
      <c r="M141" s="105">
        <v>1.84</v>
      </c>
      <c r="N141" s="106">
        <v>1.84</v>
      </c>
      <c r="Q141" s="37"/>
      <c r="R141" s="37"/>
      <c r="S141" s="37"/>
      <c r="T141" s="37"/>
      <c r="U141" s="37"/>
    </row>
    <row r="142" spans="2:21" x14ac:dyDescent="0.25">
      <c r="B142" s="146" t="s">
        <v>55</v>
      </c>
      <c r="C142" s="83">
        <v>0.3</v>
      </c>
      <c r="D142" s="84">
        <v>0.3</v>
      </c>
      <c r="E142" s="85">
        <v>0.3</v>
      </c>
      <c r="F142" s="89">
        <v>0.56000000000000005</v>
      </c>
      <c r="G142" s="90">
        <v>0.56000000000000005</v>
      </c>
      <c r="H142" s="91">
        <v>0.56000000000000005</v>
      </c>
      <c r="I142" s="73">
        <v>1.01</v>
      </c>
      <c r="J142" s="74">
        <v>1.03</v>
      </c>
      <c r="K142" s="75">
        <v>1.04</v>
      </c>
      <c r="L142" s="79">
        <v>2.0099999999999998</v>
      </c>
      <c r="M142" s="63">
        <v>2.04</v>
      </c>
      <c r="N142" s="80">
        <v>2.0699999999999998</v>
      </c>
      <c r="Q142" s="37"/>
      <c r="R142" s="37"/>
      <c r="S142" s="37"/>
      <c r="T142" s="37"/>
      <c r="U142" s="37"/>
    </row>
    <row r="143" spans="2:21" x14ac:dyDescent="0.25">
      <c r="B143" s="147" t="s">
        <v>56</v>
      </c>
      <c r="C143" s="83">
        <v>0.35</v>
      </c>
      <c r="D143" s="84">
        <v>0.36</v>
      </c>
      <c r="E143" s="85">
        <v>0.36</v>
      </c>
      <c r="F143" s="89">
        <v>0.63</v>
      </c>
      <c r="G143" s="90">
        <v>0.64</v>
      </c>
      <c r="H143" s="91">
        <v>0.64</v>
      </c>
      <c r="I143" s="73">
        <v>1.1000000000000001</v>
      </c>
      <c r="J143" s="74">
        <v>1.1200000000000001</v>
      </c>
      <c r="K143" s="75">
        <v>1.1200000000000001</v>
      </c>
      <c r="L143" s="79">
        <v>2.02</v>
      </c>
      <c r="M143" s="63">
        <v>2.0699999999999998</v>
      </c>
      <c r="N143" s="80">
        <v>2.08</v>
      </c>
      <c r="Q143" s="37"/>
      <c r="R143" s="37"/>
      <c r="S143" s="37"/>
      <c r="T143" s="37"/>
      <c r="U143" s="37"/>
    </row>
    <row r="144" spans="2:21" ht="15.75" thickBot="1" x14ac:dyDescent="0.3">
      <c r="B144" s="148" t="s">
        <v>57</v>
      </c>
      <c r="C144" s="86">
        <v>0.31</v>
      </c>
      <c r="D144" s="87">
        <v>0.34</v>
      </c>
      <c r="E144" s="88">
        <v>0.34</v>
      </c>
      <c r="F144" s="92">
        <v>0.53</v>
      </c>
      <c r="G144" s="93">
        <v>0.56000000000000005</v>
      </c>
      <c r="H144" s="94">
        <v>0.56999999999999995</v>
      </c>
      <c r="I144" s="76">
        <v>1.01</v>
      </c>
      <c r="J144" s="77">
        <v>1.04</v>
      </c>
      <c r="K144" s="78">
        <v>1.05</v>
      </c>
      <c r="L144" s="81">
        <v>1.96</v>
      </c>
      <c r="M144" s="64">
        <v>2.04</v>
      </c>
      <c r="N144" s="82">
        <v>2.06</v>
      </c>
      <c r="Q144" s="37"/>
      <c r="R144" s="37"/>
      <c r="S144" s="37"/>
      <c r="T144" s="37"/>
      <c r="U144" s="37"/>
    </row>
    <row r="145" spans="2:21" x14ac:dyDescent="0.25">
      <c r="B145" s="119"/>
      <c r="M145" s="62"/>
      <c r="Q145" s="37"/>
      <c r="R145" s="37"/>
      <c r="S145" s="37"/>
      <c r="T145" s="37"/>
      <c r="U145" s="37"/>
    </row>
    <row r="146" spans="2:21" x14ac:dyDescent="0.25">
      <c r="B146" s="119"/>
      <c r="M146" s="62"/>
      <c r="Q146" s="37"/>
      <c r="R146" s="37"/>
      <c r="S146" s="37"/>
      <c r="T146" s="37"/>
      <c r="U146" s="37"/>
    </row>
    <row r="147" spans="2:21" x14ac:dyDescent="0.25">
      <c r="B147" s="119"/>
      <c r="M147" s="62"/>
      <c r="Q147" s="37"/>
      <c r="R147" s="37"/>
      <c r="S147" s="37"/>
      <c r="T147" s="37"/>
      <c r="U147" s="37"/>
    </row>
    <row r="148" spans="2:21" x14ac:dyDescent="0.25">
      <c r="B148" s="119"/>
      <c r="M148" s="62"/>
      <c r="Q148" s="37"/>
      <c r="R148" s="37"/>
      <c r="S148" s="37"/>
      <c r="T148" s="37"/>
      <c r="U148" s="37"/>
    </row>
    <row r="149" spans="2:21" x14ac:dyDescent="0.25">
      <c r="B149" s="119"/>
      <c r="M149" s="62"/>
      <c r="Q149" s="37"/>
      <c r="R149" s="37"/>
      <c r="S149" s="37"/>
      <c r="T149" s="37"/>
      <c r="U149" s="37"/>
    </row>
    <row r="150" spans="2:21" x14ac:dyDescent="0.25">
      <c r="B150" s="119"/>
      <c r="M150" s="62"/>
      <c r="Q150" s="37"/>
      <c r="R150" s="37"/>
      <c r="S150" s="37"/>
      <c r="T150" s="37"/>
      <c r="U150" s="37"/>
    </row>
    <row r="151" spans="2:21" x14ac:dyDescent="0.25">
      <c r="B151" s="119"/>
      <c r="M151" s="62"/>
      <c r="Q151" s="37"/>
      <c r="R151" s="37"/>
      <c r="S151" s="37"/>
      <c r="T151" s="37"/>
      <c r="U151" s="37"/>
    </row>
    <row r="152" spans="2:21" x14ac:dyDescent="0.25">
      <c r="B152" s="119"/>
      <c r="M152" s="62"/>
      <c r="Q152" s="37"/>
      <c r="R152" s="37"/>
      <c r="S152" s="37"/>
      <c r="T152" s="37"/>
      <c r="U152" s="37"/>
    </row>
    <row r="153" spans="2:21" x14ac:dyDescent="0.25">
      <c r="B153" s="119"/>
      <c r="M153" s="62"/>
      <c r="Q153" s="37"/>
      <c r="R153" s="37"/>
      <c r="S153" s="37"/>
      <c r="T153" s="37"/>
      <c r="U153" s="37"/>
    </row>
    <row r="154" spans="2:21" x14ac:dyDescent="0.25">
      <c r="B154" s="119"/>
      <c r="M154" s="62"/>
      <c r="Q154" s="37"/>
      <c r="R154" s="37"/>
      <c r="S154" s="37"/>
      <c r="T154" s="37"/>
      <c r="U154" s="37"/>
    </row>
    <row r="155" spans="2:21" x14ac:dyDescent="0.25">
      <c r="B155" s="119"/>
      <c r="M155" s="62"/>
      <c r="Q155" s="37"/>
      <c r="R155" s="37"/>
      <c r="S155" s="37"/>
      <c r="T155" s="37"/>
      <c r="U155" s="37"/>
    </row>
    <row r="156" spans="2:21" x14ac:dyDescent="0.25">
      <c r="B156" s="119"/>
      <c r="M156" s="62"/>
      <c r="Q156" s="37"/>
      <c r="R156" s="37"/>
      <c r="S156" s="37"/>
      <c r="T156" s="37"/>
      <c r="U156" s="37"/>
    </row>
    <row r="157" spans="2:21" x14ac:dyDescent="0.25">
      <c r="B157" s="119"/>
      <c r="M157" s="62"/>
      <c r="Q157" s="37"/>
      <c r="R157" s="37"/>
      <c r="S157" s="37"/>
      <c r="T157" s="37"/>
      <c r="U157" s="37"/>
    </row>
    <row r="158" spans="2:21" x14ac:dyDescent="0.25">
      <c r="B158" s="119"/>
      <c r="M158" s="62"/>
      <c r="Q158" s="37"/>
      <c r="R158" s="37"/>
      <c r="S158" s="37"/>
      <c r="T158" s="37"/>
      <c r="U158" s="37"/>
    </row>
    <row r="159" spans="2:21" x14ac:dyDescent="0.25">
      <c r="B159" s="119"/>
      <c r="M159" s="62"/>
      <c r="Q159" s="37"/>
      <c r="R159" s="37"/>
      <c r="S159" s="37"/>
      <c r="T159" s="37"/>
      <c r="U159" s="37"/>
    </row>
    <row r="160" spans="2:21" x14ac:dyDescent="0.25">
      <c r="B160" s="119"/>
      <c r="M160" s="62"/>
      <c r="Q160" s="37"/>
      <c r="R160" s="37"/>
      <c r="S160" s="37"/>
      <c r="T160" s="37"/>
      <c r="U160" s="37"/>
    </row>
    <row r="161" spans="2:21" x14ac:dyDescent="0.25">
      <c r="B161" s="119"/>
      <c r="M161" s="62"/>
      <c r="Q161" s="37"/>
      <c r="R161" s="37"/>
      <c r="S161" s="37"/>
      <c r="T161" s="37"/>
      <c r="U161" s="37"/>
    </row>
    <row r="162" spans="2:21" x14ac:dyDescent="0.25">
      <c r="B162" s="119"/>
      <c r="M162" s="62"/>
      <c r="Q162" s="37"/>
      <c r="R162" s="37"/>
      <c r="S162" s="37"/>
      <c r="T162" s="37"/>
      <c r="U162" s="37"/>
    </row>
    <row r="163" spans="2:21" x14ac:dyDescent="0.25">
      <c r="B163" s="119"/>
      <c r="M163" s="62"/>
      <c r="Q163" s="37"/>
      <c r="R163" s="37"/>
      <c r="S163" s="37"/>
      <c r="T163" s="37"/>
      <c r="U163" s="37"/>
    </row>
    <row r="164" spans="2:21" x14ac:dyDescent="0.25">
      <c r="B164" s="119"/>
      <c r="M164" s="62"/>
      <c r="Q164" s="37"/>
      <c r="R164" s="37"/>
      <c r="S164" s="37"/>
      <c r="T164" s="37"/>
      <c r="U164" s="37"/>
    </row>
    <row r="165" spans="2:21" x14ac:dyDescent="0.25">
      <c r="B165" s="119"/>
      <c r="M165" s="62"/>
      <c r="Q165" s="37"/>
      <c r="R165" s="37"/>
      <c r="S165" s="37"/>
      <c r="T165" s="37"/>
      <c r="U165" s="37"/>
    </row>
    <row r="166" spans="2:21" x14ac:dyDescent="0.25">
      <c r="B166" s="119"/>
      <c r="M166" s="62"/>
      <c r="Q166" s="37"/>
      <c r="R166" s="37"/>
      <c r="S166" s="37"/>
      <c r="T166" s="37"/>
      <c r="U166" s="37"/>
    </row>
    <row r="167" spans="2:21" x14ac:dyDescent="0.25">
      <c r="B167" s="119"/>
      <c r="M167" s="62"/>
      <c r="Q167" s="37"/>
      <c r="R167" s="37"/>
      <c r="S167" s="37"/>
      <c r="T167" s="37"/>
      <c r="U167" s="37"/>
    </row>
    <row r="168" spans="2:21" x14ac:dyDescent="0.25">
      <c r="B168" s="119"/>
      <c r="M168" s="62"/>
      <c r="Q168" s="37"/>
      <c r="R168" s="37"/>
      <c r="S168" s="37"/>
      <c r="T168" s="37"/>
      <c r="U168" s="37"/>
    </row>
    <row r="169" spans="2:21" x14ac:dyDescent="0.25">
      <c r="B169" s="119"/>
      <c r="M169" s="62"/>
      <c r="Q169" s="37"/>
      <c r="R169" s="37"/>
      <c r="S169" s="37"/>
      <c r="T169" s="37"/>
      <c r="U169" s="37"/>
    </row>
    <row r="170" spans="2:21" x14ac:dyDescent="0.25">
      <c r="B170" s="119"/>
      <c r="M170" s="62"/>
      <c r="Q170" s="37"/>
      <c r="R170" s="37"/>
      <c r="S170" s="37"/>
      <c r="T170" s="37"/>
      <c r="U170" s="37"/>
    </row>
    <row r="171" spans="2:21" x14ac:dyDescent="0.25">
      <c r="B171" s="119"/>
      <c r="M171" s="62"/>
      <c r="Q171" s="37"/>
      <c r="R171" s="37"/>
      <c r="S171" s="37"/>
      <c r="T171" s="37"/>
      <c r="U171" s="37"/>
    </row>
    <row r="172" spans="2:21" x14ac:dyDescent="0.25">
      <c r="B172" s="119"/>
      <c r="M172" s="62"/>
      <c r="Q172" s="37"/>
      <c r="R172" s="37"/>
      <c r="S172" s="37"/>
      <c r="T172" s="37"/>
      <c r="U172" s="37"/>
    </row>
    <row r="173" spans="2:21" x14ac:dyDescent="0.25">
      <c r="B173" s="119"/>
      <c r="M173" s="62"/>
      <c r="Q173" s="37"/>
      <c r="R173" s="37"/>
      <c r="S173" s="37"/>
      <c r="T173" s="37"/>
      <c r="U173" s="37"/>
    </row>
    <row r="174" spans="2:21" x14ac:dyDescent="0.25">
      <c r="B174" s="119"/>
      <c r="M174" s="62"/>
      <c r="Q174" s="37"/>
      <c r="R174" s="37"/>
      <c r="S174" s="37"/>
      <c r="T174" s="37"/>
      <c r="U174" s="37"/>
    </row>
    <row r="175" spans="2:21" x14ac:dyDescent="0.25">
      <c r="B175" s="119"/>
      <c r="M175" s="62"/>
      <c r="Q175" s="37"/>
      <c r="R175" s="37"/>
      <c r="S175" s="37"/>
      <c r="T175" s="37"/>
      <c r="U175" s="37"/>
    </row>
    <row r="176" spans="2:21" x14ac:dyDescent="0.25">
      <c r="B176" s="119"/>
      <c r="M176" s="62"/>
      <c r="Q176" s="37"/>
      <c r="R176" s="37"/>
      <c r="S176" s="37"/>
      <c r="T176" s="37"/>
      <c r="U176" s="37"/>
    </row>
    <row r="177" spans="2:21" x14ac:dyDescent="0.25">
      <c r="B177" s="119"/>
      <c r="M177" s="62"/>
      <c r="Q177" s="37"/>
      <c r="R177" s="37"/>
      <c r="S177" s="37"/>
      <c r="T177" s="37"/>
      <c r="U177" s="37"/>
    </row>
    <row r="178" spans="2:21" x14ac:dyDescent="0.25">
      <c r="B178" s="119"/>
      <c r="M178" s="62"/>
      <c r="Q178" s="37"/>
      <c r="R178" s="37"/>
      <c r="S178" s="37"/>
      <c r="T178" s="37"/>
      <c r="U178" s="37"/>
    </row>
    <row r="179" spans="2:21" x14ac:dyDescent="0.25">
      <c r="B179" s="119"/>
      <c r="M179" s="62"/>
      <c r="Q179" s="37"/>
      <c r="R179" s="37"/>
      <c r="S179" s="37"/>
      <c r="T179" s="37"/>
      <c r="U179" s="37"/>
    </row>
    <row r="180" spans="2:21" x14ac:dyDescent="0.25">
      <c r="B180" s="119"/>
      <c r="M180" s="62"/>
      <c r="Q180" s="37"/>
      <c r="R180" s="37"/>
      <c r="S180" s="37"/>
      <c r="T180" s="37"/>
      <c r="U180" s="37"/>
    </row>
    <row r="181" spans="2:21" x14ac:dyDescent="0.25">
      <c r="B181" s="119"/>
      <c r="M181" s="62"/>
      <c r="Q181" s="37"/>
      <c r="R181" s="37"/>
      <c r="S181" s="37"/>
      <c r="T181" s="37"/>
      <c r="U181" s="37"/>
    </row>
    <row r="182" spans="2:21" x14ac:dyDescent="0.25">
      <c r="B182" s="119"/>
      <c r="M182" s="62"/>
      <c r="Q182" s="37"/>
      <c r="R182" s="37"/>
      <c r="S182" s="37"/>
      <c r="T182" s="37"/>
      <c r="U182" s="37"/>
    </row>
    <row r="183" spans="2:21" x14ac:dyDescent="0.25">
      <c r="B183" s="119"/>
      <c r="M183" s="62"/>
      <c r="Q183" s="37"/>
      <c r="R183" s="37"/>
      <c r="S183" s="37"/>
      <c r="T183" s="37"/>
      <c r="U183" s="37"/>
    </row>
    <row r="184" spans="2:21" x14ac:dyDescent="0.25">
      <c r="B184" s="119"/>
      <c r="M184" s="62"/>
      <c r="Q184" s="37"/>
      <c r="R184" s="37"/>
      <c r="S184" s="37"/>
      <c r="T184" s="37"/>
      <c r="U184" s="37"/>
    </row>
    <row r="185" spans="2:21" x14ac:dyDescent="0.25">
      <c r="B185" s="119"/>
      <c r="M185" s="62"/>
      <c r="Q185" s="37"/>
      <c r="R185" s="37"/>
      <c r="S185" s="37"/>
      <c r="T185" s="37"/>
      <c r="U185" s="37"/>
    </row>
    <row r="186" spans="2:21" x14ac:dyDescent="0.25">
      <c r="B186" s="119"/>
      <c r="M186" s="62"/>
      <c r="Q186" s="37"/>
      <c r="R186" s="37"/>
      <c r="S186" s="37"/>
      <c r="T186" s="37"/>
      <c r="U186" s="37"/>
    </row>
    <row r="187" spans="2:21" x14ac:dyDescent="0.25">
      <c r="B187" s="119"/>
      <c r="M187" s="62"/>
      <c r="Q187" s="37"/>
      <c r="R187" s="37"/>
      <c r="S187" s="37"/>
      <c r="T187" s="37"/>
      <c r="U187" s="37"/>
    </row>
    <row r="188" spans="2:21" ht="15.75" thickBot="1" x14ac:dyDescent="0.3">
      <c r="B188" t="s">
        <v>20</v>
      </c>
      <c r="M188" s="62"/>
      <c r="Q188" s="37"/>
      <c r="R188" s="37"/>
      <c r="S188" s="37"/>
      <c r="T188" s="37"/>
      <c r="U188" s="37"/>
    </row>
    <row r="189" spans="2:21" ht="15.75" thickBot="1" x14ac:dyDescent="0.3">
      <c r="B189" s="8"/>
      <c r="C189" s="24" t="s">
        <v>21</v>
      </c>
      <c r="D189" s="15" t="s">
        <v>22</v>
      </c>
      <c r="E189" s="17" t="s">
        <v>23</v>
      </c>
      <c r="M189" s="62"/>
      <c r="Q189" s="37"/>
      <c r="R189" s="37"/>
      <c r="S189" s="37"/>
      <c r="T189" s="37"/>
      <c r="U189" s="37"/>
    </row>
    <row r="190" spans="2:21" x14ac:dyDescent="0.25">
      <c r="B190" s="146" t="s">
        <v>54</v>
      </c>
      <c r="C190" s="25">
        <v>2</v>
      </c>
      <c r="D190" s="2">
        <v>2.2000000000000002</v>
      </c>
      <c r="E190" s="18">
        <v>1.5</v>
      </c>
      <c r="M190" s="62"/>
      <c r="Q190" s="37"/>
      <c r="R190" s="37"/>
      <c r="S190" s="37"/>
      <c r="T190" s="37"/>
      <c r="U190" s="37"/>
    </row>
    <row r="191" spans="2:21" x14ac:dyDescent="0.25">
      <c r="B191" s="146" t="s">
        <v>55</v>
      </c>
      <c r="C191" s="31">
        <v>2</v>
      </c>
      <c r="D191" s="30">
        <v>2.1</v>
      </c>
      <c r="E191" s="32">
        <v>2</v>
      </c>
      <c r="M191" s="62"/>
      <c r="Q191" s="37"/>
      <c r="R191" s="37"/>
      <c r="S191" s="37"/>
      <c r="T191" s="37"/>
      <c r="U191" s="37"/>
    </row>
    <row r="192" spans="2:21" x14ac:dyDescent="0.25">
      <c r="B192" s="147" t="s">
        <v>56</v>
      </c>
      <c r="C192" s="26">
        <v>2.2999999999999998</v>
      </c>
      <c r="D192" s="1">
        <v>2.4</v>
      </c>
      <c r="E192" s="19">
        <v>1.5</v>
      </c>
      <c r="M192" s="62"/>
      <c r="Q192" s="37"/>
      <c r="R192" s="37"/>
      <c r="S192" s="37"/>
      <c r="T192" s="37"/>
      <c r="U192" s="37"/>
    </row>
    <row r="193" spans="2:21" ht="15.75" thickBot="1" x14ac:dyDescent="0.3">
      <c r="B193" s="148" t="s">
        <v>57</v>
      </c>
      <c r="C193" s="27">
        <v>0.7</v>
      </c>
      <c r="D193" s="3">
        <v>0.7</v>
      </c>
      <c r="E193" s="20">
        <v>0.3</v>
      </c>
      <c r="M193" s="62"/>
      <c r="Q193" s="37"/>
      <c r="R193" s="37"/>
      <c r="S193" s="37"/>
      <c r="T193" s="37"/>
      <c r="U193" s="37"/>
    </row>
    <row r="194" spans="2:21" x14ac:dyDescent="0.25">
      <c r="B194" s="119"/>
      <c r="M194" s="62"/>
      <c r="Q194" s="37"/>
      <c r="R194" s="37"/>
      <c r="S194" s="37"/>
      <c r="T194" s="37"/>
      <c r="U194" s="37"/>
    </row>
    <row r="195" spans="2:21" x14ac:dyDescent="0.25">
      <c r="B195" s="119"/>
      <c r="M195" s="62"/>
      <c r="Q195" s="37"/>
      <c r="R195" s="37"/>
      <c r="S195" s="37"/>
      <c r="T195" s="37"/>
      <c r="U195" s="37"/>
    </row>
    <row r="196" spans="2:21" x14ac:dyDescent="0.25">
      <c r="B196" s="119"/>
      <c r="M196" s="62"/>
      <c r="Q196" s="37"/>
      <c r="R196" s="37"/>
      <c r="S196" s="37"/>
      <c r="T196" s="37"/>
      <c r="U196" s="37"/>
    </row>
    <row r="197" spans="2:21" x14ac:dyDescent="0.25">
      <c r="B197" s="119"/>
      <c r="M197" s="62"/>
      <c r="Q197" s="37"/>
      <c r="R197" s="37"/>
      <c r="S197" s="37"/>
      <c r="T197" s="37"/>
      <c r="U197" s="37"/>
    </row>
    <row r="198" spans="2:21" x14ac:dyDescent="0.25">
      <c r="B198" s="119"/>
      <c r="M198" s="62"/>
      <c r="Q198" s="37"/>
      <c r="R198" s="37"/>
      <c r="S198" s="37"/>
      <c r="T198" s="37"/>
      <c r="U198" s="37"/>
    </row>
    <row r="199" spans="2:21" x14ac:dyDescent="0.25">
      <c r="B199" s="119"/>
      <c r="M199" s="62"/>
      <c r="Q199" s="37"/>
      <c r="R199" s="37"/>
      <c r="S199" s="37"/>
      <c r="T199" s="37"/>
      <c r="U199" s="37"/>
    </row>
    <row r="200" spans="2:21" x14ac:dyDescent="0.25">
      <c r="B200" s="119"/>
      <c r="M200" s="62"/>
      <c r="Q200" s="37"/>
      <c r="R200" s="37"/>
      <c r="S200" s="37"/>
      <c r="T200" s="37"/>
      <c r="U200" s="37"/>
    </row>
    <row r="201" spans="2:21" x14ac:dyDescent="0.25">
      <c r="B201" s="119"/>
      <c r="M201" s="62"/>
      <c r="Q201" s="37"/>
      <c r="R201" s="37"/>
      <c r="S201" s="37"/>
      <c r="T201" s="37"/>
      <c r="U201" s="37"/>
    </row>
    <row r="202" spans="2:21" x14ac:dyDescent="0.25">
      <c r="B202" s="119"/>
      <c r="M202" s="62"/>
      <c r="Q202" s="37"/>
      <c r="R202" s="37"/>
      <c r="S202" s="37"/>
      <c r="T202" s="37"/>
      <c r="U202" s="37"/>
    </row>
    <row r="203" spans="2:21" x14ac:dyDescent="0.25">
      <c r="B203" s="119"/>
      <c r="M203" s="62"/>
      <c r="Q203" s="37"/>
      <c r="R203" s="37"/>
      <c r="S203" s="37"/>
      <c r="T203" s="37"/>
      <c r="U203" s="37"/>
    </row>
    <row r="204" spans="2:21" x14ac:dyDescent="0.25">
      <c r="B204" s="119"/>
      <c r="M204" s="62"/>
      <c r="Q204" s="37"/>
      <c r="R204" s="37"/>
      <c r="S204" s="37"/>
      <c r="T204" s="37"/>
      <c r="U204" s="37"/>
    </row>
    <row r="205" spans="2:21" x14ac:dyDescent="0.25">
      <c r="B205" s="21"/>
      <c r="M205" s="62"/>
      <c r="Q205" s="37"/>
      <c r="R205" s="37"/>
      <c r="S205" s="37"/>
      <c r="T205" s="37"/>
      <c r="U205" s="37"/>
    </row>
    <row r="206" spans="2:21" x14ac:dyDescent="0.25">
      <c r="M206" s="62"/>
      <c r="Q206" s="37"/>
      <c r="R206" s="37"/>
      <c r="S206" s="37"/>
      <c r="T206" s="37"/>
      <c r="U206" s="37"/>
    </row>
    <row r="207" spans="2:21" x14ac:dyDescent="0.25">
      <c r="M207" s="62"/>
      <c r="Q207" s="37"/>
      <c r="R207" s="37"/>
      <c r="S207" s="37"/>
      <c r="T207" s="37"/>
      <c r="U207" s="37"/>
    </row>
    <row r="208" spans="2:21" x14ac:dyDescent="0.25">
      <c r="M208" s="62"/>
      <c r="Q208" s="37"/>
      <c r="R208" s="37"/>
      <c r="S208" s="37"/>
      <c r="T208" s="37"/>
      <c r="U208" s="37"/>
    </row>
    <row r="209" spans="2:21" x14ac:dyDescent="0.25">
      <c r="M209" s="62"/>
      <c r="Q209" s="37"/>
      <c r="R209" s="37"/>
      <c r="S209" s="37"/>
      <c r="T209" s="37"/>
      <c r="U209" s="37"/>
    </row>
    <row r="210" spans="2:21" x14ac:dyDescent="0.25">
      <c r="M210" s="62"/>
      <c r="Q210" s="37"/>
      <c r="R210" s="37"/>
      <c r="S210" s="37"/>
      <c r="T210" s="37"/>
      <c r="U210" s="37"/>
    </row>
    <row r="211" spans="2:21" x14ac:dyDescent="0.25">
      <c r="M211" s="62"/>
      <c r="Q211" s="37"/>
      <c r="R211" s="37"/>
      <c r="S211" s="37"/>
      <c r="T211" s="37"/>
      <c r="U211" s="37"/>
    </row>
    <row r="212" spans="2:21" x14ac:dyDescent="0.25">
      <c r="B212" s="57"/>
      <c r="C212" s="56"/>
      <c r="D212" s="35"/>
      <c r="E212" s="120"/>
      <c r="M212" s="62"/>
      <c r="Q212" s="37"/>
      <c r="R212" s="37"/>
      <c r="S212" s="37"/>
      <c r="T212" s="37"/>
      <c r="U212" s="37"/>
    </row>
    <row r="213" spans="2:21" x14ac:dyDescent="0.25">
      <c r="B213" s="57"/>
      <c r="C213" s="56"/>
      <c r="D213" s="35"/>
      <c r="E213" s="120"/>
      <c r="M213" s="62"/>
      <c r="Q213" s="37"/>
      <c r="R213" s="37"/>
      <c r="S213" s="37"/>
      <c r="T213" s="37"/>
      <c r="U213" s="37"/>
    </row>
    <row r="214" spans="2:21" x14ac:dyDescent="0.25">
      <c r="B214" s="57"/>
      <c r="C214" s="56"/>
      <c r="D214" s="35"/>
      <c r="E214" s="120"/>
      <c r="M214" s="62"/>
      <c r="Q214" s="37"/>
      <c r="R214" s="37"/>
      <c r="S214" s="37"/>
      <c r="T214" s="37"/>
      <c r="U214" s="37"/>
    </row>
    <row r="215" spans="2:21" x14ac:dyDescent="0.25">
      <c r="B215" s="57"/>
      <c r="C215" s="56"/>
      <c r="D215" s="35"/>
      <c r="E215" s="120"/>
      <c r="M215" s="62"/>
      <c r="Q215" s="37"/>
      <c r="R215" s="37"/>
      <c r="S215" s="37"/>
      <c r="T215" s="37"/>
      <c r="U215" s="37"/>
    </row>
    <row r="216" spans="2:21" x14ac:dyDescent="0.25">
      <c r="B216" s="21"/>
      <c r="M216" s="62"/>
      <c r="Q216" s="37"/>
      <c r="R216" s="37"/>
      <c r="S216" s="37"/>
      <c r="T216" s="37"/>
      <c r="U216" s="37"/>
    </row>
    <row r="217" spans="2:21" ht="15.75" thickBot="1" x14ac:dyDescent="0.3">
      <c r="B217" t="s">
        <v>19</v>
      </c>
      <c r="M217" s="62"/>
      <c r="Q217" s="37"/>
      <c r="R217" s="37"/>
      <c r="S217" s="37"/>
      <c r="T217" s="37"/>
      <c r="U217" s="37"/>
    </row>
    <row r="218" spans="2:21" ht="15.75" thickBot="1" x14ac:dyDescent="0.3">
      <c r="B218" s="8"/>
      <c r="C218" s="22" t="s">
        <v>17</v>
      </c>
      <c r="D218" s="23" t="s">
        <v>18</v>
      </c>
      <c r="E218" s="60" t="s">
        <v>30</v>
      </c>
      <c r="M218" s="62"/>
      <c r="Q218" s="37"/>
      <c r="R218" s="37"/>
      <c r="S218" s="37"/>
      <c r="T218" s="37"/>
      <c r="U218" s="37"/>
    </row>
    <row r="219" spans="2:21" x14ac:dyDescent="0.25">
      <c r="B219" s="146" t="s">
        <v>54</v>
      </c>
      <c r="C219" s="5">
        <v>24</v>
      </c>
      <c r="D219" s="53">
        <f>0.5*9.81*C219/1000</f>
        <v>0.11772000000000001</v>
      </c>
      <c r="E219" s="61">
        <f>+D219/(1000*0.008*0.004)</f>
        <v>3.67875</v>
      </c>
      <c r="M219" s="62"/>
      <c r="Q219" s="37"/>
      <c r="R219" s="37"/>
      <c r="S219" s="37"/>
      <c r="T219" s="37"/>
      <c r="U219" s="37"/>
    </row>
    <row r="220" spans="2:21" x14ac:dyDescent="0.25">
      <c r="B220" s="146" t="s">
        <v>55</v>
      </c>
      <c r="C220" s="29">
        <v>20</v>
      </c>
      <c r="D220" s="54">
        <f>0.5*9.81*C220/1000</f>
        <v>9.8100000000000007E-2</v>
      </c>
      <c r="E220" s="61">
        <f t="shared" ref="E220:E222" si="12">+D220/(1000*0.008*0.004)</f>
        <v>3.0656250000000003</v>
      </c>
      <c r="M220" s="62"/>
      <c r="Q220" s="37"/>
      <c r="R220" s="37"/>
      <c r="S220" s="37"/>
      <c r="T220" s="37"/>
      <c r="U220" s="37"/>
    </row>
    <row r="221" spans="2:21" x14ac:dyDescent="0.25">
      <c r="B221" s="147" t="s">
        <v>56</v>
      </c>
      <c r="C221" s="6">
        <v>33</v>
      </c>
      <c r="D221" s="54">
        <f>0.5*9.81*C221/1000</f>
        <v>0.16186500000000001</v>
      </c>
      <c r="E221" s="61">
        <f t="shared" si="12"/>
        <v>5.0582812500000003</v>
      </c>
      <c r="M221" s="62"/>
      <c r="Q221" s="37"/>
      <c r="R221" s="37"/>
      <c r="S221" s="37"/>
      <c r="T221" s="37"/>
      <c r="U221" s="37"/>
    </row>
    <row r="222" spans="2:21" ht="15.75" thickBot="1" x14ac:dyDescent="0.3">
      <c r="B222" s="148" t="s">
        <v>57</v>
      </c>
      <c r="C222" s="7">
        <v>22</v>
      </c>
      <c r="D222" s="55">
        <f>0.5*9.81*C222/1000</f>
        <v>0.10791000000000001</v>
      </c>
      <c r="E222" s="61">
        <f t="shared" si="12"/>
        <v>3.3721874999999999</v>
      </c>
      <c r="M222" s="62"/>
      <c r="Q222" s="37"/>
      <c r="R222" s="37"/>
      <c r="S222" s="37"/>
      <c r="T222" s="37"/>
      <c r="U222" s="37"/>
    </row>
    <row r="223" spans="2:21" x14ac:dyDescent="0.25">
      <c r="B223" s="57"/>
      <c r="C223" s="35"/>
      <c r="D223" s="121"/>
      <c r="E223" s="61"/>
      <c r="M223" s="62"/>
      <c r="Q223" s="37"/>
      <c r="R223" s="37"/>
      <c r="S223" s="37"/>
      <c r="T223" s="37"/>
      <c r="U223" s="37"/>
    </row>
    <row r="224" spans="2:21" x14ac:dyDescent="0.25">
      <c r="B224" s="57"/>
      <c r="C224" s="35"/>
      <c r="D224" s="121"/>
      <c r="E224" s="61"/>
      <c r="M224" s="62"/>
      <c r="Q224" s="37"/>
      <c r="R224" s="37"/>
      <c r="S224" s="37"/>
      <c r="T224" s="37"/>
      <c r="U224" s="37"/>
    </row>
    <row r="225" spans="2:21" x14ac:dyDescent="0.25">
      <c r="B225" s="57"/>
      <c r="C225" s="35"/>
      <c r="D225" s="121"/>
      <c r="E225" s="61"/>
      <c r="M225" s="62"/>
      <c r="Q225" s="37"/>
      <c r="R225" s="37"/>
      <c r="S225" s="37"/>
      <c r="T225" s="37"/>
      <c r="U225" s="37"/>
    </row>
    <row r="226" spans="2:21" x14ac:dyDescent="0.25">
      <c r="B226" s="57"/>
      <c r="C226" s="35"/>
      <c r="D226" s="121"/>
      <c r="E226" s="61"/>
      <c r="M226" s="62"/>
      <c r="Q226" s="37"/>
      <c r="R226" s="37"/>
      <c r="S226" s="37"/>
      <c r="T226" s="37"/>
      <c r="U226" s="37"/>
    </row>
    <row r="227" spans="2:21" x14ac:dyDescent="0.25">
      <c r="B227" s="57"/>
      <c r="C227" s="35"/>
      <c r="D227" s="121"/>
      <c r="E227" s="61"/>
      <c r="M227" s="62"/>
      <c r="Q227" s="37"/>
      <c r="R227" s="37"/>
      <c r="S227" s="37"/>
      <c r="T227" s="37"/>
      <c r="U227" s="37"/>
    </row>
    <row r="228" spans="2:21" x14ac:dyDescent="0.25">
      <c r="B228" s="57"/>
      <c r="C228" s="35"/>
      <c r="D228" s="121"/>
      <c r="E228" s="61"/>
      <c r="M228" s="62"/>
      <c r="Q228" s="37"/>
      <c r="R228" s="37"/>
      <c r="S228" s="37"/>
      <c r="T228" s="37"/>
      <c r="U228" s="37"/>
    </row>
    <row r="229" spans="2:21" x14ac:dyDescent="0.25">
      <c r="B229" s="57"/>
      <c r="C229" s="35"/>
      <c r="D229" s="121"/>
      <c r="E229" s="61"/>
      <c r="M229" s="62"/>
      <c r="Q229" s="37"/>
      <c r="R229" s="37"/>
      <c r="S229" s="37"/>
      <c r="T229" s="37"/>
      <c r="U229" s="37"/>
    </row>
    <row r="230" spans="2:21" x14ac:dyDescent="0.25">
      <c r="B230" s="57"/>
      <c r="C230" s="35"/>
      <c r="D230" s="121"/>
      <c r="E230" s="61"/>
      <c r="M230" s="62"/>
      <c r="Q230" s="37"/>
      <c r="R230" s="37"/>
      <c r="S230" s="37"/>
      <c r="T230" s="37"/>
      <c r="U230" s="37"/>
    </row>
    <row r="231" spans="2:21" x14ac:dyDescent="0.25">
      <c r="B231" s="57"/>
      <c r="C231" s="35"/>
      <c r="D231" s="121"/>
      <c r="E231" s="61"/>
      <c r="M231" s="62"/>
      <c r="Q231" s="37"/>
      <c r="R231" s="37"/>
      <c r="S231" s="37"/>
      <c r="T231" s="37"/>
      <c r="U231" s="37"/>
    </row>
    <row r="232" spans="2:21" x14ac:dyDescent="0.25">
      <c r="B232" s="57"/>
      <c r="C232" s="35"/>
      <c r="D232" s="121"/>
      <c r="E232" s="61"/>
      <c r="M232" s="62"/>
      <c r="Q232" s="37"/>
      <c r="R232" s="37"/>
      <c r="S232" s="37"/>
      <c r="T232" s="37"/>
      <c r="U232" s="37"/>
    </row>
    <row r="233" spans="2:21" x14ac:dyDescent="0.25">
      <c r="B233" s="57"/>
      <c r="C233" s="35"/>
      <c r="D233" s="121"/>
      <c r="E233" s="61"/>
      <c r="M233" s="62"/>
      <c r="Q233" s="37"/>
      <c r="R233" s="37"/>
      <c r="S233" s="37"/>
      <c r="T233" s="37"/>
      <c r="U233" s="37"/>
    </row>
    <row r="234" spans="2:21" x14ac:dyDescent="0.25">
      <c r="B234" s="57"/>
      <c r="C234" s="35"/>
      <c r="D234" s="121"/>
      <c r="E234" s="61"/>
      <c r="M234" s="62"/>
      <c r="Q234" s="37"/>
      <c r="R234" s="37"/>
      <c r="S234" s="37"/>
      <c r="T234" s="37"/>
      <c r="U234" s="37"/>
    </row>
    <row r="235" spans="2:21" x14ac:dyDescent="0.25">
      <c r="B235" s="57"/>
      <c r="C235" s="35"/>
      <c r="D235" s="121"/>
      <c r="E235" s="61"/>
      <c r="M235" s="62"/>
      <c r="Q235" s="37"/>
      <c r="R235" s="37"/>
      <c r="S235" s="37"/>
      <c r="T235" s="37"/>
      <c r="U235" s="37"/>
    </row>
    <row r="236" spans="2:21" x14ac:dyDescent="0.25">
      <c r="B236" s="57"/>
      <c r="C236" s="35"/>
      <c r="D236" s="121"/>
      <c r="E236" s="61"/>
      <c r="M236" s="62"/>
      <c r="Q236" s="37"/>
      <c r="R236" s="37"/>
      <c r="S236" s="37"/>
      <c r="T236" s="37"/>
      <c r="U236" s="37"/>
    </row>
    <row r="237" spans="2:21" x14ac:dyDescent="0.25">
      <c r="B237" s="57"/>
      <c r="C237" s="35"/>
      <c r="D237" s="121"/>
      <c r="E237" s="61"/>
      <c r="M237" s="62"/>
      <c r="Q237" s="37"/>
      <c r="R237" s="37"/>
      <c r="S237" s="37"/>
      <c r="T237" s="37"/>
      <c r="U237" s="37"/>
    </row>
    <row r="238" spans="2:21" x14ac:dyDescent="0.25">
      <c r="B238" s="57"/>
      <c r="C238" s="35"/>
      <c r="D238" s="121"/>
      <c r="E238" s="61"/>
      <c r="M238" s="62"/>
      <c r="Q238" s="37"/>
      <c r="R238" s="37"/>
      <c r="S238" s="37"/>
      <c r="T238" s="37"/>
      <c r="U238" s="37"/>
    </row>
    <row r="239" spans="2:21" x14ac:dyDescent="0.25">
      <c r="B239" s="57"/>
      <c r="C239" s="35"/>
      <c r="D239" s="121"/>
      <c r="E239" s="61"/>
      <c r="M239" s="62"/>
      <c r="Q239" s="37"/>
      <c r="R239" s="37"/>
      <c r="S239" s="37"/>
      <c r="T239" s="37"/>
      <c r="U239" s="37"/>
    </row>
    <row r="240" spans="2:21" x14ac:dyDescent="0.25">
      <c r="B240" s="57"/>
      <c r="C240" s="35"/>
      <c r="D240" s="121"/>
      <c r="E240" s="61"/>
      <c r="M240" s="62"/>
      <c r="Q240" s="37"/>
      <c r="R240" s="37"/>
      <c r="S240" s="37"/>
      <c r="T240" s="37"/>
      <c r="U240" s="37"/>
    </row>
    <row r="241" spans="2:21" x14ac:dyDescent="0.25">
      <c r="B241" s="57"/>
      <c r="C241" s="35"/>
      <c r="D241" s="121"/>
      <c r="E241" s="61"/>
      <c r="M241" s="62"/>
      <c r="Q241" s="37"/>
      <c r="R241" s="37"/>
      <c r="S241" s="37"/>
      <c r="T241" s="37"/>
      <c r="U241" s="37"/>
    </row>
    <row r="242" spans="2:21" x14ac:dyDescent="0.25">
      <c r="B242" s="21"/>
      <c r="M242" s="62"/>
      <c r="Q242" s="37"/>
      <c r="R242" s="37"/>
      <c r="S242" s="37"/>
      <c r="T242" s="37"/>
      <c r="U242" s="37"/>
    </row>
    <row r="243" spans="2:21" x14ac:dyDescent="0.25">
      <c r="B243" s="21"/>
      <c r="M243" s="62"/>
      <c r="Q243" s="37"/>
      <c r="R243" s="37"/>
      <c r="S243" s="37"/>
      <c r="T243" s="37"/>
      <c r="U243" s="37"/>
    </row>
    <row r="244" spans="2:21" ht="15.75" thickBot="1" x14ac:dyDescent="0.3">
      <c r="B244" t="s">
        <v>15</v>
      </c>
      <c r="M244" s="62"/>
      <c r="Q244" s="37"/>
      <c r="R244" s="37"/>
      <c r="S244" s="37"/>
      <c r="T244" s="37"/>
      <c r="U244" s="37"/>
    </row>
    <row r="245" spans="2:21" ht="15.75" thickBot="1" x14ac:dyDescent="0.3">
      <c r="B245" s="8"/>
      <c r="C245" s="16" t="s">
        <v>16</v>
      </c>
      <c r="M245" s="62"/>
      <c r="Q245" s="37"/>
      <c r="R245" s="37"/>
      <c r="S245" s="37"/>
      <c r="T245" s="37"/>
      <c r="U245" s="37"/>
    </row>
    <row r="246" spans="2:21" x14ac:dyDescent="0.25">
      <c r="B246" s="146" t="s">
        <v>54</v>
      </c>
      <c r="C246" s="46">
        <v>50</v>
      </c>
      <c r="M246" s="62"/>
      <c r="Q246" s="37"/>
      <c r="R246" s="37"/>
      <c r="S246" s="37"/>
      <c r="T246" s="37"/>
      <c r="U246" s="37"/>
    </row>
    <row r="247" spans="2:21" x14ac:dyDescent="0.25">
      <c r="B247" s="146" t="s">
        <v>55</v>
      </c>
      <c r="C247" s="47">
        <v>50</v>
      </c>
      <c r="M247" s="62"/>
      <c r="Q247" s="37"/>
      <c r="R247" s="37"/>
      <c r="S247" s="37"/>
      <c r="T247" s="37"/>
      <c r="U247" s="37"/>
    </row>
    <row r="248" spans="2:21" x14ac:dyDescent="0.25">
      <c r="B248" s="147" t="s">
        <v>56</v>
      </c>
      <c r="C248" s="48">
        <v>50</v>
      </c>
      <c r="M248" s="62"/>
      <c r="Q248" s="37"/>
      <c r="R248" s="37"/>
      <c r="S248" s="37"/>
      <c r="T248" s="37"/>
      <c r="U248" s="37"/>
    </row>
    <row r="249" spans="2:21" ht="15.75" thickBot="1" x14ac:dyDescent="0.3">
      <c r="B249" s="148" t="s">
        <v>57</v>
      </c>
      <c r="C249" s="49">
        <v>50</v>
      </c>
    </row>
    <row r="250" spans="2:21" x14ac:dyDescent="0.25">
      <c r="B250" s="62" t="s">
        <v>68</v>
      </c>
    </row>
    <row r="251" spans="2:21" x14ac:dyDescent="0.25">
      <c r="B251" t="s">
        <v>52</v>
      </c>
    </row>
    <row r="264" spans="2:3" x14ac:dyDescent="0.25">
      <c r="B264" s="9"/>
    </row>
    <row r="271" spans="2:3" ht="15.75" thickBot="1" x14ac:dyDescent="0.3">
      <c r="B271" t="s">
        <v>64</v>
      </c>
    </row>
    <row r="272" spans="2:3" ht="15.75" thickBot="1" x14ac:dyDescent="0.3">
      <c r="B272" s="8"/>
      <c r="C272" s="16" t="s">
        <v>65</v>
      </c>
    </row>
    <row r="273" spans="2:3" x14ac:dyDescent="0.25">
      <c r="B273" s="146" t="s">
        <v>54</v>
      </c>
      <c r="C273" s="46">
        <v>75.3</v>
      </c>
    </row>
    <row r="274" spans="2:3" x14ac:dyDescent="0.25">
      <c r="B274" s="146" t="s">
        <v>55</v>
      </c>
      <c r="C274" s="47">
        <v>78.7</v>
      </c>
    </row>
    <row r="275" spans="2:3" x14ac:dyDescent="0.25">
      <c r="B275" s="147" t="s">
        <v>56</v>
      </c>
      <c r="C275" s="48">
        <v>78.8</v>
      </c>
    </row>
    <row r="276" spans="2:3" ht="15.75" thickBot="1" x14ac:dyDescent="0.3">
      <c r="B276" s="148" t="s">
        <v>57</v>
      </c>
      <c r="C276" s="49">
        <v>71.5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2022-11-30T19:15:49Z</dcterms:modified>
</cp:coreProperties>
</file>