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0A71283-981F-4937-B484-373412069636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F55" i="1" s="1"/>
  <c r="E56" i="1"/>
  <c r="F56" i="1" s="1"/>
  <c r="D230" i="1"/>
  <c r="E230" i="1" s="1"/>
  <c r="G16" i="1" l="1"/>
  <c r="F16" i="1"/>
  <c r="E16" i="1"/>
  <c r="D16" i="1"/>
  <c r="G15" i="1"/>
  <c r="F15" i="1"/>
  <c r="E15" i="1"/>
  <c r="D15" i="1"/>
  <c r="C16" i="1"/>
  <c r="C15" i="1"/>
  <c r="C132" i="1" l="1"/>
  <c r="D132" i="1"/>
  <c r="E132" i="1"/>
  <c r="F132" i="1"/>
  <c r="F131" i="1"/>
  <c r="E131" i="1"/>
  <c r="D131" i="1"/>
  <c r="C131" i="1"/>
  <c r="D99" i="1"/>
  <c r="D98" i="1"/>
  <c r="E43" i="1"/>
  <c r="F43" i="1" s="1"/>
  <c r="D229" i="1"/>
  <c r="E229" i="1" s="1"/>
  <c r="E42" i="1"/>
  <c r="F42" i="1" s="1"/>
</calcChain>
</file>

<file path=xl/sharedStrings.xml><?xml version="1.0" encoding="utf-8"?>
<sst xmlns="http://schemas.openxmlformats.org/spreadsheetml/2006/main" count="87" uniqueCount="63">
  <si>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</si>
  <si>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</si>
  <si>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</si>
  <si>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</si>
  <si>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</si>
  <si>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</si>
  <si>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</si>
  <si>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</si>
  <si>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</si>
  <si>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</si>
  <si>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</si>
  <si>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</si>
  <si>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</si>
  <si>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</si>
  <si>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</si>
  <si>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</si>
  <si>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</si>
  <si>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</si>
  <si>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</si>
  <si>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</si>
  <si>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</si>
  <si>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</si>
  <si>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</si>
  <si>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</si>
  <si>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</si>
  <si>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</si>
  <si>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</si>
  <si>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</si>
  <si>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</si>
  <si>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</si>
  <si>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</si>
  <si>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</si>
  <si>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</si>
  <si>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</si>
  <si>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</si>
  <si>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</si>
  <si>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</si>
  <si>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</si>
  <si>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</si>
  <si>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</si>
  <si>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</si>
  <si>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</si>
  <si>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</si>
  <si>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</si>
  <si>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</si>
  <si>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</si>
  <si>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</si>
  <si>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</si>
  <si>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</si>
  <si>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</si>
  <si>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The difference between 2 days:</t>
  </si>
  <si>
    <t>JLC Black Resin</t>
  </si>
  <si>
    <t>Nylon SLS</t>
  </si>
  <si>
    <t>Hook, break load</t>
  </si>
  <si>
    <t>Shear stress, break load</t>
  </si>
  <si>
    <t>Break was just below 90°</t>
  </si>
  <si>
    <t>*</t>
  </si>
  <si>
    <t>+70%</t>
  </si>
  <si>
    <t>+19%</t>
  </si>
  <si>
    <t>+67%</t>
  </si>
  <si>
    <t>The JLC was very soft at 124°C when I took it out.</t>
  </si>
  <si>
    <t>JLC3DP SLA (JLC Black Resin) vs SLS (Nylon 3201PA-F)</t>
  </si>
  <si>
    <t>MyTechFun, 2024-11-23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</si>
</sst>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3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i/>
      <sz val="11"/>
      <color theme="5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6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0" fontId="3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12" fillId="0" borderId="2" xfId="0" applyFont="1" applyBorder="1"/>
    <xf numFmtId="0" fontId="19" fillId="0" borderId="5" xfId="0" applyFont="1" applyBorder="1"/>
    <xf numFmtId="164" fontId="15" fillId="0" borderId="0" xfId="0" applyNumberFormat="1" applyFont="1"/>
    <xf numFmtId="0" fontId="25" fillId="0" borderId="2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29" fillId="0" borderId="0" xfId="0" applyFont="1"/>
    <xf numFmtId="49" fontId="5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quotePrefix="1"/>
    <xf numFmtId="0" fontId="3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Sheet1!$B$42:$B$43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Sheet1!$E$42:$E$43</c:f>
              <c:numCache>
                <c:formatCode>0.0</c:formatCode>
                <c:ptCount val="2"/>
                <c:pt idx="0">
                  <c:v>136.05000000000001</c:v>
                </c:pt>
                <c:pt idx="1">
                  <c:v>61.05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JLC Black Resin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15.5</c:v>
                </c:pt>
                <c:pt idx="1">
                  <c:v>16.649999999999999</c:v>
                </c:pt>
                <c:pt idx="2">
                  <c:v>17.05</c:v>
                </c:pt>
                <c:pt idx="3">
                  <c:v>17.16</c:v>
                </c:pt>
                <c:pt idx="4">
                  <c:v>17.309999999999999</c:v>
                </c:pt>
                <c:pt idx="5">
                  <c:v>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Nylon SLS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21.01</c:v>
                </c:pt>
                <c:pt idx="1">
                  <c:v>27.7</c:v>
                </c:pt>
                <c:pt idx="2">
                  <c:v>29.76</c:v>
                </c:pt>
                <c:pt idx="3">
                  <c:v>30.92</c:v>
                </c:pt>
                <c:pt idx="4">
                  <c:v>31.88</c:v>
                </c:pt>
                <c:pt idx="5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Hook, </a:t>
            </a:r>
            <a:r>
              <a:rPr lang="en-US"/>
              <a:t>Break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Sheet1!$B$73:$B$74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Sheet1!$C$73:$C$74</c:f>
              <c:numCache>
                <c:formatCode>0.0</c:formatCode>
                <c:ptCount val="2"/>
                <c:pt idx="0">
                  <c:v>34.5</c:v>
                </c:pt>
                <c:pt idx="1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3-47E9-942D-3032037BC3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982576"/>
        <c:axId val="149985456"/>
      </c:barChart>
      <c:catAx>
        <c:axId val="1499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985456"/>
        <c:crosses val="autoZero"/>
        <c:auto val="1"/>
        <c:lblAlgn val="ctr"/>
        <c:lblOffset val="100"/>
        <c:noMultiLvlLbl val="0"/>
      </c:catAx>
      <c:valAx>
        <c:axId val="1499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9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Sheet1!$E$54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Sheet1!$B$55:$B$56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Sheet1!$E$55:$E$56</c:f>
              <c:numCache>
                <c:formatCode>0.0</c:formatCode>
                <c:ptCount val="2"/>
                <c:pt idx="0">
                  <c:v>132.6</c:v>
                </c:pt>
                <c:pt idx="1">
                  <c:v>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Sheet1!$B$98:$B$99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Sheet1!$C$98:$C$99</c:f>
              <c:numCache>
                <c:formatCode>0.0</c:formatCode>
                <c:ptCount val="2"/>
                <c:pt idx="0">
                  <c:v>150.1</c:v>
                </c:pt>
                <c:pt idx="1">
                  <c:v>126.2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Sheet1!$C$130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Sheet1!$C$131:$C$132</c:f>
              <c:numCache>
                <c:formatCode>0.00</c:formatCode>
                <c:ptCount val="2"/>
                <c:pt idx="0">
                  <c:v>0.32</c:v>
                </c:pt>
                <c:pt idx="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Sheet1!$D$130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Sheet1!$D$131:$D$132</c:f>
              <c:numCache>
                <c:formatCode>0.00</c:formatCode>
                <c:ptCount val="2"/>
                <c:pt idx="0">
                  <c:v>0.6</c:v>
                </c:pt>
                <c:pt idx="1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Sheet1!$E$130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Sheet1!$E$131:$E$132</c:f>
              <c:numCache>
                <c:formatCode>0.00</c:formatCode>
                <c:ptCount val="2"/>
                <c:pt idx="0">
                  <c:v>1.18</c:v>
                </c:pt>
                <c:pt idx="1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Sheet1!$F$130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Sheet1!$B$131:$B$132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Sheet1!$F$131:$F$132</c:f>
              <c:numCache>
                <c:formatCode>0.00</c:formatCode>
                <c:ptCount val="2"/>
                <c:pt idx="0">
                  <c:v>2.41</c:v>
                </c:pt>
                <c:pt idx="1">
                  <c:v>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Sheet1!$E$228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Sheet1!$B$229:$B$230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Sheet1!$E$229:$E$230</c:f>
              <c:numCache>
                <c:formatCode>0.0</c:formatCode>
                <c:ptCount val="2"/>
                <c:pt idx="0">
                  <c:v>1.839375</c:v>
                </c:pt>
                <c:pt idx="1">
                  <c:v>2.6057812500000002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Sheet1!$C$256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Sheet1!$B$257:$B$258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Sheet1!$C$257:$C$258</c:f>
              <c:numCache>
                <c:formatCode>General</c:formatCode>
                <c:ptCount val="2"/>
                <c:pt idx="0">
                  <c:v>117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Sheet1!$B$162</c:f>
              <c:strCache>
                <c:ptCount val="1"/>
                <c:pt idx="0">
                  <c:v>JLC Black Resin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Sheet1!$C$161:$N$161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Sheet1!$C$162:$N$162</c:f>
              <c:numCache>
                <c:formatCode>0.00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0.32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0.61</c:v>
                </c:pt>
                <c:pt idx="6">
                  <c:v>1.1299999999999999</c:v>
                </c:pt>
                <c:pt idx="7">
                  <c:v>1.18</c:v>
                </c:pt>
                <c:pt idx="8">
                  <c:v>1.19</c:v>
                </c:pt>
                <c:pt idx="9">
                  <c:v>2.31</c:v>
                </c:pt>
                <c:pt idx="10">
                  <c:v>2.41</c:v>
                </c:pt>
                <c:pt idx="11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Sheet1!$B$163</c:f>
              <c:strCache>
                <c:ptCount val="1"/>
                <c:pt idx="0">
                  <c:v>Nylon SLS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Sheet1!$C$161:$N$161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Sheet1!$C$163:$N$163</c:f>
              <c:numCache>
                <c:formatCode>0.00</c:formatCode>
                <c:ptCount val="12"/>
                <c:pt idx="0">
                  <c:v>0.63</c:v>
                </c:pt>
                <c:pt idx="1">
                  <c:v>0.68</c:v>
                </c:pt>
                <c:pt idx="2">
                  <c:v>0.69</c:v>
                </c:pt>
                <c:pt idx="3">
                  <c:v>1.25</c:v>
                </c:pt>
                <c:pt idx="4">
                  <c:v>1.31</c:v>
                </c:pt>
                <c:pt idx="5">
                  <c:v>1.33</c:v>
                </c:pt>
                <c:pt idx="6">
                  <c:v>2.46</c:v>
                </c:pt>
                <c:pt idx="7">
                  <c:v>2.6</c:v>
                </c:pt>
                <c:pt idx="8">
                  <c:v>2.66</c:v>
                </c:pt>
                <c:pt idx="9">
                  <c:v>5.97</c:v>
                </c:pt>
                <c:pt idx="10">
                  <c:v>7.26</c:v>
                </c:pt>
                <c:pt idx="11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Sheet1!$C$204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Sheet1!$B$205:$B$206</c:f>
              <c:strCache>
                <c:ptCount val="2"/>
                <c:pt idx="0">
                  <c:v>JLC Black Resin</c:v>
                </c:pt>
                <c:pt idx="1">
                  <c:v>Nylon SLS</c:v>
                </c:pt>
              </c:strCache>
            </c:strRef>
          </c:cat>
          <c:val>
            <c:numRef>
              <c:f>Sheet1!$C$205:$C$206</c:f>
              <c:numCache>
                <c:formatCode>General</c:formatCode>
                <c:ptCount val="2"/>
                <c:pt idx="0">
                  <c:v>2.5</c:v>
                </c:pt>
                <c:pt idx="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JLC Black Resin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1.1499999999999986</c:v>
                </c:pt>
                <c:pt idx="1">
                  <c:v>0.40000000000000213</c:v>
                </c:pt>
                <c:pt idx="2">
                  <c:v>0.10999999999999943</c:v>
                </c:pt>
                <c:pt idx="3">
                  <c:v>0.14999999999999858</c:v>
                </c:pt>
                <c:pt idx="4">
                  <c:v>0.12000000000000099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Nylon SLS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6.6899999999999977</c:v>
                </c:pt>
                <c:pt idx="1">
                  <c:v>2.0600000000000023</c:v>
                </c:pt>
                <c:pt idx="2">
                  <c:v>1.1600000000000001</c:v>
                </c:pt>
                <c:pt idx="3">
                  <c:v>0.9599999999999973</c:v>
                </c:pt>
                <c:pt idx="4">
                  <c:v>1.0199999999999996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5.pn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21" Type="http://schemas.openxmlformats.org/officeDocument/2006/relationships/image" Target="../media/image10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7.png"/><Relationship Id="rId10" Type="http://schemas.openxmlformats.org/officeDocument/2006/relationships/image" Target="../media/image3.png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634962</xdr:colOff>
      <xdr:row>39</xdr:row>
      <xdr:rowOff>39576</xdr:rowOff>
    </xdr:from>
    <xdr:to>
      <xdr:col>13</xdr:col>
      <xdr:colOff>221905</xdr:colOff>
      <xdr:row>68</xdr:row>
      <xdr:rowOff>33298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325092</xdr:colOff>
      <xdr:row>39</xdr:row>
      <xdr:rowOff>34167</xdr:rowOff>
    </xdr:from>
    <xdr:to>
      <xdr:col>20</xdr:col>
      <xdr:colOff>97070</xdr:colOff>
      <xdr:row>68</xdr:row>
      <xdr:rowOff>34167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93</xdr:row>
      <xdr:rowOff>119063</xdr:rowOff>
    </xdr:from>
    <xdr:to>
      <xdr:col>13</xdr:col>
      <xdr:colOff>222251</xdr:colOff>
      <xdr:row>121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127</xdr:row>
      <xdr:rowOff>84742</xdr:rowOff>
    </xdr:from>
    <xdr:to>
      <xdr:col>15</xdr:col>
      <xdr:colOff>7937</xdr:colOff>
      <xdr:row>155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226</xdr:row>
      <xdr:rowOff>171110</xdr:rowOff>
    </xdr:from>
    <xdr:to>
      <xdr:col>14</xdr:col>
      <xdr:colOff>152400</xdr:colOff>
      <xdr:row>251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253</xdr:row>
      <xdr:rowOff>170388</xdr:rowOff>
    </xdr:from>
    <xdr:to>
      <xdr:col>14</xdr:col>
      <xdr:colOff>150709</xdr:colOff>
      <xdr:row>273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165</xdr:row>
      <xdr:rowOff>0</xdr:rowOff>
    </xdr:from>
    <xdr:to>
      <xdr:col>14</xdr:col>
      <xdr:colOff>515937</xdr:colOff>
      <xdr:row>194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139</xdr:row>
      <xdr:rowOff>0</xdr:rowOff>
    </xdr:from>
    <xdr:to>
      <xdr:col>4</xdr:col>
      <xdr:colOff>799823</xdr:colOff>
      <xdr:row>147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2</xdr:col>
      <xdr:colOff>129760</xdr:colOff>
      <xdr:row>102</xdr:row>
      <xdr:rowOff>47971</xdr:rowOff>
    </xdr:from>
    <xdr:to>
      <xdr:col>4</xdr:col>
      <xdr:colOff>246959</xdr:colOff>
      <xdr:row>115</xdr:row>
      <xdr:rowOff>109054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456" y="19619775"/>
          <a:ext cx="1666046" cy="2537583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233</xdr:row>
      <xdr:rowOff>111123</xdr:rowOff>
    </xdr:from>
    <xdr:to>
      <xdr:col>3</xdr:col>
      <xdr:colOff>349802</xdr:colOff>
      <xdr:row>246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263</xdr:row>
      <xdr:rowOff>127000</xdr:rowOff>
    </xdr:from>
    <xdr:to>
      <xdr:col>3</xdr:col>
      <xdr:colOff>585858</xdr:colOff>
      <xdr:row>269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178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200</xdr:row>
      <xdr:rowOff>185736</xdr:rowOff>
    </xdr:from>
    <xdr:to>
      <xdr:col>12</xdr:col>
      <xdr:colOff>769937</xdr:colOff>
      <xdr:row>220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</xdr:col>
      <xdr:colOff>945575</xdr:colOff>
      <xdr:row>45</xdr:row>
      <xdr:rowOff>64881</xdr:rowOff>
    </xdr:from>
    <xdr:to>
      <xdr:col>12</xdr:col>
      <xdr:colOff>343383</xdr:colOff>
      <xdr:row>51</xdr:row>
      <xdr:rowOff>52362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0249" y="7949924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496539</xdr:colOff>
      <xdr:row>44</xdr:row>
      <xdr:rowOff>223</xdr:rowOff>
    </xdr:from>
    <xdr:to>
      <xdr:col>18</xdr:col>
      <xdr:colOff>534176</xdr:colOff>
      <xdr:row>52</xdr:row>
      <xdr:rowOff>128381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887" y="7694766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9</xdr:col>
      <xdr:colOff>131189</xdr:colOff>
      <xdr:row>203</xdr:row>
      <xdr:rowOff>51372</xdr:rowOff>
    </xdr:from>
    <xdr:to>
      <xdr:col>10</xdr:col>
      <xdr:colOff>371116</xdr:colOff>
      <xdr:row>214</xdr:row>
      <xdr:rowOff>100592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863" y="34142589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205887</xdr:colOff>
      <xdr:row>4</xdr:row>
      <xdr:rowOff>105140</xdr:rowOff>
    </xdr:from>
    <xdr:to>
      <xdr:col>17</xdr:col>
      <xdr:colOff>635849</xdr:colOff>
      <xdr:row>26</xdr:row>
      <xdr:rowOff>72631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7</xdr:col>
      <xdr:colOff>137046</xdr:colOff>
      <xdr:row>19</xdr:row>
      <xdr:rowOff>3923</xdr:rowOff>
    </xdr:from>
    <xdr:to>
      <xdr:col>8</xdr:col>
      <xdr:colOff>637441</xdr:colOff>
      <xdr:row>28</xdr:row>
      <xdr:rowOff>60644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4988" y="3682038"/>
          <a:ext cx="1291704" cy="1771221"/>
        </a:xfrm>
        <a:prstGeom prst="rect">
          <a:avLst/>
        </a:prstGeom>
      </xdr:spPr>
    </xdr:pic>
    <xdr:clientData/>
  </xdr:twoCellAnchor>
  <xdr:twoCellAnchor editAs="oneCell">
    <xdr:from>
      <xdr:col>16</xdr:col>
      <xdr:colOff>296899</xdr:colOff>
      <xdr:row>15</xdr:row>
      <xdr:rowOff>138452</xdr:rowOff>
    </xdr:from>
    <xdr:to>
      <xdr:col>17</xdr:col>
      <xdr:colOff>700287</xdr:colOff>
      <xdr:row>24</xdr:row>
      <xdr:rowOff>23018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4964" y="3053930"/>
          <a:ext cx="1173671" cy="1607349"/>
        </a:xfrm>
        <a:prstGeom prst="rect">
          <a:avLst/>
        </a:prstGeom>
      </xdr:spPr>
    </xdr:pic>
    <xdr:clientData/>
  </xdr:twoCellAnchor>
  <xdr:twoCellAnchor>
    <xdr:from>
      <xdr:col>6</xdr:col>
      <xdr:colOff>637760</xdr:colOff>
      <xdr:row>68</xdr:row>
      <xdr:rowOff>144118</xdr:rowOff>
    </xdr:from>
    <xdr:to>
      <xdr:col>13</xdr:col>
      <xdr:colOff>190499</xdr:colOff>
      <xdr:row>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0C3AFD-5B51-3E88-67AE-9C248507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</xdr:col>
      <xdr:colOff>538370</xdr:colOff>
      <xdr:row>74</xdr:row>
      <xdr:rowOff>164630</xdr:rowOff>
    </xdr:from>
    <xdr:to>
      <xdr:col>4</xdr:col>
      <xdr:colOff>795131</xdr:colOff>
      <xdr:row>84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86DAA4-BC07-30A5-651A-20E388746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6" y="13623869"/>
          <a:ext cx="1805608" cy="1911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85"/>
  <sheetViews>
    <sheetView tabSelected="1" zoomScale="130" zoomScaleNormal="130" workbookViewId="0"/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1.85546875" customWidth="1"/>
    <col min="9" max="9" width="11" bestFit="1" customWidth="1"/>
    <col min="10" max="10" width="15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x14ac:dyDescent="0.25">
      <c r="O1" s="78"/>
    </row>
    <row r="2" spans="1:18" x14ac:dyDescent="0.25">
      <c r="A2" s="3"/>
      <c r="B2" s="3" t="s">
        <v>61</v>
      </c>
      <c r="M2" s="37"/>
      <c r="O2" s="73"/>
    </row>
    <row r="3" spans="1:18" x14ac:dyDescent="0.25">
      <c r="A3" s="3"/>
      <c r="B3" t="s">
        <v>62</v>
      </c>
      <c r="M3" s="4"/>
      <c r="O3" s="73"/>
      <c r="R3" s="77"/>
    </row>
    <row r="4" spans="1:18" x14ac:dyDescent="0.25">
      <c r="A4" s="3"/>
      <c r="B4" s="75" t="s">
        <v>46</v>
      </c>
      <c r="D4" s="74" t="s">
        <v>47</v>
      </c>
      <c r="O4" s="73"/>
      <c r="R4" s="77"/>
    </row>
    <row r="5" spans="1:18" x14ac:dyDescent="0.25">
      <c r="A5" s="3"/>
      <c r="B5" s="3"/>
      <c r="M5" s="102"/>
      <c r="O5" s="73"/>
      <c r="R5" s="77"/>
    </row>
    <row r="6" spans="1:18" x14ac:dyDescent="0.25">
      <c r="A6" s="3"/>
      <c r="B6" s="7" t="s">
        <v>21</v>
      </c>
      <c r="K6" s="12"/>
      <c r="L6" s="12"/>
    </row>
    <row r="7" spans="1:18" ht="15.75" thickBot="1" x14ac:dyDescent="0.3">
      <c r="A7" s="3"/>
      <c r="B7" t="s">
        <v>20</v>
      </c>
    </row>
    <row r="8" spans="1:18" ht="15.75" thickBot="1" x14ac:dyDescent="0.3">
      <c r="A8" s="3"/>
      <c r="B8" s="24"/>
      <c r="C8" s="127" t="s">
        <v>19</v>
      </c>
      <c r="D8" s="131">
        <v>0</v>
      </c>
      <c r="E8" s="132">
        <v>1</v>
      </c>
      <c r="F8" s="132">
        <v>2</v>
      </c>
      <c r="G8" s="132">
        <v>3</v>
      </c>
      <c r="H8" s="132">
        <v>4</v>
      </c>
      <c r="I8" s="133">
        <v>5</v>
      </c>
      <c r="J8" s="39"/>
    </row>
    <row r="9" spans="1:18" x14ac:dyDescent="0.25">
      <c r="A9" s="3"/>
      <c r="B9" s="146" t="s">
        <v>51</v>
      </c>
      <c r="C9" s="107">
        <v>12</v>
      </c>
      <c r="D9" s="128">
        <v>15.5</v>
      </c>
      <c r="E9" s="129">
        <v>16.649999999999999</v>
      </c>
      <c r="F9" s="129">
        <v>17.05</v>
      </c>
      <c r="G9" s="129">
        <v>17.16</v>
      </c>
      <c r="H9" s="129">
        <v>17.309999999999999</v>
      </c>
      <c r="I9" s="130">
        <v>17.43</v>
      </c>
      <c r="J9" s="39"/>
    </row>
    <row r="10" spans="1:18" ht="15.75" thickBot="1" x14ac:dyDescent="0.3">
      <c r="A10" s="3"/>
      <c r="B10" s="147" t="s">
        <v>52</v>
      </c>
      <c r="C10" s="108">
        <v>12</v>
      </c>
      <c r="D10" s="109">
        <v>21.01</v>
      </c>
      <c r="E10" s="93">
        <v>27.7</v>
      </c>
      <c r="F10" s="110">
        <v>29.76</v>
      </c>
      <c r="G10" s="93">
        <v>30.92</v>
      </c>
      <c r="H10" s="93">
        <v>31.88</v>
      </c>
      <c r="I10" s="101">
        <v>32.9</v>
      </c>
      <c r="J10" s="39"/>
    </row>
    <row r="11" spans="1:18" x14ac:dyDescent="0.25">
      <c r="A11" s="3"/>
      <c r="B11" s="15"/>
      <c r="C11" s="115"/>
      <c r="D11" s="116"/>
      <c r="E11" s="116"/>
      <c r="F11" s="117"/>
      <c r="G11" s="116"/>
      <c r="H11" s="116"/>
      <c r="I11" s="117"/>
      <c r="J11" s="39"/>
    </row>
    <row r="12" spans="1:18" x14ac:dyDescent="0.25">
      <c r="B12" s="102"/>
      <c r="C12" s="115"/>
      <c r="D12" s="116"/>
      <c r="E12" s="116"/>
      <c r="F12" s="117"/>
      <c r="G12" s="116"/>
      <c r="H12" s="116"/>
      <c r="I12" s="117"/>
      <c r="J12" s="40"/>
    </row>
    <row r="13" spans="1:18" ht="15.75" thickBot="1" x14ac:dyDescent="0.3">
      <c r="B13" t="s">
        <v>50</v>
      </c>
    </row>
    <row r="14" spans="1:18" ht="15.75" thickBot="1" x14ac:dyDescent="0.3">
      <c r="B14" s="2"/>
      <c r="C14" s="86">
        <v>1</v>
      </c>
      <c r="D14" s="122">
        <v>2</v>
      </c>
      <c r="E14" s="80">
        <v>3</v>
      </c>
      <c r="F14" s="80">
        <v>4</v>
      </c>
      <c r="G14" s="81">
        <v>5</v>
      </c>
      <c r="H14" s="39"/>
      <c r="I14" s="39"/>
      <c r="K14" s="8"/>
      <c r="L14" s="8"/>
    </row>
    <row r="15" spans="1:18" x14ac:dyDescent="0.25">
      <c r="B15" s="146" t="s">
        <v>51</v>
      </c>
      <c r="C15" s="123">
        <f>+E9-D9</f>
        <v>1.1499999999999986</v>
      </c>
      <c r="D15" s="124">
        <f t="shared" ref="D15:G15" si="0">+F9-E9</f>
        <v>0.40000000000000213</v>
      </c>
      <c r="E15" s="124">
        <f t="shared" si="0"/>
        <v>0.10999999999999943</v>
      </c>
      <c r="F15" s="124">
        <f t="shared" si="0"/>
        <v>0.14999999999999858</v>
      </c>
      <c r="G15" s="125">
        <f t="shared" si="0"/>
        <v>0.12000000000000099</v>
      </c>
      <c r="H15" s="116"/>
      <c r="I15" s="116"/>
    </row>
    <row r="16" spans="1:18" ht="15.75" thickBot="1" x14ac:dyDescent="0.3">
      <c r="B16" s="147" t="s">
        <v>52</v>
      </c>
      <c r="C16" s="126">
        <f>+E10-D10</f>
        <v>6.6899999999999977</v>
      </c>
      <c r="D16" s="110">
        <f t="shared" ref="D16:G16" si="1">+F10-E10</f>
        <v>2.0600000000000023</v>
      </c>
      <c r="E16" s="110">
        <f t="shared" si="1"/>
        <v>1.1600000000000001</v>
      </c>
      <c r="F16" s="110">
        <f t="shared" si="1"/>
        <v>0.9599999999999973</v>
      </c>
      <c r="G16" s="101">
        <f t="shared" si="1"/>
        <v>1.0199999999999996</v>
      </c>
      <c r="H16" s="116"/>
      <c r="I16" s="117"/>
    </row>
    <row r="17" spans="2:8" x14ac:dyDescent="0.25">
      <c r="B17" s="99"/>
      <c r="C17" s="8"/>
      <c r="D17" s="8"/>
      <c r="E17" s="8"/>
      <c r="F17" s="8"/>
      <c r="G17" s="8"/>
      <c r="H17" s="8"/>
    </row>
    <row r="18" spans="2:8" x14ac:dyDescent="0.25">
      <c r="B18" s="100"/>
      <c r="C18" s="8"/>
      <c r="D18" s="8"/>
      <c r="E18" s="8"/>
      <c r="F18" s="8"/>
      <c r="G18" s="8"/>
    </row>
    <row r="19" spans="2:8" x14ac:dyDescent="0.25">
      <c r="B19" s="37"/>
      <c r="C19" s="8"/>
      <c r="D19" s="8"/>
      <c r="E19" s="8"/>
      <c r="F19" s="8"/>
      <c r="G19" s="8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40" spans="1:19" ht="15.75" thickBot="1" x14ac:dyDescent="0.3">
      <c r="B40" t="s">
        <v>0</v>
      </c>
      <c r="S40" s="14"/>
    </row>
    <row r="41" spans="1:19" ht="15.75" thickBot="1" x14ac:dyDescent="0.3">
      <c r="B41" s="94"/>
      <c r="C41" s="5" t="s">
        <v>1</v>
      </c>
      <c r="D41" s="41" t="s">
        <v>2</v>
      </c>
      <c r="E41" s="47" t="s">
        <v>23</v>
      </c>
      <c r="F41" s="10" t="s">
        <v>24</v>
      </c>
      <c r="R41" s="3"/>
      <c r="S41" s="14"/>
    </row>
    <row r="42" spans="1:19" x14ac:dyDescent="0.25">
      <c r="B42" s="146" t="s">
        <v>51</v>
      </c>
      <c r="C42" s="89">
        <v>134.80000000000001</v>
      </c>
      <c r="D42" s="89">
        <v>137.30000000000001</v>
      </c>
      <c r="E42" s="95">
        <f>AVERAGE(C42:D42)</f>
        <v>136.05000000000001</v>
      </c>
      <c r="F42" s="11">
        <f>+E42*9.81/(1000000*0.004*0.004)</f>
        <v>83.415656250000012</v>
      </c>
      <c r="R42" s="15"/>
      <c r="S42" s="16"/>
    </row>
    <row r="43" spans="1:19" ht="15.75" thickBot="1" x14ac:dyDescent="0.3">
      <c r="B43" s="147" t="s">
        <v>52</v>
      </c>
      <c r="C43" s="90">
        <v>62.1</v>
      </c>
      <c r="D43" s="90">
        <v>60</v>
      </c>
      <c r="E43" s="96">
        <f>AVERAGE(C43:D43)</f>
        <v>61.05</v>
      </c>
      <c r="F43" s="11">
        <f t="shared" ref="F43" si="2">+E43*9.81/(1000000*0.004*0.004)</f>
        <v>37.431281249999998</v>
      </c>
      <c r="G43" s="42"/>
      <c r="R43" s="3"/>
      <c r="S43" s="16"/>
    </row>
    <row r="44" spans="1:19" x14ac:dyDescent="0.25">
      <c r="A44" s="46"/>
      <c r="B44" t="s">
        <v>17</v>
      </c>
      <c r="C44" s="106"/>
      <c r="D44" s="106"/>
      <c r="E44" s="16"/>
      <c r="F44" s="11"/>
      <c r="R44" s="3"/>
      <c r="S44" s="16"/>
    </row>
    <row r="45" spans="1:19" x14ac:dyDescent="0.25">
      <c r="B45" s="102"/>
      <c r="C45" s="106"/>
      <c r="D45" s="106"/>
      <c r="E45" s="16"/>
      <c r="F45" s="11"/>
    </row>
    <row r="46" spans="1:19" x14ac:dyDescent="0.25">
      <c r="C46" s="8"/>
      <c r="D46" s="8"/>
      <c r="E46" s="14"/>
      <c r="F46" s="11"/>
    </row>
    <row r="50" spans="1:13" x14ac:dyDescent="0.25">
      <c r="B50" s="4"/>
      <c r="M50" s="19"/>
    </row>
    <row r="51" spans="1:13" x14ac:dyDescent="0.25">
      <c r="B51" s="4"/>
      <c r="M51" s="19"/>
    </row>
    <row r="52" spans="1:13" x14ac:dyDescent="0.25">
      <c r="B52" s="4"/>
      <c r="M52" s="19"/>
    </row>
    <row r="53" spans="1:13" ht="15.75" thickBot="1" x14ac:dyDescent="0.3">
      <c r="B53" t="s">
        <v>4</v>
      </c>
      <c r="M53" s="19"/>
    </row>
    <row r="54" spans="1:13" ht="15.75" thickBot="1" x14ac:dyDescent="0.3">
      <c r="B54" s="2"/>
      <c r="C54" s="5" t="s">
        <v>1</v>
      </c>
      <c r="D54" s="41" t="s">
        <v>2</v>
      </c>
      <c r="E54" s="47" t="s">
        <v>3</v>
      </c>
      <c r="F54" s="10" t="s">
        <v>24</v>
      </c>
      <c r="M54" s="19"/>
    </row>
    <row r="55" spans="1:13" x14ac:dyDescent="0.25">
      <c r="B55" s="146" t="s">
        <v>51</v>
      </c>
      <c r="C55" s="88">
        <v>131.1</v>
      </c>
      <c r="D55" s="89">
        <v>134.1</v>
      </c>
      <c r="E55" s="95">
        <f>AVERAGE(C55:D55)</f>
        <v>132.6</v>
      </c>
      <c r="F55" s="11">
        <f>+E55*9.81/(1000000*0.004*0.004)</f>
        <v>81.300375000000003</v>
      </c>
      <c r="G55" s="42"/>
      <c r="M55" s="19"/>
    </row>
    <row r="56" spans="1:13" ht="15.75" thickBot="1" x14ac:dyDescent="0.3">
      <c r="B56" s="147" t="s">
        <v>52</v>
      </c>
      <c r="C56" s="87">
        <v>41.4</v>
      </c>
      <c r="D56" s="90">
        <v>41.7</v>
      </c>
      <c r="E56" s="96">
        <f>AVERAGE(C56:D56)</f>
        <v>41.55</v>
      </c>
      <c r="F56" s="11">
        <f>+E56*9.81/(1000000*0.004*0.004)</f>
        <v>25.47534375</v>
      </c>
      <c r="M56" s="19"/>
    </row>
    <row r="57" spans="1:13" x14ac:dyDescent="0.25">
      <c r="A57" s="46"/>
      <c r="B57" t="s">
        <v>18</v>
      </c>
      <c r="C57" s="144"/>
      <c r="D57" s="144"/>
      <c r="E57" s="145"/>
      <c r="F57" s="11"/>
      <c r="M57" s="19"/>
    </row>
    <row r="58" spans="1:13" x14ac:dyDescent="0.25">
      <c r="C58" s="106"/>
      <c r="D58" s="106"/>
      <c r="E58" s="16"/>
      <c r="F58" s="11"/>
      <c r="M58" s="19"/>
    </row>
    <row r="59" spans="1:13" x14ac:dyDescent="0.25">
      <c r="M59" s="19"/>
    </row>
    <row r="60" spans="1:13" x14ac:dyDescent="0.25">
      <c r="B60" s="73"/>
      <c r="C60" s="74"/>
      <c r="D60" s="74"/>
      <c r="E60" s="148"/>
      <c r="F60" s="74"/>
      <c r="M60" s="19"/>
    </row>
    <row r="61" spans="1:13" x14ac:dyDescent="0.25">
      <c r="B61" s="74"/>
      <c r="C61" s="136"/>
      <c r="D61" s="136"/>
      <c r="E61" s="137"/>
      <c r="F61" s="134"/>
      <c r="M61" s="19"/>
    </row>
    <row r="62" spans="1:13" x14ac:dyDescent="0.25">
      <c r="B62" s="138"/>
      <c r="C62" s="139"/>
      <c r="D62" s="139"/>
      <c r="E62" s="140"/>
      <c r="F62" s="135"/>
      <c r="M62" s="19"/>
    </row>
    <row r="63" spans="1:13" x14ac:dyDescent="0.25">
      <c r="B63" s="141"/>
      <c r="C63" s="139"/>
      <c r="D63" s="139"/>
      <c r="E63" s="140"/>
      <c r="F63" s="135"/>
      <c r="M63" s="19"/>
    </row>
    <row r="64" spans="1:13" x14ac:dyDescent="0.25">
      <c r="B64" s="74"/>
      <c r="C64" s="139"/>
      <c r="D64" s="139"/>
      <c r="E64" s="140"/>
      <c r="F64" s="135"/>
      <c r="M64" s="19"/>
    </row>
    <row r="65" spans="2:13" x14ac:dyDescent="0.25">
      <c r="M65" s="19"/>
    </row>
    <row r="66" spans="2:13" x14ac:dyDescent="0.25">
      <c r="M66" s="19"/>
    </row>
    <row r="67" spans="2:13" x14ac:dyDescent="0.25">
      <c r="M67" s="19"/>
    </row>
    <row r="68" spans="2:13" x14ac:dyDescent="0.25">
      <c r="M68" s="19"/>
    </row>
    <row r="69" spans="2:13" x14ac:dyDescent="0.25">
      <c r="M69" s="19"/>
    </row>
    <row r="70" spans="2:13" x14ac:dyDescent="0.25">
      <c r="M70" s="19"/>
    </row>
    <row r="71" spans="2:13" ht="15.75" thickBot="1" x14ac:dyDescent="0.3">
      <c r="B71" s="97" t="s">
        <v>53</v>
      </c>
      <c r="M71" s="19"/>
    </row>
    <row r="72" spans="2:13" ht="15.75" thickBot="1" x14ac:dyDescent="0.3">
      <c r="B72" s="2"/>
      <c r="C72" s="6" t="s">
        <v>6</v>
      </c>
      <c r="D72" s="10"/>
      <c r="M72" s="19"/>
    </row>
    <row r="73" spans="2:13" x14ac:dyDescent="0.25">
      <c r="B73" s="146" t="s">
        <v>51</v>
      </c>
      <c r="C73" s="91">
        <v>34.5</v>
      </c>
      <c r="D73" s="152" t="s">
        <v>57</v>
      </c>
      <c r="E73" s="42"/>
      <c r="M73" s="19"/>
    </row>
    <row r="74" spans="2:13" ht="15.75" thickBot="1" x14ac:dyDescent="0.3">
      <c r="B74" s="147" t="s">
        <v>52</v>
      </c>
      <c r="C74" s="92">
        <v>20.100000000000001</v>
      </c>
      <c r="D74" s="11"/>
      <c r="M74" s="19"/>
    </row>
    <row r="75" spans="2:13" x14ac:dyDescent="0.25">
      <c r="B75" s="3"/>
      <c r="C75" s="16"/>
      <c r="D75" s="11"/>
      <c r="M75" s="19"/>
    </row>
    <row r="76" spans="2:13" x14ac:dyDescent="0.25">
      <c r="B76" s="102"/>
      <c r="C76" s="16"/>
      <c r="D76" s="11"/>
      <c r="M76" s="19"/>
    </row>
    <row r="77" spans="2:13" x14ac:dyDescent="0.25">
      <c r="C77" s="14"/>
      <c r="D77" s="11"/>
      <c r="M77" s="19"/>
    </row>
    <row r="78" spans="2:13" x14ac:dyDescent="0.25">
      <c r="B78" s="3"/>
      <c r="M78" s="19"/>
    </row>
    <row r="79" spans="2:13" x14ac:dyDescent="0.25">
      <c r="B79" s="3"/>
      <c r="M79" s="19"/>
    </row>
    <row r="80" spans="2:13" x14ac:dyDescent="0.25">
      <c r="B80" s="3"/>
      <c r="M80" s="19"/>
    </row>
    <row r="81" spans="2:13" x14ac:dyDescent="0.25">
      <c r="B81" s="3"/>
      <c r="M81" s="19"/>
    </row>
    <row r="82" spans="2:13" x14ac:dyDescent="0.25">
      <c r="B82" s="3"/>
      <c r="M82" s="19"/>
    </row>
    <row r="83" spans="2:13" x14ac:dyDescent="0.25">
      <c r="B83" s="97"/>
      <c r="M83" s="19"/>
    </row>
    <row r="84" spans="2:13" x14ac:dyDescent="0.25">
      <c r="C84" s="14"/>
      <c r="D84" s="10"/>
      <c r="M84" s="19"/>
    </row>
    <row r="85" spans="2:13" x14ac:dyDescent="0.25">
      <c r="B85" s="100"/>
      <c r="C85" s="16"/>
      <c r="D85" s="11"/>
      <c r="M85" s="19"/>
    </row>
    <row r="86" spans="2:13" x14ac:dyDescent="0.25">
      <c r="B86" s="99"/>
      <c r="C86" s="16"/>
      <c r="D86" s="11"/>
      <c r="M86" s="19"/>
    </row>
    <row r="87" spans="2:13" x14ac:dyDescent="0.25">
      <c r="B87" s="3"/>
      <c r="C87" s="16"/>
      <c r="D87" s="11"/>
      <c r="M87" s="19"/>
    </row>
    <row r="88" spans="2:13" x14ac:dyDescent="0.25">
      <c r="B88" s="102"/>
      <c r="C88" s="16"/>
      <c r="D88" s="11"/>
      <c r="M88" s="19"/>
    </row>
    <row r="89" spans="2:13" x14ac:dyDescent="0.25">
      <c r="C89" s="14"/>
      <c r="D89" s="11"/>
      <c r="M89" s="19"/>
    </row>
    <row r="90" spans="2:13" x14ac:dyDescent="0.25">
      <c r="B90" s="3"/>
      <c r="M90" s="19"/>
    </row>
    <row r="91" spans="2:13" x14ac:dyDescent="0.25">
      <c r="B91" s="3"/>
      <c r="M91" s="19"/>
    </row>
    <row r="92" spans="2:13" x14ac:dyDescent="0.25">
      <c r="B92" s="3"/>
      <c r="M92" s="19"/>
    </row>
    <row r="93" spans="2:13" x14ac:dyDescent="0.25">
      <c r="B93" s="3"/>
      <c r="M93" s="19"/>
    </row>
    <row r="94" spans="2:13" x14ac:dyDescent="0.25">
      <c r="B94" s="3"/>
      <c r="M94" s="19"/>
    </row>
    <row r="95" spans="2:13" x14ac:dyDescent="0.25">
      <c r="B95" s="3"/>
      <c r="M95" s="19"/>
    </row>
    <row r="96" spans="2:13" x14ac:dyDescent="0.25">
      <c r="B96" s="3"/>
      <c r="M96" s="19"/>
    </row>
    <row r="97" spans="2:13" ht="15.75" thickBot="1" x14ac:dyDescent="0.3">
      <c r="B97" s="3" t="s">
        <v>54</v>
      </c>
      <c r="M97" s="19"/>
    </row>
    <row r="98" spans="2:13" x14ac:dyDescent="0.25">
      <c r="B98" s="146" t="s">
        <v>51</v>
      </c>
      <c r="C98" s="91">
        <v>150.1</v>
      </c>
      <c r="D98" s="11">
        <f>+C98*9.81/(1000000*2*0.005*0.005*PI()/4)</f>
        <v>37.496420761423543</v>
      </c>
      <c r="E98" s="153" t="s">
        <v>58</v>
      </c>
      <c r="M98" s="19"/>
    </row>
    <row r="99" spans="2:13" ht="15.75" thickBot="1" x14ac:dyDescent="0.3">
      <c r="B99" s="147" t="s">
        <v>52</v>
      </c>
      <c r="C99" s="92">
        <v>126.2</v>
      </c>
      <c r="D99" s="11">
        <f>+C99*9.81/(1000000*2*0.005*0.005*PI()/4)</f>
        <v>31.525971353042316</v>
      </c>
      <c r="M99" s="19"/>
    </row>
    <row r="100" spans="2:13" x14ac:dyDescent="0.25">
      <c r="B100" s="3" t="s">
        <v>7</v>
      </c>
      <c r="C100" s="16"/>
      <c r="D100" s="11"/>
      <c r="M100" s="19"/>
    </row>
    <row r="101" spans="2:13" x14ac:dyDescent="0.25">
      <c r="B101" s="102"/>
      <c r="C101" s="16"/>
      <c r="D101" s="11"/>
      <c r="M101" s="19"/>
    </row>
    <row r="102" spans="2:13" x14ac:dyDescent="0.25">
      <c r="C102" s="14"/>
      <c r="D102" s="11"/>
      <c r="M102" s="19"/>
    </row>
    <row r="103" spans="2:13" x14ac:dyDescent="0.25">
      <c r="B103" s="3"/>
      <c r="M103" s="19"/>
    </row>
    <row r="104" spans="2:13" x14ac:dyDescent="0.25">
      <c r="B104" s="3"/>
      <c r="M104" s="19"/>
    </row>
    <row r="105" spans="2:13" x14ac:dyDescent="0.25">
      <c r="B105" s="3"/>
      <c r="M105" s="19"/>
    </row>
    <row r="106" spans="2:13" x14ac:dyDescent="0.25">
      <c r="B106" s="3"/>
      <c r="M106" s="19"/>
    </row>
    <row r="107" spans="2:13" x14ac:dyDescent="0.25">
      <c r="B107" s="3"/>
      <c r="M107" s="19"/>
    </row>
    <row r="108" spans="2:13" x14ac:dyDescent="0.25">
      <c r="B108" s="97"/>
      <c r="M108" s="19"/>
    </row>
    <row r="109" spans="2:13" x14ac:dyDescent="0.25">
      <c r="C109" s="14"/>
      <c r="D109" s="10"/>
      <c r="M109" s="19"/>
    </row>
    <row r="110" spans="2:13" x14ac:dyDescent="0.25">
      <c r="B110" s="100"/>
      <c r="C110" s="16"/>
      <c r="D110" s="11"/>
      <c r="M110" s="19"/>
    </row>
    <row r="111" spans="2:13" x14ac:dyDescent="0.25">
      <c r="B111" s="99"/>
      <c r="C111" s="16"/>
      <c r="D111" s="11"/>
      <c r="M111" s="19"/>
    </row>
    <row r="112" spans="2:13" x14ac:dyDescent="0.25">
      <c r="B112" s="3"/>
      <c r="C112" s="16"/>
      <c r="D112" s="11"/>
      <c r="M112" s="19"/>
    </row>
    <row r="113" spans="2:13" x14ac:dyDescent="0.25">
      <c r="B113" s="102"/>
      <c r="C113" s="16"/>
      <c r="D113" s="11"/>
      <c r="M113" s="19"/>
    </row>
    <row r="114" spans="2:13" x14ac:dyDescent="0.25">
      <c r="C114" s="14"/>
      <c r="D114" s="11"/>
      <c r="M114" s="19"/>
    </row>
    <row r="115" spans="2:13" x14ac:dyDescent="0.25">
      <c r="B115" s="3"/>
      <c r="M115" s="19"/>
    </row>
    <row r="116" spans="2:13" x14ac:dyDescent="0.25">
      <c r="B116" s="3"/>
      <c r="M116" s="19"/>
    </row>
    <row r="117" spans="2:13" x14ac:dyDescent="0.25">
      <c r="B117" s="3"/>
      <c r="M117" s="19"/>
    </row>
    <row r="118" spans="2:13" x14ac:dyDescent="0.25">
      <c r="B118" s="3"/>
      <c r="M118" s="19"/>
    </row>
    <row r="119" spans="2:13" x14ac:dyDescent="0.25">
      <c r="B119" s="3"/>
      <c r="M119" s="19"/>
    </row>
    <row r="120" spans="2:13" x14ac:dyDescent="0.25">
      <c r="B120" s="3"/>
      <c r="M120" s="19"/>
    </row>
    <row r="121" spans="2:13" x14ac:dyDescent="0.25">
      <c r="B121" s="3"/>
      <c r="M121" s="19"/>
    </row>
    <row r="122" spans="2:13" x14ac:dyDescent="0.25">
      <c r="B122" s="3"/>
      <c r="M122" s="19"/>
    </row>
    <row r="123" spans="2:13" x14ac:dyDescent="0.25">
      <c r="B123" s="3"/>
      <c r="M123" s="19"/>
    </row>
    <row r="124" spans="2:13" x14ac:dyDescent="0.25">
      <c r="B124" s="3"/>
      <c r="M124" s="19"/>
    </row>
    <row r="125" spans="2:13" x14ac:dyDescent="0.25">
      <c r="B125" s="3"/>
      <c r="M125" s="19"/>
    </row>
    <row r="126" spans="2:13" x14ac:dyDescent="0.25">
      <c r="B126" s="3"/>
      <c r="M126" s="19"/>
    </row>
    <row r="127" spans="2:13" x14ac:dyDescent="0.25">
      <c r="B127" s="4"/>
      <c r="M127" s="19"/>
    </row>
    <row r="128" spans="2:13" x14ac:dyDescent="0.25">
      <c r="B128" s="4"/>
      <c r="M128" s="19"/>
    </row>
    <row r="129" spans="2:13" ht="15.75" thickBot="1" x14ac:dyDescent="0.3">
      <c r="B129" t="s">
        <v>42</v>
      </c>
      <c r="M129" s="19"/>
    </row>
    <row r="130" spans="2:13" ht="15.75" thickBot="1" x14ac:dyDescent="0.3">
      <c r="B130" s="20"/>
      <c r="C130" s="21" t="s">
        <v>25</v>
      </c>
      <c r="D130" s="22" t="s">
        <v>26</v>
      </c>
      <c r="E130" s="22" t="s">
        <v>27</v>
      </c>
      <c r="F130" s="23" t="s">
        <v>28</v>
      </c>
      <c r="M130" s="19"/>
    </row>
    <row r="131" spans="2:13" x14ac:dyDescent="0.25">
      <c r="B131" s="146" t="s">
        <v>51</v>
      </c>
      <c r="C131" s="43">
        <f>+Sheet1!D162</f>
        <v>0.32</v>
      </c>
      <c r="D131" s="44">
        <f>+Sheet1!G162</f>
        <v>0.6</v>
      </c>
      <c r="E131" s="44">
        <f>+Sheet1!J162</f>
        <v>1.18</v>
      </c>
      <c r="F131" s="45">
        <f>+Sheet1!M162</f>
        <v>2.41</v>
      </c>
      <c r="M131" s="19"/>
    </row>
    <row r="132" spans="2:13" ht="15.75" thickBot="1" x14ac:dyDescent="0.3">
      <c r="B132" s="147" t="s">
        <v>52</v>
      </c>
      <c r="C132" s="48">
        <f>+Sheet1!D163</f>
        <v>0.68</v>
      </c>
      <c r="D132" s="49">
        <f>+Sheet1!G163</f>
        <v>1.31</v>
      </c>
      <c r="E132" s="49">
        <f>+Sheet1!J163</f>
        <v>2.6</v>
      </c>
      <c r="F132" s="50">
        <f>+Sheet1!M163</f>
        <v>7.26</v>
      </c>
      <c r="M132" s="19"/>
    </row>
    <row r="133" spans="2:13" x14ac:dyDescent="0.25">
      <c r="B133" s="15"/>
      <c r="C133" s="105"/>
      <c r="D133" s="105"/>
      <c r="E133" s="105"/>
      <c r="F133" s="105"/>
      <c r="M133" s="19"/>
    </row>
    <row r="134" spans="2:13" x14ac:dyDescent="0.25">
      <c r="B134" s="102"/>
      <c r="C134" s="105"/>
      <c r="D134" s="105"/>
      <c r="E134" s="105"/>
      <c r="F134" s="105"/>
      <c r="M134" s="19"/>
    </row>
    <row r="135" spans="2:13" x14ac:dyDescent="0.25">
      <c r="B135" t="s">
        <v>5</v>
      </c>
      <c r="C135" s="14"/>
      <c r="D135" s="8"/>
      <c r="E135" s="39"/>
      <c r="F135" s="39"/>
      <c r="M135" s="19"/>
    </row>
    <row r="136" spans="2:13" x14ac:dyDescent="0.25">
      <c r="B136" s="37" t="s">
        <v>43</v>
      </c>
      <c r="C136" s="14"/>
      <c r="D136" s="8"/>
      <c r="E136" s="39"/>
      <c r="F136" s="39"/>
      <c r="M136" s="19"/>
    </row>
    <row r="137" spans="2:13" x14ac:dyDescent="0.25">
      <c r="B137" s="19" t="s">
        <v>45</v>
      </c>
      <c r="M137" s="19"/>
    </row>
    <row r="138" spans="2:13" x14ac:dyDescent="0.25">
      <c r="B138" s="37"/>
      <c r="M138" s="19"/>
    </row>
    <row r="139" spans="2:13" x14ac:dyDescent="0.25">
      <c r="B139" s="37"/>
      <c r="M139" s="19"/>
    </row>
    <row r="140" spans="2:13" x14ac:dyDescent="0.25">
      <c r="B140" s="37"/>
      <c r="M140" s="19"/>
    </row>
    <row r="141" spans="2:13" x14ac:dyDescent="0.25">
      <c r="B141" s="37"/>
      <c r="M141" s="19"/>
    </row>
    <row r="142" spans="2:13" x14ac:dyDescent="0.25">
      <c r="B142" s="37"/>
      <c r="M142" s="19"/>
    </row>
    <row r="143" spans="2:13" x14ac:dyDescent="0.25">
      <c r="B143" s="37"/>
      <c r="M143" s="19"/>
    </row>
    <row r="144" spans="2:13" x14ac:dyDescent="0.25">
      <c r="B144" s="37"/>
      <c r="M144" s="19"/>
    </row>
    <row r="145" spans="2:13" x14ac:dyDescent="0.25">
      <c r="B145" s="37"/>
      <c r="M145" s="19"/>
    </row>
    <row r="146" spans="2:13" x14ac:dyDescent="0.25">
      <c r="B146" s="37"/>
      <c r="M146" s="19"/>
    </row>
    <row r="147" spans="2:13" x14ac:dyDescent="0.25">
      <c r="B147" s="37"/>
      <c r="M147" s="19"/>
    </row>
    <row r="148" spans="2:13" x14ac:dyDescent="0.25">
      <c r="B148" s="37"/>
      <c r="M148" s="19"/>
    </row>
    <row r="149" spans="2:13" x14ac:dyDescent="0.25">
      <c r="B149" s="37"/>
      <c r="M149" s="19"/>
    </row>
    <row r="150" spans="2:13" x14ac:dyDescent="0.25">
      <c r="B150" s="37"/>
      <c r="M150" s="19"/>
    </row>
    <row r="151" spans="2:13" x14ac:dyDescent="0.25">
      <c r="B151" s="37"/>
      <c r="M151" s="19"/>
    </row>
    <row r="152" spans="2:13" x14ac:dyDescent="0.25">
      <c r="B152" s="37"/>
      <c r="M152" s="19"/>
    </row>
    <row r="153" spans="2:13" x14ac:dyDescent="0.25">
      <c r="B153" s="37"/>
      <c r="M153" s="19"/>
    </row>
    <row r="154" spans="2:13" x14ac:dyDescent="0.25">
      <c r="B154" s="37"/>
      <c r="M154" s="19"/>
    </row>
    <row r="155" spans="2:13" x14ac:dyDescent="0.25">
      <c r="B155" s="37"/>
      <c r="M155" s="19"/>
    </row>
    <row r="156" spans="2:13" x14ac:dyDescent="0.25">
      <c r="B156" s="37"/>
      <c r="M156" s="19"/>
    </row>
    <row r="157" spans="2:13" x14ac:dyDescent="0.25">
      <c r="B157" s="37"/>
      <c r="M157" s="19"/>
    </row>
    <row r="158" spans="2:13" x14ac:dyDescent="0.25">
      <c r="B158" s="37"/>
      <c r="M158" s="19"/>
    </row>
    <row r="159" spans="2:13" x14ac:dyDescent="0.25">
      <c r="B159" s="37"/>
      <c r="M159" s="19"/>
    </row>
    <row r="160" spans="2:13" ht="15.75" thickBot="1" x14ac:dyDescent="0.3">
      <c r="B160" t="s">
        <v>41</v>
      </c>
    </row>
    <row r="161" spans="2:14" ht="15.75" thickBot="1" x14ac:dyDescent="0.3">
      <c r="B161" s="24"/>
      <c r="C161" s="25" t="s">
        <v>30</v>
      </c>
      <c r="D161" s="26" t="s">
        <v>29</v>
      </c>
      <c r="E161" s="27" t="s">
        <v>32</v>
      </c>
      <c r="F161" s="28" t="s">
        <v>31</v>
      </c>
      <c r="G161" s="29" t="s">
        <v>33</v>
      </c>
      <c r="H161" s="30" t="s">
        <v>34</v>
      </c>
      <c r="I161" s="31" t="s">
        <v>35</v>
      </c>
      <c r="J161" s="32" t="s">
        <v>36</v>
      </c>
      <c r="K161" s="33" t="s">
        <v>37</v>
      </c>
      <c r="L161" s="34" t="s">
        <v>38</v>
      </c>
      <c r="M161" s="35" t="s">
        <v>39</v>
      </c>
      <c r="N161" s="36" t="s">
        <v>40</v>
      </c>
    </row>
    <row r="162" spans="2:14" x14ac:dyDescent="0.25">
      <c r="B162" s="146" t="s">
        <v>51</v>
      </c>
      <c r="C162" s="51">
        <v>0.3</v>
      </c>
      <c r="D162" s="52">
        <v>0.32</v>
      </c>
      <c r="E162" s="82">
        <v>0.32</v>
      </c>
      <c r="F162" s="53">
        <v>0.57999999999999996</v>
      </c>
      <c r="G162" s="54">
        <v>0.6</v>
      </c>
      <c r="H162" s="55">
        <v>0.61</v>
      </c>
      <c r="I162" s="56">
        <v>1.1299999999999999</v>
      </c>
      <c r="J162" s="57">
        <v>1.18</v>
      </c>
      <c r="K162" s="58">
        <v>1.19</v>
      </c>
      <c r="L162" s="84">
        <v>2.31</v>
      </c>
      <c r="M162" s="59">
        <v>2.41</v>
      </c>
      <c r="N162" s="60">
        <v>2.44</v>
      </c>
    </row>
    <row r="163" spans="2:14" ht="15.75" thickBot="1" x14ac:dyDescent="0.3">
      <c r="B163" s="147" t="s">
        <v>52</v>
      </c>
      <c r="C163" s="61">
        <v>0.63</v>
      </c>
      <c r="D163" s="62">
        <v>0.68</v>
      </c>
      <c r="E163" s="83">
        <v>0.69</v>
      </c>
      <c r="F163" s="63">
        <v>1.25</v>
      </c>
      <c r="G163" s="64">
        <v>1.31</v>
      </c>
      <c r="H163" s="65">
        <v>1.33</v>
      </c>
      <c r="I163" s="66">
        <v>2.46</v>
      </c>
      <c r="J163" s="67">
        <v>2.6</v>
      </c>
      <c r="K163" s="68">
        <v>2.66</v>
      </c>
      <c r="L163" s="85">
        <v>5.97</v>
      </c>
      <c r="M163" s="69">
        <v>7.26</v>
      </c>
      <c r="N163" s="70">
        <v>7.92</v>
      </c>
    </row>
    <row r="164" spans="2:14" x14ac:dyDescent="0.25">
      <c r="B164" s="15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</row>
    <row r="165" spans="2:14" x14ac:dyDescent="0.25">
      <c r="B165" s="37"/>
      <c r="M165" s="19"/>
    </row>
    <row r="166" spans="2:14" x14ac:dyDescent="0.25">
      <c r="B166" s="37"/>
      <c r="M166" s="19"/>
    </row>
    <row r="167" spans="2:14" x14ac:dyDescent="0.25">
      <c r="B167" s="37"/>
      <c r="M167" s="19"/>
    </row>
    <row r="168" spans="2:14" x14ac:dyDescent="0.25">
      <c r="B168" s="37"/>
      <c r="M168" s="19"/>
    </row>
    <row r="169" spans="2:14" x14ac:dyDescent="0.25">
      <c r="B169" s="37"/>
      <c r="M169" s="19"/>
    </row>
    <row r="170" spans="2:14" x14ac:dyDescent="0.25">
      <c r="B170" s="37"/>
      <c r="M170" s="19"/>
    </row>
    <row r="171" spans="2:14" x14ac:dyDescent="0.25">
      <c r="B171" s="37"/>
      <c r="M171" s="19"/>
    </row>
    <row r="172" spans="2:14" x14ac:dyDescent="0.25">
      <c r="B172" s="37"/>
      <c r="M172" s="19"/>
    </row>
    <row r="173" spans="2:14" x14ac:dyDescent="0.25">
      <c r="B173" s="37"/>
      <c r="M173" s="19"/>
    </row>
    <row r="174" spans="2:14" x14ac:dyDescent="0.25">
      <c r="B174" s="37"/>
      <c r="M174" s="19"/>
    </row>
    <row r="175" spans="2:14" x14ac:dyDescent="0.25">
      <c r="B175" s="37"/>
      <c r="M175" s="19"/>
    </row>
    <row r="176" spans="2:14" x14ac:dyDescent="0.25">
      <c r="B176" s="37"/>
      <c r="M176" s="19"/>
    </row>
    <row r="177" spans="2:13" x14ac:dyDescent="0.25">
      <c r="B177" s="37"/>
      <c r="M177" s="19"/>
    </row>
    <row r="178" spans="2:13" x14ac:dyDescent="0.25">
      <c r="B178" s="37"/>
      <c r="M178" s="19"/>
    </row>
    <row r="179" spans="2:13" x14ac:dyDescent="0.25">
      <c r="B179" s="37"/>
      <c r="M179" s="19"/>
    </row>
    <row r="180" spans="2:13" x14ac:dyDescent="0.25">
      <c r="B180" s="37"/>
      <c r="M180" s="19"/>
    </row>
    <row r="181" spans="2:13" x14ac:dyDescent="0.25">
      <c r="B181" s="37"/>
      <c r="M181" s="19"/>
    </row>
    <row r="182" spans="2:13" x14ac:dyDescent="0.25">
      <c r="B182" s="37"/>
      <c r="M182" s="19"/>
    </row>
    <row r="183" spans="2:13" x14ac:dyDescent="0.25">
      <c r="B183" s="37"/>
      <c r="M183" s="19"/>
    </row>
    <row r="184" spans="2:13" x14ac:dyDescent="0.25">
      <c r="B184" s="37"/>
      <c r="M184" s="19"/>
    </row>
    <row r="185" spans="2:13" x14ac:dyDescent="0.25">
      <c r="B185" s="37"/>
      <c r="M185" s="19"/>
    </row>
    <row r="186" spans="2:13" x14ac:dyDescent="0.25">
      <c r="B186" s="37"/>
      <c r="M186" s="19"/>
    </row>
    <row r="187" spans="2:13" x14ac:dyDescent="0.25">
      <c r="B187" s="37"/>
      <c r="M187" s="19"/>
    </row>
    <row r="188" spans="2:13" x14ac:dyDescent="0.25">
      <c r="B188" s="37"/>
      <c r="M188" s="19"/>
    </row>
    <row r="189" spans="2:13" x14ac:dyDescent="0.25">
      <c r="B189" s="37"/>
      <c r="M189" s="19"/>
    </row>
    <row r="190" spans="2:13" x14ac:dyDescent="0.25">
      <c r="B190" s="37"/>
      <c r="M190" s="19"/>
    </row>
    <row r="191" spans="2:13" x14ac:dyDescent="0.25">
      <c r="B191" s="37"/>
      <c r="M191" s="19"/>
    </row>
    <row r="192" spans="2:13" x14ac:dyDescent="0.25">
      <c r="B192" s="37"/>
      <c r="M192" s="19"/>
    </row>
    <row r="193" spans="1:13" x14ac:dyDescent="0.25">
      <c r="B193" s="37"/>
      <c r="M193" s="19"/>
    </row>
    <row r="194" spans="1:13" x14ac:dyDescent="0.25">
      <c r="B194" s="37"/>
      <c r="M194" s="19"/>
    </row>
    <row r="195" spans="1:13" x14ac:dyDescent="0.25">
      <c r="B195" s="37"/>
      <c r="M195" s="19"/>
    </row>
    <row r="196" spans="1:13" x14ac:dyDescent="0.25">
      <c r="B196" s="37"/>
      <c r="M196" s="19"/>
    </row>
    <row r="197" spans="1:13" x14ac:dyDescent="0.25">
      <c r="B197" s="37"/>
      <c r="M197" s="19"/>
    </row>
    <row r="198" spans="1:13" x14ac:dyDescent="0.25">
      <c r="B198" s="37"/>
      <c r="M198" s="19"/>
    </row>
    <row r="199" spans="1:13" x14ac:dyDescent="0.25">
      <c r="B199" s="37"/>
      <c r="M199" s="19"/>
    </row>
    <row r="200" spans="1:13" x14ac:dyDescent="0.25">
      <c r="B200" s="37"/>
      <c r="M200" s="19"/>
    </row>
    <row r="201" spans="1:13" x14ac:dyDescent="0.25">
      <c r="B201" s="37"/>
      <c r="M201" s="19"/>
    </row>
    <row r="202" spans="1:13" x14ac:dyDescent="0.25">
      <c r="B202" t="s">
        <v>13</v>
      </c>
      <c r="M202" s="19"/>
    </row>
    <row r="203" spans="1:13" ht="15.75" thickBot="1" x14ac:dyDescent="0.3">
      <c r="B203" s="97" t="s">
        <v>49</v>
      </c>
      <c r="M203" s="19"/>
    </row>
    <row r="204" spans="1:13" ht="15.75" thickBot="1" x14ac:dyDescent="0.3">
      <c r="B204" s="2"/>
      <c r="C204" s="71" t="s">
        <v>14</v>
      </c>
      <c r="D204" s="72" t="s">
        <v>15</v>
      </c>
      <c r="E204" s="118" t="s">
        <v>16</v>
      </c>
      <c r="M204" s="19"/>
    </row>
    <row r="205" spans="1:13" x14ac:dyDescent="0.25">
      <c r="A205" s="46" t="s">
        <v>56</v>
      </c>
      <c r="B205" s="146" t="s">
        <v>51</v>
      </c>
      <c r="C205" s="149">
        <v>2.5</v>
      </c>
      <c r="D205" s="76">
        <v>2.5</v>
      </c>
      <c r="E205" s="119">
        <v>0.24</v>
      </c>
      <c r="F205" s="154" t="s">
        <v>59</v>
      </c>
      <c r="M205" s="19"/>
    </row>
    <row r="206" spans="1:13" ht="15.75" thickBot="1" x14ac:dyDescent="0.3">
      <c r="A206" s="46"/>
      <c r="B206" s="147" t="s">
        <v>52</v>
      </c>
      <c r="C206" s="111">
        <v>1.4</v>
      </c>
      <c r="D206" s="112">
        <v>1.5</v>
      </c>
      <c r="E206" s="120">
        <v>0.5</v>
      </c>
      <c r="M206" s="19"/>
    </row>
    <row r="207" spans="1:13" x14ac:dyDescent="0.25">
      <c r="A207" s="46"/>
      <c r="B207" s="15"/>
      <c r="C207" s="14"/>
      <c r="D207" s="8"/>
      <c r="E207" s="8"/>
      <c r="M207" s="19"/>
    </row>
    <row r="208" spans="1:13" x14ac:dyDescent="0.25">
      <c r="A208" s="150" t="s">
        <v>56</v>
      </c>
      <c r="B208" s="151" t="s">
        <v>55</v>
      </c>
      <c r="C208" s="14"/>
      <c r="D208" s="8"/>
      <c r="E208" s="8"/>
      <c r="M208" s="19"/>
    </row>
    <row r="209" spans="2:13" x14ac:dyDescent="0.25">
      <c r="B209" s="37"/>
      <c r="M209" s="19"/>
    </row>
    <row r="210" spans="2:13" x14ac:dyDescent="0.25">
      <c r="B210" s="37"/>
      <c r="M210" s="19"/>
    </row>
    <row r="211" spans="2:13" x14ac:dyDescent="0.25">
      <c r="B211" s="97"/>
      <c r="M211" s="19"/>
    </row>
    <row r="212" spans="2:13" x14ac:dyDescent="0.25">
      <c r="C212" s="8"/>
      <c r="D212" s="14"/>
      <c r="E212" s="8"/>
      <c r="M212" s="19"/>
    </row>
    <row r="213" spans="2:13" x14ac:dyDescent="0.25">
      <c r="B213" s="100"/>
      <c r="C213" s="8"/>
      <c r="D213" s="14"/>
      <c r="E213" s="8"/>
      <c r="M213" s="19"/>
    </row>
    <row r="214" spans="2:13" x14ac:dyDescent="0.25">
      <c r="B214" s="99"/>
      <c r="C214" s="8"/>
      <c r="D214" s="16"/>
      <c r="E214" s="8"/>
      <c r="M214" s="19"/>
    </row>
    <row r="215" spans="2:13" x14ac:dyDescent="0.25">
      <c r="B215" s="15"/>
      <c r="C215" s="8"/>
      <c r="D215" s="14"/>
      <c r="E215" s="8"/>
      <c r="M215" s="19"/>
    </row>
    <row r="216" spans="2:13" x14ac:dyDescent="0.25">
      <c r="B216" s="102"/>
      <c r="C216" s="8"/>
      <c r="D216" s="14"/>
      <c r="E216" s="8"/>
      <c r="M216" s="19"/>
    </row>
    <row r="217" spans="2:13" x14ac:dyDescent="0.25">
      <c r="B217" s="98"/>
      <c r="M217" s="19"/>
    </row>
    <row r="218" spans="2:13" x14ac:dyDescent="0.25">
      <c r="B218" s="37"/>
      <c r="M218" s="19"/>
    </row>
    <row r="219" spans="2:13" x14ac:dyDescent="0.25">
      <c r="B219" s="4"/>
      <c r="M219" s="19"/>
    </row>
    <row r="220" spans="2:13" x14ac:dyDescent="0.25">
      <c r="M220" s="19"/>
    </row>
    <row r="221" spans="2:13" x14ac:dyDescent="0.25">
      <c r="M221" s="19"/>
    </row>
    <row r="222" spans="2:13" x14ac:dyDescent="0.25">
      <c r="M222" s="19"/>
    </row>
    <row r="223" spans="2:13" x14ac:dyDescent="0.25">
      <c r="M223" s="19"/>
    </row>
    <row r="224" spans="2:13" x14ac:dyDescent="0.25">
      <c r="B224" s="3"/>
      <c r="C224" s="14"/>
      <c r="D224" s="8"/>
      <c r="E224" s="8"/>
      <c r="M224" s="19"/>
    </row>
    <row r="225" spans="1:13" x14ac:dyDescent="0.25">
      <c r="B225" s="3"/>
      <c r="C225" s="14"/>
      <c r="D225" s="8"/>
      <c r="E225" s="8"/>
      <c r="M225" s="19"/>
    </row>
    <row r="226" spans="1:13" x14ac:dyDescent="0.25">
      <c r="B226" s="4"/>
      <c r="M226" s="19"/>
    </row>
    <row r="227" spans="1:13" ht="15.75" thickBot="1" x14ac:dyDescent="0.3">
      <c r="B227" t="s">
        <v>12</v>
      </c>
      <c r="M227" s="19"/>
    </row>
    <row r="228" spans="1:13" ht="15.75" thickBot="1" x14ac:dyDescent="0.3">
      <c r="B228" s="2"/>
      <c r="C228" s="5" t="s">
        <v>10</v>
      </c>
      <c r="D228" s="6" t="s">
        <v>11</v>
      </c>
      <c r="E228" s="17" t="s">
        <v>22</v>
      </c>
      <c r="M228" s="19"/>
    </row>
    <row r="229" spans="1:13" x14ac:dyDescent="0.25">
      <c r="B229" s="146" t="s">
        <v>51</v>
      </c>
      <c r="C229" s="1">
        <v>12</v>
      </c>
      <c r="D229" s="13">
        <f>0.5*9.81*C229/1000</f>
        <v>5.8860000000000003E-2</v>
      </c>
      <c r="E229" s="18">
        <f>+D229/(1000*0.008*0.004)</f>
        <v>1.839375</v>
      </c>
      <c r="F229" s="42"/>
      <c r="M229" s="19"/>
    </row>
    <row r="230" spans="1:13" ht="15.75" thickBot="1" x14ac:dyDescent="0.3">
      <c r="B230" s="147" t="s">
        <v>52</v>
      </c>
      <c r="C230" s="103">
        <v>17</v>
      </c>
      <c r="D230" s="113">
        <f>0.5*9.81*C230/1000</f>
        <v>8.3385000000000001E-2</v>
      </c>
      <c r="E230" s="18">
        <f>+D230/(1000*0.008*0.004)</f>
        <v>2.6057812500000002</v>
      </c>
      <c r="F230" s="42"/>
      <c r="M230" s="19"/>
    </row>
    <row r="231" spans="1:13" x14ac:dyDescent="0.25">
      <c r="A231" s="46"/>
      <c r="B231" s="15"/>
      <c r="C231" s="8"/>
      <c r="D231" s="38"/>
      <c r="E231" s="18"/>
      <c r="F231" s="42"/>
      <c r="M231" s="19"/>
    </row>
    <row r="232" spans="1:13" x14ac:dyDescent="0.25">
      <c r="B232" s="102"/>
      <c r="C232" s="8"/>
      <c r="D232" s="38"/>
      <c r="E232" s="18"/>
      <c r="M232" s="19"/>
    </row>
    <row r="233" spans="1:13" x14ac:dyDescent="0.25">
      <c r="B233" s="3"/>
      <c r="C233" s="8"/>
      <c r="D233" s="38"/>
      <c r="E233" s="18"/>
      <c r="M233" s="19"/>
    </row>
    <row r="234" spans="1:13" x14ac:dyDescent="0.25">
      <c r="B234" s="3"/>
      <c r="C234" s="8"/>
      <c r="D234" s="38"/>
      <c r="E234" s="18"/>
      <c r="M234" s="19"/>
    </row>
    <row r="235" spans="1:13" x14ac:dyDescent="0.25">
      <c r="B235" s="3"/>
      <c r="C235" s="8"/>
      <c r="D235" s="38"/>
      <c r="E235" s="18"/>
      <c r="M235" s="19"/>
    </row>
    <row r="236" spans="1:13" x14ac:dyDescent="0.25">
      <c r="B236" s="3"/>
      <c r="C236" s="8"/>
      <c r="D236" s="38"/>
      <c r="E236" s="18"/>
      <c r="M236" s="19"/>
    </row>
    <row r="237" spans="1:13" x14ac:dyDescent="0.25">
      <c r="B237" s="3"/>
      <c r="C237" s="8"/>
      <c r="D237" s="38"/>
      <c r="E237" s="18"/>
      <c r="M237" s="19"/>
    </row>
    <row r="238" spans="1:13" x14ac:dyDescent="0.25">
      <c r="B238" s="3"/>
      <c r="C238" s="8"/>
      <c r="D238" s="38"/>
      <c r="E238" s="18"/>
      <c r="M238" s="19"/>
    </row>
    <row r="239" spans="1:13" x14ac:dyDescent="0.25">
      <c r="B239" s="3"/>
      <c r="C239" s="8"/>
      <c r="D239" s="38"/>
      <c r="E239" s="18"/>
      <c r="M239" s="19"/>
    </row>
    <row r="240" spans="1:13" x14ac:dyDescent="0.25">
      <c r="B240" s="3"/>
      <c r="C240" s="8"/>
      <c r="D240" s="38"/>
      <c r="E240" s="18"/>
      <c r="M240" s="19"/>
    </row>
    <row r="241" spans="2:13" x14ac:dyDescent="0.25">
      <c r="B241" s="3"/>
      <c r="C241" s="8"/>
      <c r="D241" s="38"/>
      <c r="E241" s="18"/>
      <c r="M241" s="19"/>
    </row>
    <row r="242" spans="2:13" x14ac:dyDescent="0.25">
      <c r="B242" s="3"/>
      <c r="C242" s="8"/>
      <c r="D242" s="38"/>
      <c r="E242" s="18"/>
      <c r="M242" s="19"/>
    </row>
    <row r="243" spans="2:13" x14ac:dyDescent="0.25">
      <c r="B243" s="3"/>
      <c r="C243" s="8"/>
      <c r="D243" s="38"/>
      <c r="E243" s="18"/>
      <c r="M243" s="19"/>
    </row>
    <row r="244" spans="2:13" x14ac:dyDescent="0.25">
      <c r="B244" s="3"/>
      <c r="C244" s="8"/>
      <c r="D244" s="38"/>
      <c r="E244" s="18"/>
      <c r="M244" s="19"/>
    </row>
    <row r="245" spans="2:13" x14ac:dyDescent="0.25">
      <c r="B245" s="3"/>
      <c r="C245" s="8"/>
      <c r="D245" s="38"/>
      <c r="E245" s="18"/>
      <c r="M245" s="19"/>
    </row>
    <row r="246" spans="2:13" x14ac:dyDescent="0.25">
      <c r="B246" s="3"/>
      <c r="C246" s="8"/>
      <c r="D246" s="38"/>
      <c r="E246" s="18"/>
      <c r="M246" s="19"/>
    </row>
    <row r="247" spans="2:13" x14ac:dyDescent="0.25">
      <c r="B247" s="3"/>
      <c r="C247" s="8"/>
      <c r="D247" s="38"/>
      <c r="E247" s="18"/>
      <c r="M247" s="19"/>
    </row>
    <row r="248" spans="2:13" x14ac:dyDescent="0.25">
      <c r="B248" s="3"/>
      <c r="C248" s="8"/>
      <c r="D248" s="38"/>
      <c r="E248" s="18"/>
      <c r="M248" s="19"/>
    </row>
    <row r="249" spans="2:13" x14ac:dyDescent="0.25">
      <c r="B249" s="3"/>
      <c r="C249" s="8"/>
      <c r="D249" s="38"/>
      <c r="E249" s="18"/>
      <c r="M249" s="19"/>
    </row>
    <row r="250" spans="2:13" x14ac:dyDescent="0.25">
      <c r="B250" s="3"/>
      <c r="C250" s="8"/>
      <c r="D250" s="38"/>
      <c r="E250" s="18"/>
      <c r="M250" s="19"/>
    </row>
    <row r="251" spans="2:13" x14ac:dyDescent="0.25">
      <c r="B251" s="3"/>
      <c r="C251" s="8"/>
      <c r="D251" s="38"/>
      <c r="E251" s="18"/>
      <c r="M251" s="19"/>
    </row>
    <row r="252" spans="2:13" x14ac:dyDescent="0.25">
      <c r="B252" s="4"/>
      <c r="M252" s="19"/>
    </row>
    <row r="253" spans="2:13" x14ac:dyDescent="0.25">
      <c r="B253" s="4"/>
      <c r="M253" s="19"/>
    </row>
    <row r="254" spans="2:13" x14ac:dyDescent="0.25">
      <c r="B254" s="4"/>
      <c r="M254" s="19"/>
    </row>
    <row r="255" spans="2:13" ht="15.75" thickBot="1" x14ac:dyDescent="0.3">
      <c r="B255" t="s">
        <v>8</v>
      </c>
      <c r="M255" s="19"/>
    </row>
    <row r="256" spans="2:13" ht="15.75" thickBot="1" x14ac:dyDescent="0.3">
      <c r="B256" s="2"/>
      <c r="C256" s="6" t="s">
        <v>9</v>
      </c>
      <c r="M256" s="19"/>
    </row>
    <row r="257" spans="2:13" x14ac:dyDescent="0.25">
      <c r="B257" s="146" t="s">
        <v>51</v>
      </c>
      <c r="C257" s="9">
        <v>117</v>
      </c>
      <c r="M257" s="19"/>
    </row>
    <row r="258" spans="2:13" ht="15.75" thickBot="1" x14ac:dyDescent="0.3">
      <c r="B258" s="147" t="s">
        <v>52</v>
      </c>
      <c r="C258" s="114">
        <v>175</v>
      </c>
      <c r="D258" s="121"/>
      <c r="M258" s="19"/>
    </row>
    <row r="259" spans="2:13" x14ac:dyDescent="0.25">
      <c r="B259" s="155" t="s">
        <v>60</v>
      </c>
      <c r="C259" s="14"/>
      <c r="M259" s="19"/>
    </row>
    <row r="260" spans="2:13" x14ac:dyDescent="0.25">
      <c r="B260" s="102"/>
      <c r="C260" s="14"/>
    </row>
    <row r="261" spans="2:13" x14ac:dyDescent="0.25">
      <c r="B261" s="79"/>
    </row>
    <row r="262" spans="2:13" x14ac:dyDescent="0.25">
      <c r="B262" s="19" t="s">
        <v>48</v>
      </c>
    </row>
    <row r="263" spans="2:13" x14ac:dyDescent="0.25">
      <c r="B263" s="19" t="s">
        <v>44</v>
      </c>
    </row>
    <row r="275" spans="2:4" x14ac:dyDescent="0.25">
      <c r="B275" s="3"/>
    </row>
    <row r="278" spans="2:4" x14ac:dyDescent="0.25">
      <c r="C278" s="14"/>
      <c r="D278" s="142"/>
    </row>
    <row r="279" spans="2:4" x14ac:dyDescent="0.25">
      <c r="B279" s="37"/>
      <c r="C279" s="14"/>
      <c r="D279" s="143"/>
    </row>
    <row r="280" spans="2:4" x14ac:dyDescent="0.25">
      <c r="B280" s="4"/>
      <c r="C280" s="14"/>
      <c r="D280" s="143"/>
    </row>
    <row r="285" spans="2:4" x14ac:dyDescent="0.25">
      <c r="B285" s="19"/>
    </row>
  </sheetData>
  <phoneticPr fontId="2" type="noConversion"/>
  <pageMargins left="0.7" right="0.7" top="0.75" bottom="0.75" header="0.3" footer="0.3"/>
  <pageSetup paperSize="9" orientation="portrait" r:id="rId1"/>
  <ignoredErrors>
    <ignoredError sqref="E98 F20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2024-11-23T10:28:10Z</dcterms:modified>
</cp:coreProperties>
</file>