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EC06AD88-1431-4CEC-8FED-7850364B7FD6}" xr6:coauthVersionLast="47" xr6:coauthVersionMax="47" xr10:uidLastSave="{00000000-0000-0000-0000-000000000000}"/>
  <bookViews>
    <workbookView xWindow="-120" yWindow="-120" windowWidth="29040" windowHeight="157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H14" i="1"/>
  <c r="G14" i="1"/>
  <c r="F14" i="1"/>
  <c r="E14" i="1"/>
  <c r="D14" i="1"/>
  <c r="C14" i="1"/>
  <c r="C15" i="1"/>
  <c r="F104" i="1"/>
  <c r="E104" i="1"/>
  <c r="D104" i="1"/>
  <c r="C104" i="1"/>
  <c r="F103" i="1"/>
  <c r="E103" i="1"/>
  <c r="D103" i="1"/>
  <c r="C103" i="1"/>
  <c r="E50" i="1"/>
  <c r="F50" i="1" s="1"/>
  <c r="D70" i="1"/>
  <c r="D69" i="1"/>
  <c r="D210" i="1"/>
  <c r="E210" i="1" s="1"/>
  <c r="E38" i="1"/>
  <c r="F38" i="1" s="1"/>
  <c r="D209" i="1"/>
  <c r="E209" i="1" s="1"/>
  <c r="E51" i="1"/>
  <c r="F51" i="1" s="1"/>
  <c r="E37" i="1"/>
  <c r="F37" i="1" s="1"/>
</calcChain>
</file>

<file path=xl/sharedStrings.xml><?xml version="1.0" encoding="utf-8"?>
<sst xmlns="http://schemas.openxmlformats.org/spreadsheetml/2006/main" count="97" uniqueCount="64">
  <si>
    <t>Day 0</t>
  </si>
  <si>
    <t>Day 1</t>
  </si>
  <si>
    <t>Day 2</t>
  </si>
  <si>
    <t>Day 3</t>
  </si>
  <si>
    <t>Day 4</t>
  </si>
  <si>
    <t>Day 5</t>
  </si>
  <si>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</si>
  <si>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</si>
  <si>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</si>
  <si>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</si>
  <si>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</si>
  <si>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</si>
  <si>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</si>
  <si>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</si>
  <si>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</si>
  <si>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</si>
  <si>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</si>
  <si>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</si>
  <si>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</si>
  <si>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</si>
  <si>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</si>
  <si>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</si>
  <si>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</si>
  <si>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</si>
  <si>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</si>
  <si>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</si>
  <si>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</si>
  <si>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</si>
  <si>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</si>
  <si>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C-bending: Creeping calculated from raw data (difference between two days)</t>
  </si>
  <si>
    <t>kJ/m²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</si>
  <si>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</si>
  <si>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</si>
  <si>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</si>
  <si>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</si>
  <si>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</si>
  <si>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</si>
  <si>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</si>
  <si>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</si>
  <si>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</si>
  <si>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</si>
  <si>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</si>
  <si>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</si>
  <si>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</si>
  <si>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</si>
  <si>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</si>
  <si>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</si>
  <si>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</si>
  <si>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</si>
  <si>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</si>
  <si>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</si>
  <si>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</si>
  <si>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</si>
  <si>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 xml:space="preserve">This is only a 15-minute test, </t>
  </si>
  <si>
    <t>it is not recommended to use object continuously at this temp.</t>
  </si>
  <si>
    <t>(smaller values are better)</t>
  </si>
  <si>
    <t>3DO ASA vs Carbon Fiber ASA</t>
  </si>
  <si>
    <t>240/105°C</t>
  </si>
  <si>
    <t>ASA</t>
  </si>
  <si>
    <t>CF ASA</t>
  </si>
  <si>
    <t>D5+1h 51°C</t>
  </si>
  <si>
    <t>Price (in EU, but for relative comparison)</t>
  </si>
  <si>
    <t>EUR</t>
  </si>
  <si>
    <t>MyTechFun, 2023-01-05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</si>
</sst>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/>
    <xf numFmtId="0" fontId="0" fillId="0" borderId="18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/>
    <xf numFmtId="165" fontId="1" fillId="0" borderId="5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/>
    <xf numFmtId="164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1" fillId="0" borderId="0" xfId="0" applyFont="1"/>
    <xf numFmtId="0" fontId="7" fillId="3" borderId="5" xfId="0" applyFont="1" applyFill="1" applyBorder="1" applyAlignment="1">
      <alignment horizontal="center"/>
    </xf>
    <xf numFmtId="2" fontId="7" fillId="3" borderId="10" xfId="0" applyNumberFormat="1" applyFont="1" applyFill="1" applyBorder="1" applyAlignment="1">
      <alignment horizontal="center"/>
    </xf>
    <xf numFmtId="0" fontId="0" fillId="0" borderId="23" xfId="0" applyBorder="1"/>
    <xf numFmtId="0" fontId="12" fillId="0" borderId="18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0" fillId="0" borderId="5" xfId="0" applyBorder="1"/>
    <xf numFmtId="0" fontId="0" fillId="0" borderId="24" xfId="0" applyBorder="1"/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3" fillId="0" borderId="0" xfId="0" applyFont="1"/>
    <xf numFmtId="165" fontId="1" fillId="0" borderId="0" xfId="0" applyNumberFormat="1" applyFont="1" applyAlignment="1">
      <alignment horizontal="center"/>
    </xf>
    <xf numFmtId="0" fontId="0" fillId="0" borderId="17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9" fillId="0" borderId="25" xfId="0" applyFont="1" applyBorder="1"/>
    <xf numFmtId="0" fontId="1" fillId="0" borderId="11" xfId="0" applyFont="1" applyBorder="1"/>
    <xf numFmtId="2" fontId="0" fillId="5" borderId="19" xfId="0" applyNumberFormat="1" applyFill="1" applyBorder="1" applyAlignment="1">
      <alignment horizontal="center"/>
    </xf>
    <xf numFmtId="2" fontId="0" fillId="5" borderId="20" xfId="0" applyNumberFormat="1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2" fontId="0" fillId="6" borderId="19" xfId="0" applyNumberFormat="1" applyFill="1" applyBorder="1" applyAlignment="1">
      <alignment horizontal="center"/>
    </xf>
    <xf numFmtId="2" fontId="0" fillId="6" borderId="20" xfId="0" applyNumberFormat="1" applyFill="1" applyBorder="1" applyAlignment="1">
      <alignment horizontal="center"/>
    </xf>
    <xf numFmtId="2" fontId="0" fillId="6" borderId="21" xfId="0" applyNumberFormat="1" applyFill="1" applyBorder="1" applyAlignment="1">
      <alignment horizontal="center"/>
    </xf>
    <xf numFmtId="2" fontId="0" fillId="4" borderId="19" xfId="0" applyNumberFormat="1" applyFill="1" applyBorder="1" applyAlignment="1">
      <alignment horizontal="center"/>
    </xf>
    <xf numFmtId="2" fontId="0" fillId="4" borderId="20" xfId="0" applyNumberFormat="1" applyFill="1" applyBorder="1" applyAlignment="1">
      <alignment horizontal="center"/>
    </xf>
    <xf numFmtId="2" fontId="0" fillId="4" borderId="21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ASA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Sheet1!$C$13:$H$13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 51°C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0.23000000000000043</c:v>
                </c:pt>
                <c:pt idx="1">
                  <c:v>4.0000000000000924E-2</c:v>
                </c:pt>
                <c:pt idx="2">
                  <c:v>3.9999999999999147E-2</c:v>
                </c:pt>
                <c:pt idx="3">
                  <c:v>7.0000000000000284E-2</c:v>
                </c:pt>
                <c:pt idx="4">
                  <c:v>5.0000000000000711E-2</c:v>
                </c:pt>
                <c:pt idx="5">
                  <c:v>0.16999999999999993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7-40DD-B5F1-160888365774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CF ASA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Sheet1!$C$13:$H$13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 51°C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0.39000000000000057</c:v>
                </c:pt>
                <c:pt idx="1">
                  <c:v>4.0000000000000924E-2</c:v>
                </c:pt>
                <c:pt idx="2">
                  <c:v>2.9999999999999361E-2</c:v>
                </c:pt>
                <c:pt idx="3">
                  <c:v>5.0000000000000711E-2</c:v>
                </c:pt>
                <c:pt idx="4">
                  <c:v>4.9999999999998934E-2</c:v>
                </c:pt>
                <c:pt idx="5">
                  <c:v>0.12000000000000099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7-40DD-B5F1-16088836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177967"/>
        <c:axId val="337182127"/>
      </c:lineChart>
      <c:catAx>
        <c:axId val="33717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7182127"/>
        <c:crosses val="autoZero"/>
        <c:auto val="1"/>
        <c:lblAlgn val="ctr"/>
        <c:lblOffset val="100"/>
        <c:tickMarkSkip val="1"/>
        <c:noMultiLvlLbl val="1"/>
      </c:catAx>
      <c:valAx>
        <c:axId val="3371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717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Sheet1!$C$264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Sheet1!$B$265:$B$266</c:f>
              <c:strCache>
                <c:ptCount val="2"/>
                <c:pt idx="0">
                  <c:v>ASA</c:v>
                </c:pt>
                <c:pt idx="1">
                  <c:v>CF ASA</c:v>
                </c:pt>
              </c:strCache>
            </c:strRef>
          </c:cat>
          <c:val>
            <c:numRef>
              <c:f>Sheet1!$C$265:$C$266</c:f>
              <c:numCache>
                <c:formatCode>General</c:formatCode>
                <c:ptCount val="2"/>
                <c:pt idx="0">
                  <c:v>28.54</c:v>
                </c:pt>
                <c:pt idx="1">
                  <c:v>47.65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3-49ED-81CD-989D1688F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526671"/>
        <c:axId val="1892533327"/>
      </c:barChart>
      <c:catAx>
        <c:axId val="189252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92533327"/>
        <c:crosses val="autoZero"/>
        <c:auto val="1"/>
        <c:lblAlgn val="ctr"/>
        <c:lblOffset val="100"/>
        <c:noMultiLvlLbl val="0"/>
      </c:catAx>
      <c:valAx>
        <c:axId val="18925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9252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</a:t>
            </a:r>
            <a:r>
              <a:rPr lang="hu-HU" baseline="0"/>
              <a:t> test, break load (kg)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Sheet1!$E$36</c:f>
              <c:strCache>
                <c:ptCount val="1"/>
                <c:pt idx="0">
                  <c:v>Average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Sheet1!$B$37:$B$38</c:f>
              <c:strCache>
                <c:ptCount val="2"/>
                <c:pt idx="0">
                  <c:v>ASA</c:v>
                </c:pt>
                <c:pt idx="1">
                  <c:v>CF ASA</c:v>
                </c:pt>
              </c:strCache>
            </c:strRef>
          </c:cat>
          <c:val>
            <c:numRef>
              <c:f>Sheet1!$E$37:$E$38</c:f>
              <c:numCache>
                <c:formatCode>General</c:formatCode>
                <c:ptCount val="2"/>
                <c:pt idx="0">
                  <c:v>81.599999999999994</c:v>
                </c:pt>
                <c:pt idx="1">
                  <c:v>86.199999999999989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Sheet1!$B$50:$B$51</c:f>
              <c:strCache>
                <c:ptCount val="2"/>
                <c:pt idx="0">
                  <c:v>ASA</c:v>
                </c:pt>
                <c:pt idx="1">
                  <c:v>CF ASA</c:v>
                </c:pt>
              </c:strCache>
            </c:strRef>
          </c:cat>
          <c:val>
            <c:numRef>
              <c:f>Sheet1!$E$50:$E$51</c:f>
              <c:numCache>
                <c:formatCode>General</c:formatCode>
                <c:ptCount val="2"/>
                <c:pt idx="0">
                  <c:v>39.1</c:v>
                </c:pt>
                <c:pt idx="1">
                  <c:v>39.099999999999994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Shear stress,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Break 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Sheet1!$B$69:$B$70</c:f>
              <c:strCache>
                <c:ptCount val="2"/>
                <c:pt idx="0">
                  <c:v>ASA</c:v>
                </c:pt>
                <c:pt idx="1">
                  <c:v>CF ASA</c:v>
                </c:pt>
              </c:strCache>
            </c:strRef>
          </c:cat>
          <c:val>
            <c:numRef>
              <c:f>Sheet1!$C$69:$C$70</c:f>
              <c:numCache>
                <c:formatCode>General</c:formatCode>
                <c:ptCount val="2"/>
                <c:pt idx="0">
                  <c:v>142.19999999999999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</a:t>
            </a:r>
            <a:r>
              <a:rPr lang="hu-HU" baseline="0"/>
              <a:t> sec. (mm)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Sheet1!$C$102</c:f>
              <c:strCache>
                <c:ptCount val="1"/>
                <c:pt idx="0">
                  <c:v>1.25kg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ASA</c:v>
                </c:pt>
                <c:pt idx="1">
                  <c:v>CF ASA</c:v>
                </c:pt>
              </c:strCache>
            </c:strRef>
          </c:cat>
          <c:val>
            <c:numRef>
              <c:f>Sheet1!$C$103:$C$104</c:f>
              <c:numCache>
                <c:formatCode>General</c:formatCode>
                <c:ptCount val="2"/>
                <c:pt idx="0">
                  <c:v>0.35</c:v>
                </c:pt>
                <c:pt idx="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Sheet1!$D$102</c:f>
              <c:strCache>
                <c:ptCount val="1"/>
                <c:pt idx="0">
                  <c:v>2.5kg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ASA</c:v>
                </c:pt>
                <c:pt idx="1">
                  <c:v>CF ASA</c:v>
                </c:pt>
              </c:strCache>
            </c:strRef>
          </c:cat>
          <c:val>
            <c:numRef>
              <c:f>Sheet1!$D$103:$D$104</c:f>
              <c:numCache>
                <c:formatCode>General</c:formatCode>
                <c:ptCount val="2"/>
                <c:pt idx="0">
                  <c:v>0.7</c:v>
                </c:pt>
                <c:pt idx="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Sheet1!$E$102</c:f>
              <c:strCache>
                <c:ptCount val="1"/>
                <c:pt idx="0">
                  <c:v>5kg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ASA</c:v>
                </c:pt>
                <c:pt idx="1">
                  <c:v>CF ASA</c:v>
                </c:pt>
              </c:strCache>
            </c:strRef>
          </c:cat>
          <c:val>
            <c:numRef>
              <c:f>Sheet1!$E$103:$E$104</c:f>
              <c:numCache>
                <c:formatCode>General</c:formatCode>
                <c:ptCount val="2"/>
                <c:pt idx="0">
                  <c:v>1.31</c:v>
                </c:pt>
                <c:pt idx="1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Sheet1!$F$102</c:f>
              <c:strCache>
                <c:ptCount val="1"/>
                <c:pt idx="0">
                  <c:v>10kg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ASA</c:v>
                </c:pt>
                <c:pt idx="1">
                  <c:v>CF ASA</c:v>
                </c:pt>
              </c:strCache>
            </c:strRef>
          </c:cat>
          <c:val>
            <c:numRef>
              <c:f>Sheet1!$F$103:$F$104</c:f>
              <c:numCache>
                <c:formatCode>General</c:formatCode>
                <c:ptCount val="2"/>
                <c:pt idx="0">
                  <c:v>2.72</c:v>
                </c:pt>
                <c:pt idx="1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 break [kJ/m</a:t>
            </a:r>
            <a:r>
              <a:rPr lang="hu-HU" sz="1400" b="0" i="0" u="none" strike="noStrike" baseline="0">
                <a:effectLst/>
              </a:rPr>
              <a:t>²</a:t>
            </a:r>
            <a:r>
              <a:rPr lang="hu-HU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Sheet1!$E$208</c:f>
              <c:strCache>
                <c:ptCount val="1"/>
                <c:pt idx="0">
                  <c:v>kJ/m²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Sheet1!$B$209:$B$210</c:f>
              <c:strCache>
                <c:ptCount val="2"/>
                <c:pt idx="0">
                  <c:v>ASA</c:v>
                </c:pt>
                <c:pt idx="1">
                  <c:v>CF ASA</c:v>
                </c:pt>
              </c:strCache>
            </c:strRef>
          </c:cat>
          <c:val>
            <c:numRef>
              <c:f>Sheet1!$E$209:$E$210</c:f>
              <c:numCache>
                <c:formatCode>0.0</c:formatCode>
                <c:ptCount val="2"/>
                <c:pt idx="0">
                  <c:v>16.707656249999999</c:v>
                </c:pt>
                <c:pt idx="1">
                  <c:v>6.1312500000000005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Torque</a:t>
            </a:r>
            <a:r>
              <a:rPr lang="hu-HU" baseline="0"/>
              <a:t> test (Nm)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Sheet1!$B$180</c:f>
              <c:strCache>
                <c:ptCount val="1"/>
                <c:pt idx="0">
                  <c:v>ASA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Sheet1!$C$179:$D$179</c:f>
              <c:strCache>
                <c:ptCount val="2"/>
                <c:pt idx="0">
                  <c:v>Load at 90°</c:v>
                </c:pt>
                <c:pt idx="1">
                  <c:v>Max Nm</c:v>
                </c:pt>
              </c:strCache>
            </c:strRef>
          </c:cat>
          <c:val>
            <c:numRef>
              <c:f>Sheet1!$C$180:$D$180</c:f>
              <c:numCache>
                <c:formatCode>General</c:formatCode>
                <c:ptCount val="2"/>
                <c:pt idx="0">
                  <c:v>1.8</c:v>
                </c:pt>
                <c:pt idx="1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2-4CF1-8AEF-60B2A9DB9453}"/>
            </c:ext>
          </c:extLst>
        </c:ser>
        <c:ser>
          <c:idx val="1"/>
          <c:order val="1"/>
          <c:tx>
            <c:strRef>
              <c:f>Sheet1!$B$181</c:f>
              <c:strCache>
                <c:ptCount val="1"/>
                <c:pt idx="0">
                  <c:v>CF ASA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Sheet1!$C$179:$D$179</c:f>
              <c:strCache>
                <c:ptCount val="2"/>
                <c:pt idx="0">
                  <c:v>Load at 90°</c:v>
                </c:pt>
                <c:pt idx="1">
                  <c:v>Max Nm</c:v>
                </c:pt>
              </c:strCache>
            </c:strRef>
          </c:cat>
          <c:val>
            <c:numRef>
              <c:f>Sheet1!$C$181:$D$181</c:f>
              <c:numCache>
                <c:formatCode>General</c:formatCode>
                <c:ptCount val="2"/>
                <c:pt idx="0">
                  <c:v>1.9</c:v>
                </c:pt>
                <c:pt idx="1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2-4CF1-8AEF-60B2A9DB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4416"/>
        <c:axId val="1003934832"/>
      </c:barChart>
      <c:catAx>
        <c:axId val="10039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832"/>
        <c:crosses val="autoZero"/>
        <c:auto val="1"/>
        <c:lblAlgn val="ctr"/>
        <c:lblOffset val="100"/>
        <c:noMultiLvlLbl val="0"/>
      </c:catAx>
      <c:valAx>
        <c:axId val="1003934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Temperature,</a:t>
            </a:r>
            <a:r>
              <a:rPr lang="hu-HU" baseline="0"/>
              <a:t> d</a:t>
            </a:r>
            <a:r>
              <a:rPr lang="hu-HU"/>
              <a:t>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Sheet1!$C$235</c:f>
              <c:strCache>
                <c:ptCount val="1"/>
                <c:pt idx="0">
                  <c:v>Deform °C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Sheet1!$B$236:$B$237</c:f>
              <c:strCache>
                <c:ptCount val="2"/>
                <c:pt idx="0">
                  <c:v>ASA</c:v>
                </c:pt>
                <c:pt idx="1">
                  <c:v>CF ASA</c:v>
                </c:pt>
              </c:strCache>
            </c:strRef>
          </c:cat>
          <c:val>
            <c:numRef>
              <c:f>Sheet1!$C$236:$C$237</c:f>
              <c:numCache>
                <c:formatCode>General</c:formatCode>
                <c:ptCount val="2"/>
                <c:pt idx="0">
                  <c:v>88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Sheet1!$B$133</c:f>
              <c:strCache>
                <c:ptCount val="1"/>
                <c:pt idx="0">
                  <c:v>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Sheet1!$C$132:$N$132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Sheet1!$C$133:$N$133</c:f>
              <c:numCache>
                <c:formatCode>0.00</c:formatCode>
                <c:ptCount val="12"/>
                <c:pt idx="0">
                  <c:v>0.34</c:v>
                </c:pt>
                <c:pt idx="1">
                  <c:v>0.35</c:v>
                </c:pt>
                <c:pt idx="2">
                  <c:v>0.35</c:v>
                </c:pt>
                <c:pt idx="3">
                  <c:v>0.69</c:v>
                </c:pt>
                <c:pt idx="4">
                  <c:v>0.7</c:v>
                </c:pt>
                <c:pt idx="5">
                  <c:v>0.7</c:v>
                </c:pt>
                <c:pt idx="6">
                  <c:v>1.29</c:v>
                </c:pt>
                <c:pt idx="7">
                  <c:v>1.31</c:v>
                </c:pt>
                <c:pt idx="8">
                  <c:v>1.31</c:v>
                </c:pt>
                <c:pt idx="9">
                  <c:v>2.68</c:v>
                </c:pt>
                <c:pt idx="10">
                  <c:v>2.71</c:v>
                </c:pt>
                <c:pt idx="11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Sheet1!$B$134</c:f>
              <c:strCache>
                <c:ptCount val="1"/>
                <c:pt idx="0">
                  <c:v>CF ASA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Sheet1!$C$132:$N$132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Sheet1!$C$134:$N$134</c:f>
              <c:numCache>
                <c:formatCode>0.00</c:formatCode>
                <c:ptCount val="12"/>
                <c:pt idx="0">
                  <c:v>0.25</c:v>
                </c:pt>
                <c:pt idx="1">
                  <c:v>0.26</c:v>
                </c:pt>
                <c:pt idx="2">
                  <c:v>0.26</c:v>
                </c:pt>
                <c:pt idx="3">
                  <c:v>0.5</c:v>
                </c:pt>
                <c:pt idx="4">
                  <c:v>0.51</c:v>
                </c:pt>
                <c:pt idx="5">
                  <c:v>0.51</c:v>
                </c:pt>
                <c:pt idx="6">
                  <c:v>0.96</c:v>
                </c:pt>
                <c:pt idx="7">
                  <c:v>0.98</c:v>
                </c:pt>
                <c:pt idx="8">
                  <c:v>0.99</c:v>
                </c:pt>
                <c:pt idx="9">
                  <c:v>1.99</c:v>
                </c:pt>
                <c:pt idx="10">
                  <c:v>2.06</c:v>
                </c:pt>
                <c:pt idx="11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18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png"/><Relationship Id="rId17" Type="http://schemas.openxmlformats.org/officeDocument/2006/relationships/image" Target="../media/image8.png"/><Relationship Id="rId2" Type="http://schemas.openxmlformats.org/officeDocument/2006/relationships/chart" Target="../charts/chart2.xml"/><Relationship Id="rId16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325437</xdr:colOff>
      <xdr:row>6</xdr:row>
      <xdr:rowOff>101841</xdr:rowOff>
    </xdr:from>
    <xdr:to>
      <xdr:col>20</xdr:col>
      <xdr:colOff>214311</xdr:colOff>
      <xdr:row>30</xdr:row>
      <xdr:rowOff>120098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10316-62EE-08B0-D511-AA88C1597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650009</xdr:colOff>
      <xdr:row>33</xdr:row>
      <xdr:rowOff>172098</xdr:rowOff>
    </xdr:from>
    <xdr:to>
      <xdr:col>13</xdr:col>
      <xdr:colOff>660833</xdr:colOff>
      <xdr:row>62</xdr:row>
      <xdr:rowOff>165820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150234</xdr:colOff>
      <xdr:row>33</xdr:row>
      <xdr:rowOff>166688</xdr:rowOff>
    </xdr:from>
    <xdr:to>
      <xdr:col>20</xdr:col>
      <xdr:colOff>105353</xdr:colOff>
      <xdr:row>62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11673</xdr:colOff>
      <xdr:row>65</xdr:row>
      <xdr:rowOff>119063</xdr:rowOff>
    </xdr:from>
    <xdr:to>
      <xdr:col>14</xdr:col>
      <xdr:colOff>2053</xdr:colOff>
      <xdr:row>93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638735</xdr:colOff>
      <xdr:row>99</xdr:row>
      <xdr:rowOff>84742</xdr:rowOff>
    </xdr:from>
    <xdr:to>
      <xdr:col>14</xdr:col>
      <xdr:colOff>90581</xdr:colOff>
      <xdr:row>126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640669</xdr:colOff>
      <xdr:row>206</xdr:row>
      <xdr:rowOff>171110</xdr:rowOff>
    </xdr:from>
    <xdr:to>
      <xdr:col>13</xdr:col>
      <xdr:colOff>165780</xdr:colOff>
      <xdr:row>231</xdr:row>
      <xdr:rowOff>40823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607096</xdr:colOff>
      <xdr:row>174</xdr:row>
      <xdr:rowOff>187877</xdr:rowOff>
    </xdr:from>
    <xdr:to>
      <xdr:col>14</xdr:col>
      <xdr:colOff>92682</xdr:colOff>
      <xdr:row>201</xdr:row>
      <xdr:rowOff>171904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9BA9AD-E571-4C48-A0EF-A3BA211EF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3401</xdr:colOff>
      <xdr:row>232</xdr:row>
      <xdr:rowOff>170387</xdr:rowOff>
    </xdr:from>
    <xdr:to>
      <xdr:col>14</xdr:col>
      <xdr:colOff>150709</xdr:colOff>
      <xdr:row>257</xdr:row>
      <xdr:rowOff>132669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107154</xdr:colOff>
      <xdr:row>135</xdr:row>
      <xdr:rowOff>0</xdr:rowOff>
    </xdr:from>
    <xdr:to>
      <xdr:col>14</xdr:col>
      <xdr:colOff>571499</xdr:colOff>
      <xdr:row>164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559077</xdr:colOff>
      <xdr:row>8</xdr:row>
      <xdr:rowOff>104913</xdr:rowOff>
    </xdr:from>
    <xdr:to>
      <xdr:col>18</xdr:col>
      <xdr:colOff>219292</xdr:colOff>
      <xdr:row>18</xdr:row>
      <xdr:rowOff>160476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5034" y="1670326"/>
          <a:ext cx="1449258" cy="1993693"/>
        </a:xfrm>
        <a:prstGeom prst="rect">
          <a:avLst/>
        </a:prstGeom>
      </xdr:spPr>
    </xdr:pic>
    <xdr:clientData/>
  </xdr:twoCellAnchor>
  <xdr:twoCellAnchor editAs="oneCell">
    <xdr:from>
      <xdr:col>11</xdr:col>
      <xdr:colOff>314396</xdr:colOff>
      <xdr:row>33</xdr:row>
      <xdr:rowOff>145983</xdr:rowOff>
    </xdr:from>
    <xdr:to>
      <xdr:col>13</xdr:col>
      <xdr:colOff>668961</xdr:colOff>
      <xdr:row>37</xdr:row>
      <xdr:rowOff>34512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DAE191-9C6F-1752-8691-EBCF5ED22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8526" y="6507026"/>
          <a:ext cx="1522413" cy="667095"/>
        </a:xfrm>
        <a:prstGeom prst="rect">
          <a:avLst/>
        </a:prstGeom>
      </xdr:spPr>
    </xdr:pic>
    <xdr:clientData/>
  </xdr:twoCellAnchor>
  <xdr:twoCellAnchor editAs="oneCell">
    <xdr:from>
      <xdr:col>18</xdr:col>
      <xdr:colOff>423432</xdr:colOff>
      <xdr:row>34</xdr:row>
      <xdr:rowOff>73165</xdr:rowOff>
    </xdr:from>
    <xdr:to>
      <xdr:col>20</xdr:col>
      <xdr:colOff>20007</xdr:colOff>
      <xdr:row>43</xdr:row>
      <xdr:rowOff>74545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7B4243-B31A-D8A7-26D5-2D7342E92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8432" y="6624708"/>
          <a:ext cx="822401" cy="1740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5</xdr:col>
      <xdr:colOff>198437</xdr:colOff>
      <xdr:row>118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603250</xdr:colOff>
      <xdr:row>183</xdr:row>
      <xdr:rowOff>119063</xdr:rowOff>
    </xdr:from>
    <xdr:to>
      <xdr:col>3</xdr:col>
      <xdr:colOff>316581</xdr:colOff>
      <xdr:row>194</xdr:row>
      <xdr:rowOff>177800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42664063"/>
          <a:ext cx="1237331" cy="2154237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73</xdr:row>
      <xdr:rowOff>158750</xdr:rowOff>
    </xdr:from>
    <xdr:to>
      <xdr:col>3</xdr:col>
      <xdr:colOff>460375</xdr:colOff>
      <xdr:row>87</xdr:row>
      <xdr:rowOff>28298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21296313"/>
          <a:ext cx="1666875" cy="2536548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213</xdr:row>
      <xdr:rowOff>111123</xdr:rowOff>
    </xdr:from>
    <xdr:to>
      <xdr:col>3</xdr:col>
      <xdr:colOff>642937</xdr:colOff>
      <xdr:row>226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242</xdr:row>
      <xdr:rowOff>127000</xdr:rowOff>
    </xdr:from>
    <xdr:to>
      <xdr:col>4</xdr:col>
      <xdr:colOff>166688</xdr:colOff>
      <xdr:row>248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twoCellAnchor>
    <xdr:from>
      <xdr:col>4</xdr:col>
      <xdr:colOff>676275</xdr:colOff>
      <xdr:row>261</xdr:row>
      <xdr:rowOff>185737</xdr:rowOff>
    </xdr:from>
    <xdr:to>
      <xdr:col>9</xdr:col>
      <xdr:colOff>228600</xdr:colOff>
      <xdr:row>279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4F4BBC5-8660-A96B-BF6C-DD21206FE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2:S266"/>
  <sheetViews>
    <sheetView tabSelected="1" zoomScale="90" zoomScaleNormal="90" workbookViewId="0">
      <selection activeCell="B4" sqref="B4"/>
    </sheetView>
  </sheetViews>
  <sheetFormatPr defaultRowHeight="15" x14ac:dyDescent="0.25"/>
  <cols>
    <col min="1" max="1" width="3.28515625" customWidth="1"/>
    <col min="2" max="3" width="11.42578125" customWidth="1"/>
    <col min="4" max="4" width="10.7109375" bestFit="1" customWidth="1"/>
    <col min="5" max="5" width="13.42578125" bestFit="1" customWidth="1"/>
    <col min="6" max="6" width="8.5703125" bestFit="1" customWidth="1"/>
    <col min="7" max="7" width="9.5703125" bestFit="1" customWidth="1"/>
    <col min="8" max="8" width="15" bestFit="1" customWidth="1"/>
    <col min="9" max="9" width="11" bestFit="1" customWidth="1"/>
    <col min="10" max="10" width="15" bestFit="1" customWidth="1"/>
    <col min="11" max="11" width="11" bestFit="1" customWidth="1"/>
    <col min="12" max="12" width="8" bestFit="1" customWidth="1"/>
    <col min="13" max="13" width="9.5703125" bestFit="1" customWidth="1"/>
    <col min="14" max="14" width="10.57031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2" spans="1:14" ht="15.75" thickBot="1" x14ac:dyDescent="0.3">
      <c r="A2" s="7"/>
      <c r="B2" s="7" t="s">
        <v>56</v>
      </c>
      <c r="M2" t="s">
        <v>33</v>
      </c>
    </row>
    <row r="3" spans="1:14" ht="15.75" thickBot="1" x14ac:dyDescent="0.3">
      <c r="A3" s="7"/>
      <c r="B3" s="7" t="s">
        <v>63</v>
      </c>
      <c r="M3" s="78" t="s">
        <v>58</v>
      </c>
      <c r="N3" s="49" t="s">
        <v>57</v>
      </c>
    </row>
    <row r="4" spans="1:14" ht="15.75" thickBot="1" x14ac:dyDescent="0.3">
      <c r="A4" s="7"/>
      <c r="B4" s="7"/>
      <c r="M4" s="79" t="s">
        <v>59</v>
      </c>
      <c r="N4" s="65" t="s">
        <v>57</v>
      </c>
    </row>
    <row r="5" spans="1:14" x14ac:dyDescent="0.25">
      <c r="A5" s="7"/>
      <c r="B5" s="7"/>
      <c r="M5" s="7"/>
    </row>
    <row r="6" spans="1:14" x14ac:dyDescent="0.25">
      <c r="A6" s="7"/>
      <c r="B6" s="20" t="s">
        <v>28</v>
      </c>
      <c r="K6" s="34"/>
      <c r="L6" s="34"/>
    </row>
    <row r="7" spans="1:14" ht="15.75" thickBot="1" x14ac:dyDescent="0.3">
      <c r="A7" s="7"/>
      <c r="B7" t="s">
        <v>27</v>
      </c>
    </row>
    <row r="8" spans="1:14" ht="15.75" thickBot="1" x14ac:dyDescent="0.3">
      <c r="A8" s="7"/>
      <c r="B8" s="6"/>
      <c r="C8" s="24" t="s">
        <v>26</v>
      </c>
      <c r="D8" s="24" t="s">
        <v>0</v>
      </c>
      <c r="E8" s="25" t="s">
        <v>1</v>
      </c>
      <c r="F8" s="25" t="s">
        <v>2</v>
      </c>
      <c r="G8" s="25" t="s">
        <v>3</v>
      </c>
      <c r="H8" s="25" t="s">
        <v>4</v>
      </c>
      <c r="I8" s="25" t="s">
        <v>5</v>
      </c>
      <c r="J8" s="30" t="s">
        <v>60</v>
      </c>
    </row>
    <row r="9" spans="1:14" x14ac:dyDescent="0.25">
      <c r="A9" s="7"/>
      <c r="B9" s="78" t="s">
        <v>58</v>
      </c>
      <c r="C9" s="26">
        <v>12</v>
      </c>
      <c r="D9" s="27">
        <v>15.37</v>
      </c>
      <c r="E9" s="27">
        <v>15.6</v>
      </c>
      <c r="F9" s="27">
        <v>15.64</v>
      </c>
      <c r="G9" s="27">
        <v>15.68</v>
      </c>
      <c r="H9" s="27">
        <v>15.75</v>
      </c>
      <c r="I9" s="27">
        <v>15.8</v>
      </c>
      <c r="J9" s="43">
        <v>15.97</v>
      </c>
    </row>
    <row r="10" spans="1:14" ht="15.75" thickBot="1" x14ac:dyDescent="0.3">
      <c r="B10" s="79" t="s">
        <v>59</v>
      </c>
      <c r="C10" s="28">
        <v>12</v>
      </c>
      <c r="D10" s="29">
        <v>14.12</v>
      </c>
      <c r="E10" s="29">
        <v>14.51</v>
      </c>
      <c r="F10" s="29">
        <v>14.55</v>
      </c>
      <c r="G10" s="29">
        <v>14.58</v>
      </c>
      <c r="H10" s="29">
        <v>14.63</v>
      </c>
      <c r="I10" s="29">
        <v>14.68</v>
      </c>
      <c r="J10" s="44">
        <v>14.8</v>
      </c>
    </row>
    <row r="11" spans="1:14" x14ac:dyDescent="0.25">
      <c r="B11" s="21"/>
      <c r="C11" s="22"/>
      <c r="D11" s="22"/>
      <c r="E11" s="22"/>
      <c r="F11" s="22"/>
      <c r="G11" s="22"/>
      <c r="H11" s="22"/>
      <c r="I11" s="22"/>
      <c r="J11" s="23"/>
    </row>
    <row r="12" spans="1:14" ht="15.75" thickBot="1" x14ac:dyDescent="0.3">
      <c r="B12" s="7" t="s">
        <v>29</v>
      </c>
    </row>
    <row r="13" spans="1:14" ht="15.75" thickBot="1" x14ac:dyDescent="0.3">
      <c r="B13" s="6"/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0" t="s">
        <v>60</v>
      </c>
      <c r="K13" s="22"/>
      <c r="L13" s="22"/>
    </row>
    <row r="14" spans="1:14" x14ac:dyDescent="0.25">
      <c r="B14" s="78" t="s">
        <v>58</v>
      </c>
      <c r="C14" s="4">
        <f>+E9-D9</f>
        <v>0.23000000000000043</v>
      </c>
      <c r="D14" s="4">
        <f t="shared" ref="D14:H14" si="0">+F9-E9</f>
        <v>4.0000000000000924E-2</v>
      </c>
      <c r="E14" s="4">
        <f t="shared" si="0"/>
        <v>3.9999999999999147E-2</v>
      </c>
      <c r="F14" s="4">
        <f t="shared" si="0"/>
        <v>7.0000000000000284E-2</v>
      </c>
      <c r="G14" s="4">
        <f t="shared" si="0"/>
        <v>5.0000000000000711E-2</v>
      </c>
      <c r="H14" s="4">
        <f t="shared" si="0"/>
        <v>0.16999999999999993</v>
      </c>
    </row>
    <row r="15" spans="1:14" ht="15.75" thickBot="1" x14ac:dyDescent="0.3">
      <c r="B15" s="79" t="s">
        <v>59</v>
      </c>
      <c r="C15" s="5">
        <f>+E10-D10</f>
        <v>0.39000000000000057</v>
      </c>
      <c r="D15" s="5">
        <f t="shared" ref="D15:H15" si="1">+F10-E10</f>
        <v>4.0000000000000924E-2</v>
      </c>
      <c r="E15" s="5">
        <f t="shared" si="1"/>
        <v>2.9999999999999361E-2</v>
      </c>
      <c r="F15" s="5">
        <f t="shared" si="1"/>
        <v>5.0000000000000711E-2</v>
      </c>
      <c r="G15" s="5">
        <f t="shared" si="1"/>
        <v>4.9999999999998934E-2</v>
      </c>
      <c r="H15" s="5">
        <f t="shared" si="1"/>
        <v>0.12000000000000099</v>
      </c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5" spans="2:19" ht="15.75" thickBot="1" x14ac:dyDescent="0.3">
      <c r="B35" t="s">
        <v>6</v>
      </c>
      <c r="S35" s="37"/>
    </row>
    <row r="36" spans="2:19" ht="15.75" thickBot="1" x14ac:dyDescent="0.3">
      <c r="B36" s="6"/>
      <c r="C36" s="10" t="s">
        <v>7</v>
      </c>
      <c r="D36" s="11" t="s">
        <v>8</v>
      </c>
      <c r="E36" s="12" t="s">
        <v>31</v>
      </c>
      <c r="F36" s="32" t="s">
        <v>32</v>
      </c>
      <c r="R36" s="7"/>
      <c r="S36" s="37"/>
    </row>
    <row r="37" spans="2:19" x14ac:dyDescent="0.25">
      <c r="B37" s="78" t="s">
        <v>58</v>
      </c>
      <c r="C37" s="4">
        <v>81.599999999999994</v>
      </c>
      <c r="D37" s="1">
        <v>81.599999999999994</v>
      </c>
      <c r="E37" s="8">
        <f>AVERAGE(C37:D37)</f>
        <v>81.599999999999994</v>
      </c>
      <c r="F37" s="33">
        <f>+E37*9.81/(1000000*0.004*0.004)</f>
        <v>50.030999999999999</v>
      </c>
      <c r="R37" s="38"/>
      <c r="S37" s="39"/>
    </row>
    <row r="38" spans="2:19" ht="15.75" thickBot="1" x14ac:dyDescent="0.3">
      <c r="B38" s="79" t="s">
        <v>59</v>
      </c>
      <c r="C38" s="66">
        <v>86.8</v>
      </c>
      <c r="D38" s="67">
        <v>85.6</v>
      </c>
      <c r="E38" s="9">
        <f t="shared" ref="E38" si="2">AVERAGE(C38:D38)</f>
        <v>86.199999999999989</v>
      </c>
      <c r="F38" s="33">
        <f t="shared" ref="F38" si="3">+E38*9.81/(1000000*0.004*0.004)</f>
        <v>52.851374999999997</v>
      </c>
      <c r="R38" s="7"/>
      <c r="S38" s="39"/>
    </row>
    <row r="39" spans="2:19" x14ac:dyDescent="0.25">
      <c r="B39" t="s">
        <v>24</v>
      </c>
      <c r="C39" s="22"/>
      <c r="D39" s="22"/>
      <c r="E39" s="37"/>
      <c r="F39" s="33"/>
      <c r="R39" s="7"/>
      <c r="S39" s="39"/>
    </row>
    <row r="40" spans="2:19" x14ac:dyDescent="0.25">
      <c r="B40" s="7"/>
      <c r="C40" s="22"/>
      <c r="D40" s="22"/>
      <c r="E40" s="37"/>
      <c r="F40" s="33"/>
    </row>
    <row r="45" spans="2:19" x14ac:dyDescent="0.25">
      <c r="B45" s="15"/>
      <c r="M45" s="42"/>
    </row>
    <row r="46" spans="2:19" x14ac:dyDescent="0.25">
      <c r="B46" s="15"/>
      <c r="M46" s="42"/>
    </row>
    <row r="47" spans="2:19" x14ac:dyDescent="0.25">
      <c r="B47" s="15"/>
      <c r="M47" s="42"/>
    </row>
    <row r="48" spans="2:19" ht="15.75" thickBot="1" x14ac:dyDescent="0.3">
      <c r="B48" t="s">
        <v>10</v>
      </c>
      <c r="M48" s="42"/>
    </row>
    <row r="49" spans="2:13" ht="15.75" thickBot="1" x14ac:dyDescent="0.3">
      <c r="B49" s="6"/>
      <c r="C49" s="16" t="s">
        <v>7</v>
      </c>
      <c r="D49" s="3" t="s">
        <v>8</v>
      </c>
      <c r="E49" s="17" t="s">
        <v>9</v>
      </c>
      <c r="F49" s="32" t="s">
        <v>32</v>
      </c>
      <c r="M49" s="42"/>
    </row>
    <row r="50" spans="2:13" x14ac:dyDescent="0.25">
      <c r="B50" s="78" t="s">
        <v>58</v>
      </c>
      <c r="C50" s="4">
        <v>39.200000000000003</v>
      </c>
      <c r="D50" s="1">
        <v>39</v>
      </c>
      <c r="E50" s="8">
        <f>AVERAGE(C50:D50)</f>
        <v>39.1</v>
      </c>
      <c r="F50" s="33">
        <f>+E50*9.81/(1000000*0.004*0.004)</f>
        <v>23.973187500000002</v>
      </c>
      <c r="M50" s="42"/>
    </row>
    <row r="51" spans="2:13" ht="15.75" thickBot="1" x14ac:dyDescent="0.3">
      <c r="B51" s="79" t="s">
        <v>59</v>
      </c>
      <c r="C51" s="5">
        <v>38.4</v>
      </c>
      <c r="D51" s="2">
        <v>39.799999999999997</v>
      </c>
      <c r="E51" s="9">
        <f>AVERAGE(C51:D51)</f>
        <v>39.099999999999994</v>
      </c>
      <c r="F51" s="33">
        <f>+E51*9.81/(1000000*0.004*0.004)</f>
        <v>23.973187499999998</v>
      </c>
      <c r="M51" s="42"/>
    </row>
    <row r="52" spans="2:13" x14ac:dyDescent="0.25">
      <c r="B52" t="s">
        <v>25</v>
      </c>
      <c r="C52" s="22"/>
      <c r="D52" s="22"/>
      <c r="E52" s="37"/>
      <c r="F52" s="33"/>
      <c r="M52" s="42"/>
    </row>
    <row r="53" spans="2:13" x14ac:dyDescent="0.25">
      <c r="B53" s="7"/>
      <c r="C53" s="22"/>
      <c r="D53" s="22"/>
      <c r="E53" s="37"/>
      <c r="F53" s="33"/>
      <c r="M53" s="42"/>
    </row>
    <row r="54" spans="2:13" x14ac:dyDescent="0.25">
      <c r="B54" s="7"/>
      <c r="C54" s="22"/>
      <c r="D54" s="22"/>
      <c r="E54" s="37"/>
      <c r="F54" s="33"/>
      <c r="M54" s="42"/>
    </row>
    <row r="55" spans="2:13" x14ac:dyDescent="0.25">
      <c r="M55" s="42"/>
    </row>
    <row r="56" spans="2:13" x14ac:dyDescent="0.25">
      <c r="B56" s="15"/>
      <c r="M56" s="42"/>
    </row>
    <row r="57" spans="2:13" x14ac:dyDescent="0.25">
      <c r="B57" s="15"/>
      <c r="M57" s="42"/>
    </row>
    <row r="58" spans="2:13" x14ac:dyDescent="0.25">
      <c r="M58" s="42"/>
    </row>
    <row r="59" spans="2:13" x14ac:dyDescent="0.25">
      <c r="M59" s="42"/>
    </row>
    <row r="60" spans="2:13" x14ac:dyDescent="0.25">
      <c r="M60" s="42"/>
    </row>
    <row r="61" spans="2:13" x14ac:dyDescent="0.25">
      <c r="M61" s="42"/>
    </row>
    <row r="62" spans="2:13" x14ac:dyDescent="0.25">
      <c r="M62" s="42"/>
    </row>
    <row r="63" spans="2:13" x14ac:dyDescent="0.25">
      <c r="M63" s="42"/>
    </row>
    <row r="64" spans="2:13" x14ac:dyDescent="0.25">
      <c r="M64" s="42"/>
    </row>
    <row r="65" spans="2:13" x14ac:dyDescent="0.25">
      <c r="B65" s="7"/>
      <c r="M65" s="42"/>
    </row>
    <row r="66" spans="2:13" x14ac:dyDescent="0.25">
      <c r="B66" s="7"/>
      <c r="M66" s="42"/>
    </row>
    <row r="67" spans="2:13" ht="15.75" thickBot="1" x14ac:dyDescent="0.3">
      <c r="B67" t="s">
        <v>12</v>
      </c>
      <c r="M67" s="42"/>
    </row>
    <row r="68" spans="2:13" ht="15.75" thickBot="1" x14ac:dyDescent="0.3">
      <c r="B68" s="6"/>
      <c r="C68" s="12" t="s">
        <v>13</v>
      </c>
      <c r="D68" s="32" t="s">
        <v>32</v>
      </c>
      <c r="M68" s="42"/>
    </row>
    <row r="69" spans="2:13" x14ac:dyDescent="0.25">
      <c r="B69" s="78" t="s">
        <v>58</v>
      </c>
      <c r="C69" s="31">
        <v>142.19999999999999</v>
      </c>
      <c r="D69" s="33">
        <f>+C69*9.81/(1000000*2*0.005*0.005*PI()/4)</f>
        <v>35.522924931874932</v>
      </c>
      <c r="M69" s="42"/>
    </row>
    <row r="70" spans="2:13" ht="15.75" thickBot="1" x14ac:dyDescent="0.3">
      <c r="B70" s="79" t="s">
        <v>59</v>
      </c>
      <c r="C70" s="68">
        <v>145.19999999999999</v>
      </c>
      <c r="D70" s="33">
        <f>+C70*9.81/(1000000*2*0.005*0.005*PI()/4)</f>
        <v>36.272353727906051</v>
      </c>
      <c r="M70" s="42"/>
    </row>
    <row r="71" spans="2:13" x14ac:dyDescent="0.25">
      <c r="B71" s="7" t="s">
        <v>14</v>
      </c>
      <c r="C71" s="37"/>
      <c r="D71" s="33"/>
      <c r="M71" s="42"/>
    </row>
    <row r="72" spans="2:13" x14ac:dyDescent="0.25">
      <c r="B72" s="7"/>
      <c r="C72" s="37"/>
      <c r="D72" s="33"/>
      <c r="M72" s="42"/>
    </row>
    <row r="73" spans="2:13" x14ac:dyDescent="0.25">
      <c r="B73" s="7"/>
      <c r="M73" s="42"/>
    </row>
    <row r="74" spans="2:13" x14ac:dyDescent="0.25">
      <c r="B74" s="7"/>
      <c r="M74" s="42"/>
    </row>
    <row r="75" spans="2:13" x14ac:dyDescent="0.25">
      <c r="B75" s="7"/>
      <c r="M75" s="42"/>
    </row>
    <row r="76" spans="2:13" x14ac:dyDescent="0.25">
      <c r="B76" s="7"/>
      <c r="M76" s="42"/>
    </row>
    <row r="77" spans="2:13" x14ac:dyDescent="0.25">
      <c r="B77" s="7"/>
      <c r="M77" s="42"/>
    </row>
    <row r="78" spans="2:13" x14ac:dyDescent="0.25">
      <c r="B78" s="7"/>
      <c r="M78" s="42"/>
    </row>
    <row r="79" spans="2:13" x14ac:dyDescent="0.25">
      <c r="B79" s="7"/>
      <c r="M79" s="42"/>
    </row>
    <row r="80" spans="2:13" x14ac:dyDescent="0.25">
      <c r="B80" s="7"/>
      <c r="M80" s="42"/>
    </row>
    <row r="81" spans="2:13" x14ac:dyDescent="0.25">
      <c r="B81" s="7"/>
      <c r="M81" s="42"/>
    </row>
    <row r="82" spans="2:13" x14ac:dyDescent="0.25">
      <c r="B82" s="7"/>
      <c r="M82" s="42"/>
    </row>
    <row r="83" spans="2:13" x14ac:dyDescent="0.25">
      <c r="B83" s="7"/>
      <c r="M83" s="42"/>
    </row>
    <row r="84" spans="2:13" x14ac:dyDescent="0.25">
      <c r="B84" s="7"/>
      <c r="M84" s="42"/>
    </row>
    <row r="85" spans="2:13" x14ac:dyDescent="0.25">
      <c r="B85" s="7"/>
      <c r="M85" s="42"/>
    </row>
    <row r="86" spans="2:13" x14ac:dyDescent="0.25">
      <c r="B86" s="7"/>
      <c r="M86" s="42"/>
    </row>
    <row r="87" spans="2:13" x14ac:dyDescent="0.25">
      <c r="B87" s="7"/>
      <c r="M87" s="42"/>
    </row>
    <row r="88" spans="2:13" x14ac:dyDescent="0.25">
      <c r="B88" s="7"/>
      <c r="M88" s="42"/>
    </row>
    <row r="89" spans="2:13" x14ac:dyDescent="0.25">
      <c r="B89" s="7"/>
      <c r="M89" s="42"/>
    </row>
    <row r="90" spans="2:13" x14ac:dyDescent="0.25">
      <c r="B90" s="7"/>
      <c r="M90" s="42"/>
    </row>
    <row r="91" spans="2:13" x14ac:dyDescent="0.25">
      <c r="B91" s="7"/>
      <c r="M91" s="42"/>
    </row>
    <row r="92" spans="2:13" x14ac:dyDescent="0.25">
      <c r="B92" s="7"/>
      <c r="M92" s="42"/>
    </row>
    <row r="93" spans="2:13" x14ac:dyDescent="0.25">
      <c r="B93" s="7"/>
      <c r="M93" s="42"/>
    </row>
    <row r="94" spans="2:13" x14ac:dyDescent="0.25">
      <c r="B94" s="7"/>
      <c r="M94" s="42"/>
    </row>
    <row r="95" spans="2:13" x14ac:dyDescent="0.25">
      <c r="B95" s="7"/>
      <c r="M95" s="42"/>
    </row>
    <row r="96" spans="2:13" x14ac:dyDescent="0.25">
      <c r="B96" s="7"/>
      <c r="M96" s="42"/>
    </row>
    <row r="97" spans="2:13" x14ac:dyDescent="0.25">
      <c r="B97" s="7"/>
      <c r="M97" s="42"/>
    </row>
    <row r="98" spans="2:13" x14ac:dyDescent="0.25">
      <c r="B98" s="7"/>
      <c r="M98" s="42"/>
    </row>
    <row r="99" spans="2:13" x14ac:dyDescent="0.25">
      <c r="B99" s="15"/>
      <c r="M99" s="42"/>
    </row>
    <row r="100" spans="2:13" x14ac:dyDescent="0.25">
      <c r="B100" s="15"/>
      <c r="M100" s="42"/>
    </row>
    <row r="101" spans="2:13" ht="15.75" thickBot="1" x14ac:dyDescent="0.3">
      <c r="B101" t="s">
        <v>51</v>
      </c>
      <c r="M101" s="42"/>
    </row>
    <row r="102" spans="2:13" ht="15.75" thickBot="1" x14ac:dyDescent="0.3">
      <c r="B102" s="45"/>
      <c r="C102" s="46" t="s">
        <v>34</v>
      </c>
      <c r="D102" s="47" t="s">
        <v>35</v>
      </c>
      <c r="E102" s="47" t="s">
        <v>36</v>
      </c>
      <c r="F102" s="48" t="s">
        <v>37</v>
      </c>
      <c r="M102" s="42"/>
    </row>
    <row r="103" spans="2:13" x14ac:dyDescent="0.25">
      <c r="B103" s="78" t="s">
        <v>58</v>
      </c>
      <c r="C103" s="72">
        <f>+Sheet1!E133</f>
        <v>0.35</v>
      </c>
      <c r="D103" s="74">
        <f>+Sheet1!H133</f>
        <v>0.7</v>
      </c>
      <c r="E103" s="74">
        <f>+Sheet1!K133</f>
        <v>1.31</v>
      </c>
      <c r="F103" s="75">
        <f>+Sheet1!N133</f>
        <v>2.72</v>
      </c>
      <c r="M103" s="42"/>
    </row>
    <row r="104" spans="2:13" ht="15.75" thickBot="1" x14ac:dyDescent="0.3">
      <c r="B104" s="79" t="s">
        <v>59</v>
      </c>
      <c r="C104" s="73">
        <f>+Sheet1!E134</f>
        <v>0.26</v>
      </c>
      <c r="D104" s="76">
        <f>+Sheet1!H134</f>
        <v>0.51</v>
      </c>
      <c r="E104" s="76">
        <f>+Sheet1!K134</f>
        <v>0.99</v>
      </c>
      <c r="F104" s="77">
        <f>+Sheet1!N134</f>
        <v>2.09</v>
      </c>
      <c r="M104" s="42"/>
    </row>
    <row r="105" spans="2:13" x14ac:dyDescent="0.25">
      <c r="B105" t="s">
        <v>11</v>
      </c>
      <c r="C105" s="37"/>
      <c r="D105" s="22"/>
      <c r="E105" s="69"/>
      <c r="F105" s="69"/>
      <c r="M105" s="42"/>
    </row>
    <row r="106" spans="2:13" x14ac:dyDescent="0.25">
      <c r="B106" s="63" t="s">
        <v>52</v>
      </c>
      <c r="C106" s="37"/>
      <c r="D106" s="22"/>
      <c r="E106" s="69"/>
      <c r="F106" s="69"/>
      <c r="M106" s="42"/>
    </row>
    <row r="107" spans="2:13" x14ac:dyDescent="0.25">
      <c r="B107" s="42" t="s">
        <v>55</v>
      </c>
      <c r="M107" s="42"/>
    </row>
    <row r="108" spans="2:13" x14ac:dyDescent="0.25">
      <c r="M108" s="42"/>
    </row>
    <row r="109" spans="2:13" x14ac:dyDescent="0.25">
      <c r="B109" s="63"/>
      <c r="M109" s="42"/>
    </row>
    <row r="110" spans="2:13" x14ac:dyDescent="0.25">
      <c r="B110" s="63"/>
      <c r="M110" s="42"/>
    </row>
    <row r="111" spans="2:13" x14ac:dyDescent="0.25">
      <c r="B111" s="63"/>
      <c r="M111" s="42"/>
    </row>
    <row r="112" spans="2:13" x14ac:dyDescent="0.25">
      <c r="B112" s="63"/>
      <c r="M112" s="42"/>
    </row>
    <row r="113" spans="2:13" x14ac:dyDescent="0.25">
      <c r="B113" s="63"/>
      <c r="M113" s="42"/>
    </row>
    <row r="114" spans="2:13" x14ac:dyDescent="0.25">
      <c r="B114" s="63"/>
      <c r="M114" s="42"/>
    </row>
    <row r="115" spans="2:13" x14ac:dyDescent="0.25">
      <c r="B115" s="63"/>
      <c r="M115" s="42"/>
    </row>
    <row r="116" spans="2:13" x14ac:dyDescent="0.25">
      <c r="B116" s="63"/>
      <c r="M116" s="42"/>
    </row>
    <row r="117" spans="2:13" x14ac:dyDescent="0.25">
      <c r="B117" s="63"/>
      <c r="M117" s="42"/>
    </row>
    <row r="118" spans="2:13" x14ac:dyDescent="0.25">
      <c r="B118" s="63"/>
      <c r="M118" s="42"/>
    </row>
    <row r="119" spans="2:13" x14ac:dyDescent="0.25">
      <c r="B119" s="63"/>
      <c r="M119" s="42"/>
    </row>
    <row r="120" spans="2:13" x14ac:dyDescent="0.25">
      <c r="B120" s="63"/>
      <c r="M120" s="42"/>
    </row>
    <row r="121" spans="2:13" x14ac:dyDescent="0.25">
      <c r="B121" s="63"/>
      <c r="M121" s="42"/>
    </row>
    <row r="122" spans="2:13" x14ac:dyDescent="0.25">
      <c r="B122" s="63"/>
      <c r="M122" s="42"/>
    </row>
    <row r="123" spans="2:13" x14ac:dyDescent="0.25">
      <c r="B123" s="63"/>
      <c r="M123" s="42"/>
    </row>
    <row r="124" spans="2:13" x14ac:dyDescent="0.25">
      <c r="B124" s="63"/>
      <c r="M124" s="42"/>
    </row>
    <row r="125" spans="2:13" x14ac:dyDescent="0.25">
      <c r="B125" s="63"/>
      <c r="M125" s="42"/>
    </row>
    <row r="126" spans="2:13" x14ac:dyDescent="0.25">
      <c r="B126" s="63"/>
      <c r="M126" s="42"/>
    </row>
    <row r="127" spans="2:13" x14ac:dyDescent="0.25">
      <c r="B127" s="63"/>
      <c r="M127" s="42"/>
    </row>
    <row r="128" spans="2:13" x14ac:dyDescent="0.25">
      <c r="B128" s="63"/>
      <c r="M128" s="42"/>
    </row>
    <row r="129" spans="2:14" x14ac:dyDescent="0.25">
      <c r="B129" s="63"/>
      <c r="M129" s="42"/>
    </row>
    <row r="130" spans="2:14" x14ac:dyDescent="0.25">
      <c r="B130" s="63"/>
      <c r="M130" s="42"/>
    </row>
    <row r="131" spans="2:14" ht="15.75" thickBot="1" x14ac:dyDescent="0.3">
      <c r="B131" t="s">
        <v>50</v>
      </c>
    </row>
    <row r="132" spans="2:14" ht="15.75" thickBot="1" x14ac:dyDescent="0.3">
      <c r="B132" s="50"/>
      <c r="C132" s="51" t="s">
        <v>39</v>
      </c>
      <c r="D132" s="52" t="s">
        <v>38</v>
      </c>
      <c r="E132" s="53" t="s">
        <v>41</v>
      </c>
      <c r="F132" s="54" t="s">
        <v>40</v>
      </c>
      <c r="G132" s="55" t="s">
        <v>42</v>
      </c>
      <c r="H132" s="56" t="s">
        <v>43</v>
      </c>
      <c r="I132" s="57" t="s">
        <v>44</v>
      </c>
      <c r="J132" s="58" t="s">
        <v>45</v>
      </c>
      <c r="K132" s="59" t="s">
        <v>46</v>
      </c>
      <c r="L132" s="60" t="s">
        <v>47</v>
      </c>
      <c r="M132" s="61" t="s">
        <v>48</v>
      </c>
      <c r="N132" s="62" t="s">
        <v>49</v>
      </c>
    </row>
    <row r="133" spans="2:14" x14ac:dyDescent="0.25">
      <c r="B133" s="78" t="s">
        <v>58</v>
      </c>
      <c r="C133" s="80">
        <v>0.34</v>
      </c>
      <c r="D133" s="81">
        <v>0.35</v>
      </c>
      <c r="E133" s="82">
        <v>0.35</v>
      </c>
      <c r="F133" s="83">
        <v>0.69</v>
      </c>
      <c r="G133" s="84">
        <v>0.7</v>
      </c>
      <c r="H133" s="85">
        <v>0.7</v>
      </c>
      <c r="I133" s="86">
        <v>1.29</v>
      </c>
      <c r="J133" s="87">
        <v>1.31</v>
      </c>
      <c r="K133" s="88">
        <v>1.31</v>
      </c>
      <c r="L133" s="89">
        <v>2.68</v>
      </c>
      <c r="M133" s="90">
        <v>2.71</v>
      </c>
      <c r="N133" s="91">
        <v>2.72</v>
      </c>
    </row>
    <row r="134" spans="2:14" ht="15.75" thickBot="1" x14ac:dyDescent="0.3">
      <c r="B134" s="79" t="s">
        <v>59</v>
      </c>
      <c r="C134" s="92">
        <v>0.25</v>
      </c>
      <c r="D134" s="93">
        <v>0.26</v>
      </c>
      <c r="E134" s="94">
        <v>0.26</v>
      </c>
      <c r="F134" s="95">
        <v>0.5</v>
      </c>
      <c r="G134" s="96">
        <v>0.51</v>
      </c>
      <c r="H134" s="97">
        <v>0.51</v>
      </c>
      <c r="I134" s="98">
        <v>0.96</v>
      </c>
      <c r="J134" s="99">
        <v>0.98</v>
      </c>
      <c r="K134" s="100">
        <v>0.99</v>
      </c>
      <c r="L134" s="101">
        <v>1.99</v>
      </c>
      <c r="M134" s="102">
        <v>2.06</v>
      </c>
      <c r="N134" s="103">
        <v>2.09</v>
      </c>
    </row>
    <row r="135" spans="2:14" x14ac:dyDescent="0.25">
      <c r="B135" s="63"/>
      <c r="M135" s="42"/>
    </row>
    <row r="136" spans="2:14" x14ac:dyDescent="0.25">
      <c r="B136" s="63"/>
      <c r="M136" s="42"/>
    </row>
    <row r="137" spans="2:14" x14ac:dyDescent="0.25">
      <c r="B137" s="63"/>
      <c r="M137" s="42"/>
    </row>
    <row r="138" spans="2:14" x14ac:dyDescent="0.25">
      <c r="B138" s="63"/>
      <c r="M138" s="42"/>
    </row>
    <row r="139" spans="2:14" x14ac:dyDescent="0.25">
      <c r="B139" s="63"/>
      <c r="M139" s="42"/>
    </row>
    <row r="140" spans="2:14" x14ac:dyDescent="0.25">
      <c r="B140" s="63"/>
      <c r="M140" s="42"/>
    </row>
    <row r="141" spans="2:14" x14ac:dyDescent="0.25">
      <c r="B141" s="63"/>
      <c r="M141" s="42"/>
    </row>
    <row r="142" spans="2:14" x14ac:dyDescent="0.25">
      <c r="B142" s="63"/>
      <c r="M142" s="42"/>
    </row>
    <row r="143" spans="2:14" x14ac:dyDescent="0.25">
      <c r="B143" s="63"/>
      <c r="M143" s="42"/>
    </row>
    <row r="144" spans="2:14" x14ac:dyDescent="0.25">
      <c r="B144" s="63"/>
      <c r="M144" s="42"/>
    </row>
    <row r="145" spans="2:13" x14ac:dyDescent="0.25">
      <c r="B145" s="63"/>
      <c r="M145" s="42"/>
    </row>
    <row r="146" spans="2:13" x14ac:dyDescent="0.25">
      <c r="B146" s="63"/>
      <c r="M146" s="42"/>
    </row>
    <row r="147" spans="2:13" x14ac:dyDescent="0.25">
      <c r="B147" s="63"/>
      <c r="M147" s="42"/>
    </row>
    <row r="148" spans="2:13" x14ac:dyDescent="0.25">
      <c r="B148" s="63"/>
      <c r="M148" s="42"/>
    </row>
    <row r="149" spans="2:13" x14ac:dyDescent="0.25">
      <c r="B149" s="63"/>
      <c r="M149" s="42"/>
    </row>
    <row r="150" spans="2:13" x14ac:dyDescent="0.25">
      <c r="B150" s="63"/>
      <c r="M150" s="42"/>
    </row>
    <row r="151" spans="2:13" x14ac:dyDescent="0.25">
      <c r="B151" s="63"/>
      <c r="M151" s="42"/>
    </row>
    <row r="152" spans="2:13" x14ac:dyDescent="0.25">
      <c r="B152" s="63"/>
      <c r="M152" s="42"/>
    </row>
    <row r="153" spans="2:13" x14ac:dyDescent="0.25">
      <c r="B153" s="63"/>
      <c r="M153" s="42"/>
    </row>
    <row r="154" spans="2:13" x14ac:dyDescent="0.25">
      <c r="B154" s="63"/>
      <c r="M154" s="42"/>
    </row>
    <row r="155" spans="2:13" x14ac:dyDescent="0.25">
      <c r="B155" s="63"/>
      <c r="M155" s="42"/>
    </row>
    <row r="156" spans="2:13" x14ac:dyDescent="0.25">
      <c r="B156" s="63"/>
      <c r="M156" s="42"/>
    </row>
    <row r="157" spans="2:13" x14ac:dyDescent="0.25">
      <c r="B157" s="63"/>
      <c r="M157" s="42"/>
    </row>
    <row r="158" spans="2:13" x14ac:dyDescent="0.25">
      <c r="B158" s="63"/>
      <c r="M158" s="42"/>
    </row>
    <row r="159" spans="2:13" x14ac:dyDescent="0.25">
      <c r="B159" s="63"/>
      <c r="M159" s="42"/>
    </row>
    <row r="160" spans="2:13" x14ac:dyDescent="0.25">
      <c r="B160" s="63"/>
      <c r="M160" s="42"/>
    </row>
    <row r="161" spans="2:13" x14ac:dyDescent="0.25">
      <c r="B161" s="63"/>
      <c r="M161" s="42"/>
    </row>
    <row r="162" spans="2:13" x14ac:dyDescent="0.25">
      <c r="B162" s="63"/>
      <c r="M162" s="42"/>
    </row>
    <row r="163" spans="2:13" x14ac:dyDescent="0.25">
      <c r="B163" s="63"/>
      <c r="M163" s="42"/>
    </row>
    <row r="164" spans="2:13" x14ac:dyDescent="0.25">
      <c r="B164" s="63"/>
      <c r="M164" s="42"/>
    </row>
    <row r="165" spans="2:13" x14ac:dyDescent="0.25">
      <c r="B165" s="63"/>
      <c r="M165" s="42"/>
    </row>
    <row r="166" spans="2:13" x14ac:dyDescent="0.25">
      <c r="B166" s="63"/>
      <c r="M166" s="42"/>
    </row>
    <row r="167" spans="2:13" x14ac:dyDescent="0.25">
      <c r="B167" s="63"/>
      <c r="M167" s="42"/>
    </row>
    <row r="168" spans="2:13" x14ac:dyDescent="0.25">
      <c r="B168" s="63"/>
      <c r="M168" s="42"/>
    </row>
    <row r="169" spans="2:13" x14ac:dyDescent="0.25">
      <c r="B169" s="63"/>
      <c r="M169" s="42"/>
    </row>
    <row r="170" spans="2:13" x14ac:dyDescent="0.25">
      <c r="B170" s="63"/>
      <c r="M170" s="42"/>
    </row>
    <row r="171" spans="2:13" x14ac:dyDescent="0.25">
      <c r="B171" s="63"/>
      <c r="M171" s="42"/>
    </row>
    <row r="172" spans="2:13" x14ac:dyDescent="0.25">
      <c r="B172" s="63"/>
      <c r="M172" s="42"/>
    </row>
    <row r="173" spans="2:13" x14ac:dyDescent="0.25">
      <c r="B173" s="63"/>
      <c r="M173" s="42"/>
    </row>
    <row r="174" spans="2:13" x14ac:dyDescent="0.25">
      <c r="B174" s="63"/>
      <c r="M174" s="42"/>
    </row>
    <row r="175" spans="2:13" x14ac:dyDescent="0.25">
      <c r="B175" s="63"/>
      <c r="M175" s="42"/>
    </row>
    <row r="176" spans="2:13" x14ac:dyDescent="0.25">
      <c r="B176" s="63"/>
      <c r="M176" s="42"/>
    </row>
    <row r="177" spans="2:13" x14ac:dyDescent="0.25">
      <c r="B177" s="63"/>
      <c r="M177" s="42"/>
    </row>
    <row r="178" spans="2:13" ht="15.75" thickBot="1" x14ac:dyDescent="0.3">
      <c r="B178" t="s">
        <v>20</v>
      </c>
      <c r="M178" s="42"/>
    </row>
    <row r="179" spans="2:13" ht="15.75" thickBot="1" x14ac:dyDescent="0.3">
      <c r="B179" s="6"/>
      <c r="C179" s="18" t="s">
        <v>21</v>
      </c>
      <c r="D179" s="11" t="s">
        <v>22</v>
      </c>
      <c r="E179" s="13" t="s">
        <v>23</v>
      </c>
      <c r="M179" s="42"/>
    </row>
    <row r="180" spans="2:13" x14ac:dyDescent="0.25">
      <c r="B180" s="78" t="s">
        <v>58</v>
      </c>
      <c r="C180" s="19">
        <v>1.8</v>
      </c>
      <c r="D180" s="1">
        <v>1.8</v>
      </c>
      <c r="E180" s="14">
        <v>0.75</v>
      </c>
      <c r="M180" s="42"/>
    </row>
    <row r="181" spans="2:13" ht="15.75" thickBot="1" x14ac:dyDescent="0.3">
      <c r="B181" s="79" t="s">
        <v>59</v>
      </c>
      <c r="C181" s="70">
        <v>1.9</v>
      </c>
      <c r="D181" s="67">
        <v>1.9</v>
      </c>
      <c r="E181" s="71">
        <v>0.5</v>
      </c>
      <c r="M181" s="42"/>
    </row>
    <row r="182" spans="2:13" x14ac:dyDescent="0.25">
      <c r="B182" s="7"/>
      <c r="C182" s="37"/>
      <c r="D182" s="22"/>
      <c r="E182" s="22"/>
      <c r="M182" s="42"/>
    </row>
    <row r="183" spans="2:13" x14ac:dyDescent="0.25">
      <c r="B183" s="7"/>
      <c r="C183" s="37"/>
      <c r="D183" s="22"/>
      <c r="E183" s="22"/>
      <c r="M183" s="42"/>
    </row>
    <row r="184" spans="2:13" x14ac:dyDescent="0.25">
      <c r="B184" s="63"/>
      <c r="M184" s="42"/>
    </row>
    <row r="185" spans="2:13" x14ac:dyDescent="0.25">
      <c r="B185" s="63"/>
      <c r="M185" s="42"/>
    </row>
    <row r="186" spans="2:13" x14ac:dyDescent="0.25">
      <c r="B186" s="63"/>
      <c r="M186" s="42"/>
    </row>
    <row r="187" spans="2:13" x14ac:dyDescent="0.25">
      <c r="B187" s="63"/>
      <c r="M187" s="42"/>
    </row>
    <row r="188" spans="2:13" x14ac:dyDescent="0.25">
      <c r="B188" s="63"/>
      <c r="M188" s="42"/>
    </row>
    <row r="189" spans="2:13" x14ac:dyDescent="0.25">
      <c r="B189" s="63"/>
      <c r="M189" s="42"/>
    </row>
    <row r="190" spans="2:13" x14ac:dyDescent="0.25">
      <c r="B190" s="63"/>
      <c r="M190" s="42"/>
    </row>
    <row r="191" spans="2:13" x14ac:dyDescent="0.25">
      <c r="B191" s="63"/>
      <c r="M191" s="42"/>
    </row>
    <row r="192" spans="2:13" x14ac:dyDescent="0.25">
      <c r="B192" s="63"/>
      <c r="M192" s="42"/>
    </row>
    <row r="193" spans="2:13" x14ac:dyDescent="0.25">
      <c r="B193" s="63"/>
      <c r="M193" s="42"/>
    </row>
    <row r="194" spans="2:13" x14ac:dyDescent="0.25">
      <c r="B194" s="63"/>
      <c r="M194" s="42"/>
    </row>
    <row r="195" spans="2:13" x14ac:dyDescent="0.25">
      <c r="B195" s="15"/>
      <c r="M195" s="42"/>
    </row>
    <row r="196" spans="2:13" x14ac:dyDescent="0.25">
      <c r="M196" s="42"/>
    </row>
    <row r="197" spans="2:13" x14ac:dyDescent="0.25">
      <c r="M197" s="42"/>
    </row>
    <row r="198" spans="2:13" x14ac:dyDescent="0.25">
      <c r="M198" s="42"/>
    </row>
    <row r="199" spans="2:13" x14ac:dyDescent="0.25">
      <c r="M199" s="42"/>
    </row>
    <row r="200" spans="2:13" x14ac:dyDescent="0.25">
      <c r="M200" s="42"/>
    </row>
    <row r="201" spans="2:13" x14ac:dyDescent="0.25">
      <c r="M201" s="42"/>
    </row>
    <row r="202" spans="2:13" x14ac:dyDescent="0.25">
      <c r="B202" s="7"/>
      <c r="C202" s="37"/>
      <c r="D202" s="22"/>
      <c r="E202" s="22"/>
      <c r="M202" s="42"/>
    </row>
    <row r="203" spans="2:13" x14ac:dyDescent="0.25">
      <c r="B203" s="7"/>
      <c r="C203" s="37"/>
      <c r="D203" s="22"/>
      <c r="E203" s="22"/>
      <c r="M203" s="42"/>
    </row>
    <row r="204" spans="2:13" x14ac:dyDescent="0.25">
      <c r="B204" s="7"/>
      <c r="C204" s="37"/>
      <c r="D204" s="22"/>
      <c r="E204" s="22"/>
      <c r="M204" s="42"/>
    </row>
    <row r="205" spans="2:13" x14ac:dyDescent="0.25">
      <c r="B205" s="7"/>
      <c r="C205" s="37"/>
      <c r="D205" s="22"/>
      <c r="E205" s="22"/>
      <c r="M205" s="42"/>
    </row>
    <row r="206" spans="2:13" x14ac:dyDescent="0.25">
      <c r="B206" s="15"/>
      <c r="M206" s="42"/>
    </row>
    <row r="207" spans="2:13" ht="15.75" thickBot="1" x14ac:dyDescent="0.3">
      <c r="B207" t="s">
        <v>19</v>
      </c>
      <c r="M207" s="42"/>
    </row>
    <row r="208" spans="2:13" ht="15.75" thickBot="1" x14ac:dyDescent="0.3">
      <c r="B208" s="6"/>
      <c r="C208" s="16" t="s">
        <v>17</v>
      </c>
      <c r="D208" s="17" t="s">
        <v>18</v>
      </c>
      <c r="E208" s="40" t="s">
        <v>30</v>
      </c>
      <c r="M208" s="42"/>
    </row>
    <row r="209" spans="2:13" x14ac:dyDescent="0.25">
      <c r="B209" s="78" t="s">
        <v>58</v>
      </c>
      <c r="C209" s="4">
        <v>109</v>
      </c>
      <c r="D209" s="35">
        <f>0.5*9.81*C209/1000</f>
        <v>0.53464500000000004</v>
      </c>
      <c r="E209" s="41">
        <f>+D209/(1000*0.008*0.004)</f>
        <v>16.707656249999999</v>
      </c>
      <c r="M209" s="42"/>
    </row>
    <row r="210" spans="2:13" ht="15.75" thickBot="1" x14ac:dyDescent="0.3">
      <c r="B210" s="79" t="s">
        <v>59</v>
      </c>
      <c r="C210" s="66">
        <v>40</v>
      </c>
      <c r="D210" s="36">
        <f>0.5*9.81*C210/1000</f>
        <v>0.19620000000000001</v>
      </c>
      <c r="E210" s="41">
        <f t="shared" ref="E210" si="4">+D210/(1000*0.008*0.004)</f>
        <v>6.1312500000000005</v>
      </c>
      <c r="M210" s="42"/>
    </row>
    <row r="211" spans="2:13" x14ac:dyDescent="0.25">
      <c r="B211" s="7"/>
      <c r="C211" s="22"/>
      <c r="D211" s="64"/>
      <c r="E211" s="41"/>
      <c r="M211" s="42"/>
    </row>
    <row r="212" spans="2:13" x14ac:dyDescent="0.25">
      <c r="B212" s="7"/>
      <c r="C212" s="22"/>
      <c r="D212" s="64"/>
      <c r="E212" s="41"/>
      <c r="M212" s="42"/>
    </row>
    <row r="213" spans="2:13" x14ac:dyDescent="0.25">
      <c r="B213" s="7"/>
      <c r="C213" s="22"/>
      <c r="D213" s="64"/>
      <c r="E213" s="41"/>
      <c r="M213" s="42"/>
    </row>
    <row r="214" spans="2:13" x14ac:dyDescent="0.25">
      <c r="B214" s="7"/>
      <c r="C214" s="22"/>
      <c r="D214" s="64"/>
      <c r="E214" s="41"/>
      <c r="M214" s="42"/>
    </row>
    <row r="215" spans="2:13" x14ac:dyDescent="0.25">
      <c r="B215" s="7"/>
      <c r="C215" s="22"/>
      <c r="D215" s="64"/>
      <c r="E215" s="41"/>
      <c r="M215" s="42"/>
    </row>
    <row r="216" spans="2:13" x14ac:dyDescent="0.25">
      <c r="B216" s="7"/>
      <c r="C216" s="22"/>
      <c r="D216" s="64"/>
      <c r="E216" s="41"/>
      <c r="M216" s="42"/>
    </row>
    <row r="217" spans="2:13" x14ac:dyDescent="0.25">
      <c r="B217" s="7"/>
      <c r="C217" s="22"/>
      <c r="D217" s="64"/>
      <c r="E217" s="41"/>
      <c r="M217" s="42"/>
    </row>
    <row r="218" spans="2:13" x14ac:dyDescent="0.25">
      <c r="B218" s="7"/>
      <c r="C218" s="22"/>
      <c r="D218" s="64"/>
      <c r="E218" s="41"/>
      <c r="M218" s="42"/>
    </row>
    <row r="219" spans="2:13" x14ac:dyDescent="0.25">
      <c r="B219" s="7"/>
      <c r="C219" s="22"/>
      <c r="D219" s="64"/>
      <c r="E219" s="41"/>
      <c r="M219" s="42"/>
    </row>
    <row r="220" spans="2:13" x14ac:dyDescent="0.25">
      <c r="B220" s="7"/>
      <c r="C220" s="22"/>
      <c r="D220" s="64"/>
      <c r="E220" s="41"/>
      <c r="M220" s="42"/>
    </row>
    <row r="221" spans="2:13" x14ac:dyDescent="0.25">
      <c r="B221" s="7"/>
      <c r="C221" s="22"/>
      <c r="D221" s="64"/>
      <c r="E221" s="41"/>
      <c r="M221" s="42"/>
    </row>
    <row r="222" spans="2:13" x14ac:dyDescent="0.25">
      <c r="B222" s="7"/>
      <c r="C222" s="22"/>
      <c r="D222" s="64"/>
      <c r="E222" s="41"/>
      <c r="M222" s="42"/>
    </row>
    <row r="223" spans="2:13" x14ac:dyDescent="0.25">
      <c r="B223" s="7"/>
      <c r="C223" s="22"/>
      <c r="D223" s="64"/>
      <c r="E223" s="41"/>
      <c r="M223" s="42"/>
    </row>
    <row r="224" spans="2:13" x14ac:dyDescent="0.25">
      <c r="B224" s="7"/>
      <c r="C224" s="22"/>
      <c r="D224" s="64"/>
      <c r="E224" s="41"/>
      <c r="M224" s="42"/>
    </row>
    <row r="225" spans="2:13" x14ac:dyDescent="0.25">
      <c r="B225" s="7"/>
      <c r="C225" s="22"/>
      <c r="D225" s="64"/>
      <c r="E225" s="41"/>
      <c r="M225" s="42"/>
    </row>
    <row r="226" spans="2:13" x14ac:dyDescent="0.25">
      <c r="B226" s="7"/>
      <c r="C226" s="22"/>
      <c r="D226" s="64"/>
      <c r="E226" s="41"/>
      <c r="M226" s="42"/>
    </row>
    <row r="227" spans="2:13" x14ac:dyDescent="0.25">
      <c r="B227" s="7"/>
      <c r="C227" s="22"/>
      <c r="D227" s="64"/>
      <c r="E227" s="41"/>
      <c r="M227" s="42"/>
    </row>
    <row r="228" spans="2:13" x14ac:dyDescent="0.25">
      <c r="B228" s="7"/>
      <c r="C228" s="22"/>
      <c r="D228" s="64"/>
      <c r="E228" s="41"/>
      <c r="M228" s="42"/>
    </row>
    <row r="229" spans="2:13" x14ac:dyDescent="0.25">
      <c r="B229" s="7"/>
      <c r="C229" s="22"/>
      <c r="D229" s="64"/>
      <c r="E229" s="41"/>
      <c r="M229" s="42"/>
    </row>
    <row r="230" spans="2:13" x14ac:dyDescent="0.25">
      <c r="B230" s="7"/>
      <c r="C230" s="22"/>
      <c r="D230" s="64"/>
      <c r="E230" s="41"/>
      <c r="M230" s="42"/>
    </row>
    <row r="231" spans="2:13" x14ac:dyDescent="0.25">
      <c r="B231" s="7"/>
      <c r="C231" s="22"/>
      <c r="D231" s="64"/>
      <c r="E231" s="41"/>
      <c r="M231" s="42"/>
    </row>
    <row r="232" spans="2:13" x14ac:dyDescent="0.25">
      <c r="B232" s="15"/>
      <c r="M232" s="42"/>
    </row>
    <row r="233" spans="2:13" x14ac:dyDescent="0.25">
      <c r="B233" s="15"/>
      <c r="M233" s="42"/>
    </row>
    <row r="234" spans="2:13" ht="15.75" thickBot="1" x14ac:dyDescent="0.3">
      <c r="B234" t="s">
        <v>15</v>
      </c>
      <c r="M234" s="42"/>
    </row>
    <row r="235" spans="2:13" ht="15.75" thickBot="1" x14ac:dyDescent="0.3">
      <c r="B235" s="6"/>
      <c r="C235" s="12" t="s">
        <v>16</v>
      </c>
      <c r="M235" s="42"/>
    </row>
    <row r="236" spans="2:13" x14ac:dyDescent="0.25">
      <c r="B236" s="78" t="s">
        <v>58</v>
      </c>
      <c r="C236" s="31">
        <v>88</v>
      </c>
      <c r="M236" s="42"/>
    </row>
    <row r="237" spans="2:13" ht="15.75" thickBot="1" x14ac:dyDescent="0.3">
      <c r="B237" s="79" t="s">
        <v>59</v>
      </c>
      <c r="C237" s="68">
        <v>91</v>
      </c>
      <c r="M237" s="42"/>
    </row>
    <row r="238" spans="2:13" x14ac:dyDescent="0.25">
      <c r="B238" s="7"/>
      <c r="C238" s="37"/>
      <c r="M238" s="42"/>
    </row>
    <row r="239" spans="2:13" x14ac:dyDescent="0.25">
      <c r="B239" s="7"/>
      <c r="C239" s="37"/>
    </row>
    <row r="240" spans="2:13" x14ac:dyDescent="0.25">
      <c r="B240" s="42"/>
    </row>
    <row r="241" spans="2:2" x14ac:dyDescent="0.25">
      <c r="B241" s="42" t="s">
        <v>53</v>
      </c>
    </row>
    <row r="242" spans="2:2" x14ac:dyDescent="0.25">
      <c r="B242" s="42" t="s">
        <v>54</v>
      </c>
    </row>
    <row r="254" spans="2:2" x14ac:dyDescent="0.25">
      <c r="B254" s="7"/>
    </row>
    <row r="263" spans="2:3" ht="15.75" thickBot="1" x14ac:dyDescent="0.3">
      <c r="B263" t="s">
        <v>61</v>
      </c>
    </row>
    <row r="264" spans="2:3" ht="15.75" thickBot="1" x14ac:dyDescent="0.3">
      <c r="B264" s="6"/>
      <c r="C264" s="12" t="s">
        <v>62</v>
      </c>
    </row>
    <row r="265" spans="2:3" x14ac:dyDescent="0.25">
      <c r="B265" s="78" t="s">
        <v>58</v>
      </c>
      <c r="C265" s="31">
        <v>28.54</v>
      </c>
    </row>
    <row r="266" spans="2:3" ht="15.75" thickBot="1" x14ac:dyDescent="0.3">
      <c r="B266" s="79" t="s">
        <v>59</v>
      </c>
      <c r="C266" s="68">
        <v>47.65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2022-01-16T10:44:00Z</dcterms:created>
  <dcterms:modified xsi:type="dcterms:W3CDTF">2023-01-05T08:32:21Z</dcterms:modified>
</cp:coreProperties>
</file>