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video\jlcpcb\"/>
    </mc:Choice>
  </mc:AlternateContent>
  <xr:revisionPtr revIDLastSave="0" documentId="13_ncr:1_{8E72E263-BF5B-4863-A6CD-EC3D4522F80D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H15" i="1"/>
  <c r="G15" i="1"/>
  <c r="E15" i="1"/>
  <c r="D15" i="1"/>
  <c r="H14" i="1"/>
  <c r="G14" i="1"/>
  <c r="E14" i="1"/>
  <c r="D14" i="1"/>
  <c r="C15" i="1"/>
  <c r="C14" i="1"/>
  <c r="D22" i="1"/>
  <c r="E22" i="1" s="1"/>
  <c r="D21" i="1"/>
  <c r="E21" i="1" s="1"/>
  <c r="T7" i="1"/>
  <c r="O8" i="1"/>
  <c r="O7" i="1"/>
  <c r="T8" i="1"/>
</calcChain>
</file>

<file path=xl/sharedStrings.xml><?xml version="1.0" encoding="utf-8"?>
<sst xmlns="http://schemas.openxmlformats.org/spreadsheetml/2006/main" count="75" uniqueCount="45">
  <si>
    <t>Day 0</t>
  </si>
  <si>
    <t>Day 1</t>
  </si>
  <si>
    <t>Day 2</t>
  </si>
  <si>
    <t>Day 3</t>
  </si>
  <si>
    <t>Day 4</t>
  </si>
  <si>
    <t>Day 5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</si>
  <si>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</si>
  <si>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</si>
  <si>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</si>
  <si>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</si>
  <si>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</si>
  <si>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</si>
  <si>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Load at 2mm</t>
  </si>
  <si>
    <t>Max load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</si>
  <si>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</si>
  <si>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</si>
  <si>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</si>
  <si>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</si>
  <si>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</si>
  <si>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</si>
  <si>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</si>
  <si>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</si>
  <si>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</si>
  <si>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</si>
  <si>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</si>
  <si>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</si>
  <si>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Hardness, Shore D</t>
  </si>
  <si>
    <t>Shore D</t>
  </si>
  <si>
    <t>Min area 4x4mm</t>
  </si>
  <si>
    <t>Min area 4x4mm, vertical test specimen</t>
  </si>
  <si>
    <t>Creep test C-bending, reference surface [mm] (default 12mm), constant load 1,25 kg</t>
  </si>
  <si>
    <t>Creep test, Difference from previous day (for graph)</t>
  </si>
  <si>
    <t>Settings:</t>
  </si>
  <si>
    <t>Test 3</t>
  </si>
  <si>
    <t>E [kJ/m²]</t>
  </si>
  <si>
    <t>Resin</t>
  </si>
  <si>
    <t>Nylon</t>
  </si>
  <si>
    <t>Resin vs Nylon, 3D printing services by JLCPCB, tested by MyTechFun 2022-06-16</t>
  </si>
  <si>
    <t>D5+1h45°C</t>
  </si>
  <si>
    <t>-</t>
  </si>
  <si>
    <t>max deform mm</t>
  </si>
  <si>
    <t>9000R - 3D printing services by JLCPCB</t>
  </si>
  <si>
    <t>PA12-HP - 3D printing services by JLCPCB</t>
  </si>
  <si>
    <t>* not so obvious, hardly visible the deformation</t>
  </si>
  <si>
    <t>max deform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</si>
</sst>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8" xfId="0" applyFont="1" applyBorder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0" xfId="0" applyFont="1" applyFill="1" applyBorder="1"/>
    <xf numFmtId="0" fontId="0" fillId="0" borderId="16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12" xfId="0" applyFont="1" applyBorder="1"/>
    <xf numFmtId="0" fontId="0" fillId="0" borderId="17" xfId="0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/>
    <xf numFmtId="0" fontId="1" fillId="0" borderId="7" xfId="0" applyFont="1" applyFill="1" applyBorder="1" applyAlignment="1">
      <alignment horizontal="center"/>
    </xf>
    <xf numFmtId="0" fontId="0" fillId="0" borderId="18" xfId="0" applyBorder="1"/>
    <xf numFmtId="0" fontId="1" fillId="0" borderId="4" xfId="0" applyFont="1" applyFill="1" applyBorder="1" applyAlignment="1">
      <alignment horizontal="center"/>
    </xf>
    <xf numFmtId="164" fontId="1" fillId="0" borderId="20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0" fillId="0" borderId="0" xfId="0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 test, reference dimension in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Resin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Sheet1!$C$13:$H$13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D5+1h45°C</c:v>
                </c:pt>
              </c:strCache>
            </c:strRef>
          </c:cat>
          <c:val>
            <c:numRef>
              <c:f>Sheet1!$C$14:$H$14</c:f>
              <c:numCache>
                <c:formatCode>General</c:formatCode>
                <c:ptCount val="6"/>
                <c:pt idx="0">
                  <c:v>13.75</c:v>
                </c:pt>
                <c:pt idx="1">
                  <c:v>2.3100000000000023</c:v>
                </c:pt>
                <c:pt idx="2">
                  <c:v>0.64000000000000057</c:v>
                </c:pt>
                <c:pt idx="3">
                  <c:v>0.83999999999999631</c:v>
                </c:pt>
                <c:pt idx="4">
                  <c:v>1.5399999999999991</c:v>
                </c:pt>
                <c:pt idx="5">
                  <c:v>11.600000000000001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1-4DEB-B1A7-364477666C7F}"/>
            </c:ext>
          </c:extLst>
        </c:ser>
        <c:ser>
          <c:idx val="2"/>
          <c:order val="1"/>
          <c:tx>
            <c:strRef>
              <c:f>Sheet1!$B$15</c:f>
              <c:strCache>
                <c:ptCount val="1"/>
                <c:pt idx="0">
                  <c:v>Nylon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Sheet1!$C$13:$H$13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D5+1h45°C</c:v>
                </c:pt>
              </c:strCache>
            </c:strRef>
          </c:cat>
          <c:val>
            <c:numRef>
              <c:f>Sheet1!$C$15:$H$15</c:f>
              <c:numCache>
                <c:formatCode>General</c:formatCode>
                <c:ptCount val="6"/>
                <c:pt idx="0">
                  <c:v>5.73</c:v>
                </c:pt>
                <c:pt idx="1">
                  <c:v>0.48999999999999844</c:v>
                </c:pt>
                <c:pt idx="2">
                  <c:v>0.15000000000000213</c:v>
                </c:pt>
                <c:pt idx="3">
                  <c:v>0.12999999999999901</c:v>
                </c:pt>
                <c:pt idx="4">
                  <c:v>0.14999999999999858</c:v>
                </c:pt>
                <c:pt idx="5">
                  <c:v>2.6300000000000026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71-4DEB-B1A7-36447766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719216"/>
        <c:axId val="728720880"/>
      </c:lineChart>
      <c:catAx>
        <c:axId val="7287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20880"/>
        <c:crosses val="autoZero"/>
        <c:auto val="1"/>
        <c:lblAlgn val="ctr"/>
        <c:lblOffset val="100"/>
        <c:noMultiLvlLbl val="0"/>
      </c:catAx>
      <c:valAx>
        <c:axId val="7287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87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Sheet1!$K$7:$K$8</c:f>
              <c:strCache>
                <c:ptCount val="2"/>
                <c:pt idx="0">
                  <c:v>Resin</c:v>
                </c:pt>
                <c:pt idx="1">
                  <c:v>Nylon</c:v>
                </c:pt>
              </c:strCache>
            </c:strRef>
          </c:cat>
          <c:val>
            <c:numRef>
              <c:f>Sheet1!$O$7:$O$8</c:f>
              <c:numCache>
                <c:formatCode>0.0</c:formatCode>
                <c:ptCount val="2"/>
                <c:pt idx="0">
                  <c:v>88</c:v>
                </c:pt>
                <c:pt idx="1">
                  <c:v>79.066666666666663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Sheet1!$Q$7:$Q$8</c:f>
              <c:strCache>
                <c:ptCount val="2"/>
                <c:pt idx="0">
                  <c:v>Resin</c:v>
                </c:pt>
                <c:pt idx="1">
                  <c:v>Nylon</c:v>
                </c:pt>
              </c:strCache>
            </c:strRef>
          </c:cat>
          <c:val>
            <c:numRef>
              <c:f>Sheet1!$T$7:$T$8</c:f>
              <c:numCache>
                <c:formatCode>General</c:formatCode>
                <c:ptCount val="2"/>
                <c:pt idx="0">
                  <c:v>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Sheet1!$R$13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Sheet1!$Q$14:$Q$15</c:f>
              <c:strCache>
                <c:ptCount val="2"/>
                <c:pt idx="0">
                  <c:v>Resin</c:v>
                </c:pt>
                <c:pt idx="1">
                  <c:v>Nylon</c:v>
                </c:pt>
              </c:strCache>
            </c:strRef>
          </c:cat>
          <c:val>
            <c:numRef>
              <c:f>Sheet1!$R$14:$R$15</c:f>
              <c:numCache>
                <c:formatCode>General</c:formatCode>
                <c:ptCount val="2"/>
                <c:pt idx="0">
                  <c:v>115.2</c:v>
                </c:pt>
                <c:pt idx="1">
                  <c:v>132.4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Load at 2mm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Sheet1!$L$14:$L$15</c:f>
              <c:strCache>
                <c:ptCount val="2"/>
                <c:pt idx="0">
                  <c:v>Resin</c:v>
                </c:pt>
                <c:pt idx="1">
                  <c:v>Nylon</c:v>
                </c:pt>
              </c:strCache>
            </c:strRef>
          </c:cat>
          <c:val>
            <c:numRef>
              <c:f>Sheet1!$M$14:$M$15</c:f>
              <c:numCache>
                <c:formatCode>General</c:formatCode>
                <c:ptCount val="2"/>
                <c:pt idx="0">
                  <c:v>6.7</c:v>
                </c:pt>
                <c:pt idx="1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Max load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Sheet1!$L$14:$L$15</c:f>
              <c:strCache>
                <c:ptCount val="2"/>
                <c:pt idx="0">
                  <c:v>Resin</c:v>
                </c:pt>
                <c:pt idx="1">
                  <c:v>Nylon</c:v>
                </c:pt>
              </c:strCache>
            </c:strRef>
          </c:cat>
          <c:val>
            <c:numRef>
              <c:f>Sheet1!$N$14:$N$15</c:f>
              <c:numCache>
                <c:formatCode>General</c:formatCode>
                <c:ptCount val="2"/>
                <c:pt idx="0">
                  <c:v>18.8</c:v>
                </c:pt>
                <c:pt idx="1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Sheet1!$O$13</c:f>
              <c:strCache>
                <c:ptCount val="1"/>
                <c:pt idx="0">
                  <c:v>max deform 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Sheet1!$L$14:$L$15</c:f>
              <c:strCache>
                <c:ptCount val="2"/>
                <c:pt idx="0">
                  <c:v>Resin</c:v>
                </c:pt>
                <c:pt idx="1">
                  <c:v>Nylon</c:v>
                </c:pt>
              </c:strCache>
            </c:strRef>
          </c:cat>
          <c:val>
            <c:numRef>
              <c:f>Sheet1!$O$14:$O$15</c:f>
              <c:numCache>
                <c:formatCode>General</c:formatCode>
                <c:ptCount val="2"/>
                <c:pt idx="0">
                  <c:v>10.4</c:v>
                </c:pt>
                <c:pt idx="1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</a:t>
            </a:r>
            <a:r>
              <a:rPr lang="hu-HU" sz="1400" b="0" i="0" u="none" strike="noStrike" baseline="0">
                <a:effectLst/>
              </a:rPr>
              <a:t>²</a:t>
            </a:r>
            <a:r>
              <a:rPr lang="hu-HU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E [kJ/m²]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Sheet1!$B$21:$B$22</c:f>
              <c:strCache>
                <c:ptCount val="2"/>
                <c:pt idx="0">
                  <c:v>Resin</c:v>
                </c:pt>
                <c:pt idx="1">
                  <c:v>Nylon</c:v>
                </c:pt>
              </c:strCache>
            </c:strRef>
          </c:cat>
          <c:val>
            <c:numRef>
              <c:f>Sheet1!$E$21:$E$22</c:f>
              <c:numCache>
                <c:formatCode>0.0</c:formatCode>
                <c:ptCount val="2"/>
                <c:pt idx="0">
                  <c:v>6.5910937500000006</c:v>
                </c:pt>
                <c:pt idx="1">
                  <c:v>4.4451562500000001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>Load at 90°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Sheet1!$F$21:$F$22</c:f>
              <c:strCache>
                <c:ptCount val="2"/>
                <c:pt idx="0">
                  <c:v>Resin</c:v>
                </c:pt>
                <c:pt idx="1">
                  <c:v>Nylon</c:v>
                </c:pt>
              </c:strCache>
            </c:strRef>
          </c:cat>
          <c:val>
            <c:numRef>
              <c:f>Sheet1!$G$21:$G$22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Sheet1!$H$20</c:f>
              <c:strCache>
                <c:ptCount val="1"/>
                <c:pt idx="0">
                  <c:v>Max 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Sheet1!$F$21:$F$22</c:f>
              <c:strCache>
                <c:ptCount val="2"/>
                <c:pt idx="0">
                  <c:v>Resin</c:v>
                </c:pt>
                <c:pt idx="1">
                  <c:v>Nylon</c:v>
                </c:pt>
              </c:strCache>
            </c:strRef>
          </c:cat>
          <c:val>
            <c:numRef>
              <c:f>Sheet1!$H$21:$H$22</c:f>
              <c:numCache>
                <c:formatCode>General</c:formatCode>
                <c:ptCount val="2"/>
                <c:pt idx="0">
                  <c:v>1.6</c:v>
                </c:pt>
                <c:pt idx="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Sheet1!$M$20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Sheet1!$L$21:$L$22</c:f>
              <c:strCache>
                <c:ptCount val="2"/>
                <c:pt idx="0">
                  <c:v>Resin</c:v>
                </c:pt>
                <c:pt idx="1">
                  <c:v>Nylon</c:v>
                </c:pt>
              </c:strCache>
            </c:strRef>
          </c:cat>
          <c:val>
            <c:numRef>
              <c:f>Sheet1!$M$21:$M$22</c:f>
              <c:numCache>
                <c:formatCode>General</c:formatCode>
                <c:ptCount val="2"/>
                <c:pt idx="0">
                  <c:v>78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Hardness, </a:t>
            </a:r>
            <a:r>
              <a:rPr lang="en-US"/>
              <a:t>Shore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Shore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Sheet1!$Q$21:$Q$22</c:f>
              <c:strCache>
                <c:ptCount val="2"/>
                <c:pt idx="0">
                  <c:v>Resin</c:v>
                </c:pt>
                <c:pt idx="1">
                  <c:v>Nylon</c:v>
                </c:pt>
              </c:strCache>
            </c:strRef>
          </c:cat>
          <c:val>
            <c:numRef>
              <c:f>Sheet1!$R$21:$R$22</c:f>
              <c:numCache>
                <c:formatCode>General</c:formatCode>
                <c:ptCount val="2"/>
                <c:pt idx="0">
                  <c:v>73</c:v>
                </c:pt>
                <c:pt idx="1">
                  <c:v>72.3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2-4153-8397-3844DE5D5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427824"/>
        <c:axId val="901429904"/>
      </c:barChart>
      <c:catAx>
        <c:axId val="9014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1429904"/>
        <c:crosses val="autoZero"/>
        <c:auto val="1"/>
        <c:lblAlgn val="ctr"/>
        <c:lblOffset val="100"/>
        <c:noMultiLvlLbl val="0"/>
      </c:catAx>
      <c:valAx>
        <c:axId val="901429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14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119063</xdr:colOff>
      <xdr:row>28</xdr:row>
      <xdr:rowOff>95250</xdr:rowOff>
    </xdr:from>
    <xdr:to>
      <xdr:col>11</xdr:col>
      <xdr:colOff>134937</xdr:colOff>
      <xdr:row>57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033DE-C69B-4B51-AF20-068D663B4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39688</xdr:colOff>
      <xdr:row>58</xdr:row>
      <xdr:rowOff>140493</xdr:rowOff>
    </xdr:from>
    <xdr:to>
      <xdr:col>8</xdr:col>
      <xdr:colOff>79375</xdr:colOff>
      <xdr:row>88</xdr:row>
      <xdr:rowOff>71436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500062</xdr:colOff>
      <xdr:row>58</xdr:row>
      <xdr:rowOff>132555</xdr:rowOff>
    </xdr:from>
    <xdr:to>
      <xdr:col>14</xdr:col>
      <xdr:colOff>174625</xdr:colOff>
      <xdr:row>88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325437</xdr:colOff>
      <xdr:row>58</xdr:row>
      <xdr:rowOff>132556</xdr:rowOff>
    </xdr:from>
    <xdr:to>
      <xdr:col>19</xdr:col>
      <xdr:colOff>0</xdr:colOff>
      <xdr:row>88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58737</xdr:colOff>
      <xdr:row>90</xdr:row>
      <xdr:rowOff>107155</xdr:rowOff>
    </xdr:from>
    <xdr:to>
      <xdr:col>8</xdr:col>
      <xdr:colOff>138112</xdr:colOff>
      <xdr:row>117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322261</xdr:colOff>
      <xdr:row>90</xdr:row>
      <xdr:rowOff>145255</xdr:rowOff>
    </xdr:from>
    <xdr:to>
      <xdr:col>19</xdr:col>
      <xdr:colOff>0</xdr:colOff>
      <xdr:row>117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430884</xdr:colOff>
      <xdr:row>90</xdr:row>
      <xdr:rowOff>125963</xdr:rowOff>
    </xdr:from>
    <xdr:to>
      <xdr:col>14</xdr:col>
      <xdr:colOff>67509</xdr:colOff>
      <xdr:row>117</xdr:row>
      <xdr:rowOff>150812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71438</xdr:colOff>
      <xdr:row>119</xdr:row>
      <xdr:rowOff>115958</xdr:rowOff>
    </xdr:from>
    <xdr:to>
      <xdr:col>8</xdr:col>
      <xdr:colOff>137103</xdr:colOff>
      <xdr:row>144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643660</xdr:colOff>
      <xdr:row>119</xdr:row>
      <xdr:rowOff>99361</xdr:rowOff>
    </xdr:from>
    <xdr:to>
      <xdr:col>14</xdr:col>
      <xdr:colOff>318223</xdr:colOff>
      <xdr:row>144</xdr:row>
      <xdr:rowOff>126999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8C348D-98CC-4B02-8482-3E9D68D0C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T40"/>
  <sheetViews>
    <sheetView tabSelected="1" topLeftCell="A115" zoomScale="115" zoomScaleNormal="115" workbookViewId="0">
      <selection activeCell="T123" sqref="T123"/>
    </sheetView>
  </sheetViews>
  <sheetFormatPr defaultRowHeight="15" x14ac:dyDescent="0.25"/>
  <cols>
    <col min="1" max="1" width="3.28515625" customWidth="1"/>
    <col min="3" max="3" width="11.42578125" customWidth="1"/>
    <col min="7" max="7" width="10.42578125" bestFit="1" customWidth="1"/>
    <col min="8" max="8" width="10.7109375" bestFit="1" customWidth="1"/>
    <col min="9" max="9" width="12.42578125" bestFit="1" customWidth="1"/>
    <col min="10" max="10" width="10.7109375" bestFit="1" customWidth="1"/>
    <col min="11" max="11" width="13.85546875" customWidth="1"/>
    <col min="12" max="12" width="12" customWidth="1"/>
    <col min="13" max="13" width="12.140625" bestFit="1" customWidth="1"/>
    <col min="14" max="14" width="12.42578125" bestFit="1" customWidth="1"/>
    <col min="15" max="15" width="18.5703125" bestFit="1" customWidth="1"/>
  </cols>
  <sheetData>
    <row r="1" spans="1:20" x14ac:dyDescent="0.25">
      <c r="K1" t="s">
        <v>32</v>
      </c>
    </row>
    <row r="2" spans="1:20" x14ac:dyDescent="0.25">
      <c r="A2" s="24"/>
      <c r="B2" s="24" t="s">
        <v>37</v>
      </c>
      <c r="K2" s="31" t="s">
        <v>35</v>
      </c>
      <c r="L2" t="s">
        <v>41</v>
      </c>
    </row>
    <row r="3" spans="1:20" ht="15.75" thickBot="1" x14ac:dyDescent="0.3">
      <c r="A3" s="24"/>
      <c r="B3" s="24"/>
      <c r="K3" s="3" t="s">
        <v>36</v>
      </c>
      <c r="L3" t="s">
        <v>42</v>
      </c>
    </row>
    <row r="5" spans="1:20" ht="15.75" thickBot="1" x14ac:dyDescent="0.3">
      <c r="B5" t="s">
        <v>30</v>
      </c>
      <c r="K5" t="s">
        <v>6</v>
      </c>
      <c r="Q5" t="s">
        <v>10</v>
      </c>
    </row>
    <row r="6" spans="1:20" ht="15.75" thickBot="1" x14ac:dyDescent="0.3">
      <c r="B6" s="8"/>
      <c r="C6" s="7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25" t="s">
        <v>38</v>
      </c>
      <c r="J6" s="32"/>
      <c r="K6" s="8"/>
      <c r="L6" s="19" t="s">
        <v>7</v>
      </c>
      <c r="M6" s="4" t="s">
        <v>8</v>
      </c>
      <c r="N6" s="4" t="s">
        <v>33</v>
      </c>
      <c r="O6" s="14" t="s">
        <v>9</v>
      </c>
      <c r="Q6" s="37"/>
      <c r="R6" s="19" t="s">
        <v>7</v>
      </c>
      <c r="S6" s="4" t="s">
        <v>8</v>
      </c>
      <c r="T6" s="20" t="s">
        <v>9</v>
      </c>
    </row>
    <row r="7" spans="1:20" x14ac:dyDescent="0.25">
      <c r="B7" s="31" t="s">
        <v>35</v>
      </c>
      <c r="C7" s="1">
        <v>19.32</v>
      </c>
      <c r="D7" s="1">
        <v>33.07</v>
      </c>
      <c r="E7" s="1">
        <v>35.380000000000003</v>
      </c>
      <c r="F7" s="1">
        <v>36.020000000000003</v>
      </c>
      <c r="G7" s="1">
        <v>36.86</v>
      </c>
      <c r="H7" s="1">
        <v>38.4</v>
      </c>
      <c r="I7" s="42">
        <v>50</v>
      </c>
      <c r="K7" s="31" t="s">
        <v>35</v>
      </c>
      <c r="L7" s="5">
        <v>88.4</v>
      </c>
      <c r="M7" s="1">
        <v>87.6</v>
      </c>
      <c r="N7" s="29"/>
      <c r="O7" s="40">
        <f>AVERAGE(L7:N7)</f>
        <v>88</v>
      </c>
      <c r="Q7" s="31" t="s">
        <v>35</v>
      </c>
      <c r="R7" s="5">
        <v>78</v>
      </c>
      <c r="S7" s="1" t="s">
        <v>39</v>
      </c>
      <c r="T7" s="11">
        <f>AVERAGE(R7:S7)</f>
        <v>78</v>
      </c>
    </row>
    <row r="8" spans="1:20" ht="15.75" thickBot="1" x14ac:dyDescent="0.3">
      <c r="B8" s="3" t="s">
        <v>36</v>
      </c>
      <c r="C8" s="2">
        <v>20.41</v>
      </c>
      <c r="D8" s="2">
        <v>26.14</v>
      </c>
      <c r="E8" s="2">
        <v>26.63</v>
      </c>
      <c r="F8" s="2">
        <v>26.78</v>
      </c>
      <c r="G8" s="2">
        <v>26.91</v>
      </c>
      <c r="H8" s="2">
        <v>27.06</v>
      </c>
      <c r="I8" s="26">
        <v>29.69</v>
      </c>
      <c r="K8" s="3" t="s">
        <v>36</v>
      </c>
      <c r="L8" s="6">
        <v>78.8</v>
      </c>
      <c r="M8" s="2">
        <v>77.2</v>
      </c>
      <c r="N8" s="30">
        <v>81.2</v>
      </c>
      <c r="O8" s="39">
        <f>AVERAGE(L8:N8)</f>
        <v>79.066666666666663</v>
      </c>
      <c r="Q8" s="3" t="s">
        <v>36</v>
      </c>
      <c r="R8" s="6">
        <v>0</v>
      </c>
      <c r="S8" s="2" t="s">
        <v>39</v>
      </c>
      <c r="T8" s="36">
        <f>AVERAGE(R8:S8)</f>
        <v>0</v>
      </c>
    </row>
    <row r="9" spans="1:20" x14ac:dyDescent="0.25">
      <c r="I9" s="43" t="s">
        <v>44</v>
      </c>
      <c r="L9" s="10" t="s">
        <v>28</v>
      </c>
      <c r="Q9" s="10" t="s">
        <v>29</v>
      </c>
    </row>
    <row r="10" spans="1:20" x14ac:dyDescent="0.25">
      <c r="L10" s="10"/>
      <c r="Q10" s="35"/>
    </row>
    <row r="11" spans="1:20" x14ac:dyDescent="0.25">
      <c r="B11" s="9"/>
    </row>
    <row r="12" spans="1:20" ht="15.75" thickBot="1" x14ac:dyDescent="0.3">
      <c r="B12" s="10" t="s">
        <v>31</v>
      </c>
      <c r="L12" t="s">
        <v>11</v>
      </c>
      <c r="Q12" t="s">
        <v>14</v>
      </c>
    </row>
    <row r="13" spans="1:20" ht="15.75" thickBot="1" x14ac:dyDescent="0.3">
      <c r="B13" s="8"/>
      <c r="C13" s="19" t="s">
        <v>1</v>
      </c>
      <c r="D13" s="4" t="s">
        <v>2</v>
      </c>
      <c r="E13" s="4" t="s">
        <v>3</v>
      </c>
      <c r="F13" s="4" t="s">
        <v>4</v>
      </c>
      <c r="G13" s="4" t="s">
        <v>5</v>
      </c>
      <c r="H13" s="25" t="s">
        <v>38</v>
      </c>
      <c r="L13" s="8"/>
      <c r="M13" s="21" t="s">
        <v>12</v>
      </c>
      <c r="N13" s="28" t="s">
        <v>13</v>
      </c>
      <c r="O13" s="27" t="s">
        <v>40</v>
      </c>
      <c r="Q13" s="8"/>
      <c r="R13" s="14" t="s">
        <v>15</v>
      </c>
    </row>
    <row r="14" spans="1:20" x14ac:dyDescent="0.25">
      <c r="B14" s="31" t="s">
        <v>35</v>
      </c>
      <c r="C14" s="5">
        <f>+D7-C7</f>
        <v>13.75</v>
      </c>
      <c r="D14" s="1">
        <f t="shared" ref="D14:H14" si="0">+E7-D7</f>
        <v>2.3100000000000023</v>
      </c>
      <c r="E14" s="1">
        <f t="shared" si="0"/>
        <v>0.64000000000000057</v>
      </c>
      <c r="F14" s="1">
        <f t="shared" ref="F14" si="1">+G7-F7</f>
        <v>0.83999999999999631</v>
      </c>
      <c r="G14" s="1">
        <f t="shared" si="0"/>
        <v>1.5399999999999991</v>
      </c>
      <c r="H14" s="29">
        <f t="shared" si="0"/>
        <v>11.600000000000001</v>
      </c>
      <c r="L14" s="31" t="s">
        <v>35</v>
      </c>
      <c r="M14" s="22">
        <v>6.7</v>
      </c>
      <c r="N14" s="29">
        <v>18.8</v>
      </c>
      <c r="O14" s="27">
        <v>10.4</v>
      </c>
      <c r="Q14" s="31" t="s">
        <v>35</v>
      </c>
      <c r="R14" s="11">
        <v>115.2</v>
      </c>
    </row>
    <row r="15" spans="1:20" ht="15.75" thickBot="1" x14ac:dyDescent="0.3">
      <c r="B15" s="3" t="s">
        <v>36</v>
      </c>
      <c r="C15" s="6">
        <f>+D8-C8</f>
        <v>5.73</v>
      </c>
      <c r="D15" s="2">
        <f t="shared" ref="D15:H15" si="2">+E8-D8</f>
        <v>0.48999999999999844</v>
      </c>
      <c r="E15" s="2">
        <f t="shared" si="2"/>
        <v>0.15000000000000213</v>
      </c>
      <c r="F15" s="2">
        <f t="shared" ref="F15" si="3">+G8-F8</f>
        <v>0.12999999999999901</v>
      </c>
      <c r="G15" s="2">
        <f t="shared" si="2"/>
        <v>0.14999999999999858</v>
      </c>
      <c r="H15" s="30">
        <f t="shared" si="2"/>
        <v>2.6300000000000026</v>
      </c>
      <c r="L15" s="3" t="s">
        <v>36</v>
      </c>
      <c r="M15" s="23">
        <v>4.5999999999999996</v>
      </c>
      <c r="N15" s="30">
        <v>15.1</v>
      </c>
      <c r="O15" s="27">
        <v>16.899999999999999</v>
      </c>
      <c r="Q15" s="3" t="s">
        <v>36</v>
      </c>
      <c r="R15" s="12">
        <v>132.4</v>
      </c>
    </row>
    <row r="16" spans="1:20" x14ac:dyDescent="0.25">
      <c r="Q16" s="9" t="s">
        <v>16</v>
      </c>
    </row>
    <row r="19" spans="2:18" ht="15.75" thickBot="1" x14ac:dyDescent="0.3">
      <c r="B19" t="s">
        <v>21</v>
      </c>
      <c r="F19" t="s">
        <v>22</v>
      </c>
      <c r="L19" t="s">
        <v>17</v>
      </c>
      <c r="Q19" t="s">
        <v>26</v>
      </c>
    </row>
    <row r="20" spans="2:18" ht="15.75" thickBot="1" x14ac:dyDescent="0.3">
      <c r="B20" s="8"/>
      <c r="C20" s="19" t="s">
        <v>19</v>
      </c>
      <c r="D20" s="20" t="s">
        <v>20</v>
      </c>
      <c r="E20" s="33" t="s">
        <v>34</v>
      </c>
      <c r="F20" s="8"/>
      <c r="G20" s="21" t="s">
        <v>23</v>
      </c>
      <c r="H20" s="13" t="s">
        <v>24</v>
      </c>
      <c r="I20" s="15" t="s">
        <v>25</v>
      </c>
      <c r="L20" s="8"/>
      <c r="M20" s="14" t="s">
        <v>18</v>
      </c>
      <c r="Q20" s="8"/>
      <c r="R20" s="14" t="s">
        <v>27</v>
      </c>
    </row>
    <row r="21" spans="2:18" x14ac:dyDescent="0.25">
      <c r="B21" s="31" t="s">
        <v>35</v>
      </c>
      <c r="C21" s="5">
        <v>43</v>
      </c>
      <c r="D21" s="38">
        <f>0.5*9.81*C21/1000</f>
        <v>0.21091500000000002</v>
      </c>
      <c r="E21" s="34">
        <f>+D21/(1000*0.008*0.004)</f>
        <v>6.5910937500000006</v>
      </c>
      <c r="F21" s="31" t="s">
        <v>35</v>
      </c>
      <c r="G21" s="22">
        <v>1.5</v>
      </c>
      <c r="H21" s="1">
        <v>1.6</v>
      </c>
      <c r="I21" s="16">
        <v>0.75</v>
      </c>
      <c r="L21" s="31" t="s">
        <v>35</v>
      </c>
      <c r="M21" s="11">
        <v>78</v>
      </c>
      <c r="Q21" s="31" t="s">
        <v>35</v>
      </c>
      <c r="R21" s="11">
        <v>73</v>
      </c>
    </row>
    <row r="22" spans="2:18" ht="15.75" thickBot="1" x14ac:dyDescent="0.3">
      <c r="B22" s="3" t="s">
        <v>36</v>
      </c>
      <c r="C22" s="6">
        <v>29</v>
      </c>
      <c r="D22" s="12">
        <f>0.5*9.81*C22/1000</f>
        <v>0.14224500000000001</v>
      </c>
      <c r="E22" s="34">
        <f>+D22/(1000*0.008*0.004)</f>
        <v>4.4451562500000001</v>
      </c>
      <c r="F22" s="3" t="s">
        <v>36</v>
      </c>
      <c r="G22" s="23">
        <v>1.5</v>
      </c>
      <c r="H22" s="2">
        <v>1.9</v>
      </c>
      <c r="I22" s="17">
        <v>1.5</v>
      </c>
      <c r="L22" s="3" t="s">
        <v>36</v>
      </c>
      <c r="M22" s="12">
        <v>150</v>
      </c>
      <c r="Q22" s="3" t="s">
        <v>36</v>
      </c>
      <c r="R22" s="12">
        <v>72.3</v>
      </c>
    </row>
    <row r="23" spans="2:18" x14ac:dyDescent="0.25">
      <c r="B23" s="18"/>
      <c r="L23" s="41" t="s">
        <v>43</v>
      </c>
    </row>
    <row r="24" spans="2:18" x14ac:dyDescent="0.25">
      <c r="B24" s="18"/>
    </row>
    <row r="25" spans="2:18" x14ac:dyDescent="0.25">
      <c r="B25" s="18"/>
    </row>
    <row r="40" spans="2:2" x14ac:dyDescent="0.25">
      <c r="B40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2022-06-16T21:26:18Z</dcterms:modified>
</cp:coreProperties>
</file>