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video\engineering-pla\"/>
    </mc:Choice>
  </mc:AlternateContent>
  <xr:revisionPtr revIDLastSave="0" documentId="13_ncr:1_{40AD4CCA-28A6-451C-93DE-3889FF12583C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C15" i="1"/>
  <c r="C14" i="1"/>
  <c r="C13" i="1"/>
  <c r="D27" i="1"/>
  <c r="E27" i="1" s="1"/>
  <c r="D26" i="1"/>
  <c r="E26" i="1" s="1"/>
  <c r="T7" i="1"/>
  <c r="T6" i="1"/>
  <c r="O7" i="1"/>
  <c r="O6" i="1"/>
</calcChain>
</file>

<file path=xl/sharedStrings.xml><?xml version="1.0" encoding="utf-8"?>
<sst xmlns="http://schemas.openxmlformats.org/spreadsheetml/2006/main" count="76" uniqueCount="43">
  <si>
    <t>Day 0</t>
  </si>
  <si>
    <t>Day 1</t>
  </si>
  <si>
    <t>Day 2</t>
  </si>
  <si>
    <t>Day 3</t>
  </si>
  <si>
    <t>Day 4</t>
  </si>
  <si>
    <t>Day 5</t>
  </si>
  <si>
    <t>Creep test screw (tightening rotation angle using same torque, average values from 2 angles)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</si>
  <si>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</si>
  <si>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</si>
  <si>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</si>
  <si>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</si>
  <si>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</si>
  <si>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</si>
  <si>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Load at 2mm</t>
  </si>
  <si>
    <t>Max load</t>
  </si>
  <si>
    <t>Deform at max load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</si>
  <si>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</si>
  <si>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</si>
  <si>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</si>
  <si>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</si>
  <si>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</si>
  <si>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</si>
  <si>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</si>
  <si>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</si>
  <si>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</si>
  <si>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</si>
  <si>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</si>
  <si>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</si>
  <si>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</si>
  <si>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</si>
  <si>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</si>
  <si>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</si>
  <si>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D5+1h48°C</t>
  </si>
  <si>
    <t>kJ/m2</t>
  </si>
  <si>
    <t>Adv.</t>
  </si>
  <si>
    <t>Eng.</t>
  </si>
  <si>
    <t>ABS</t>
  </si>
  <si>
    <t>max temp°C</t>
  </si>
  <si>
    <t>D5+1h50°C</t>
  </si>
  <si>
    <t>Creep test C-bending, deformation from previous day (relative creeping)</t>
  </si>
  <si>
    <t>Eng+encl.</t>
  </si>
  <si>
    <t>*start of deformation, but then it slow down with the bending</t>
  </si>
  <si>
    <t>Filaticum PLA Advanced and Engineering PLA, MyTechFun, 2022-07-28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</si>
</sst>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17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0" xfId="0" applyFont="1" applyFill="1" applyBorder="1"/>
    <xf numFmtId="0" fontId="0" fillId="0" borderId="2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2" xfId="0" applyFont="1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6" xfId="0" applyFont="1" applyBorder="1"/>
    <xf numFmtId="0" fontId="5" fillId="0" borderId="27" xfId="0" applyFont="1" applyBorder="1"/>
    <xf numFmtId="0" fontId="0" fillId="0" borderId="28" xfId="0" applyFill="1" applyBorder="1"/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9" xfId="0" applyFont="1" applyBorder="1"/>
    <xf numFmtId="0" fontId="5" fillId="0" borderId="11" xfId="0" applyFont="1" applyBorder="1"/>
    <xf numFmtId="0" fontId="0" fillId="0" borderId="1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6" fillId="0" borderId="12" xfId="0" applyFont="1" applyFill="1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Adv.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cat>
            <c:strRef>
              <c:f>Sheet1!$C$12:$H$12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1.1800000000000015</c:v>
                </c:pt>
                <c:pt idx="1">
                  <c:v>1.5399999999999991</c:v>
                </c:pt>
                <c:pt idx="2">
                  <c:v>0.80000000000000071</c:v>
                </c:pt>
                <c:pt idx="3">
                  <c:v>0.62999999999999901</c:v>
                </c:pt>
                <c:pt idx="4">
                  <c:v>0.44999999999999929</c:v>
                </c:pt>
                <c:pt idx="5">
                  <c:v>5.120000000000001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DEB-B1A7-364477666C7F}"/>
            </c:ext>
          </c:extLst>
        </c:ser>
        <c:ser>
          <c:idx val="2"/>
          <c:order val="1"/>
          <c:tx>
            <c:strRef>
              <c:f>Sheet1!$B$14</c:f>
              <c:strCache>
                <c:ptCount val="1"/>
                <c:pt idx="0">
                  <c:v>Eng.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1.9700000000000006</c:v>
                </c:pt>
                <c:pt idx="1">
                  <c:v>0.91999999999999815</c:v>
                </c:pt>
                <c:pt idx="2">
                  <c:v>0.70000000000000284</c:v>
                </c:pt>
                <c:pt idx="3">
                  <c:v>0.22999999999999687</c:v>
                </c:pt>
                <c:pt idx="4">
                  <c:v>0.51000000000000156</c:v>
                </c:pt>
                <c:pt idx="5">
                  <c:v>2.8000000000000007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DEB-B1A7-364477666C7F}"/>
            </c:ext>
          </c:extLst>
        </c:ser>
        <c:ser>
          <c:idx val="1"/>
          <c:order val="2"/>
          <c:tx>
            <c:strRef>
              <c:f>Sheet1!$B$15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1.3599999999999994</c:v>
                </c:pt>
                <c:pt idx="1">
                  <c:v>0.58999999999999986</c:v>
                </c:pt>
                <c:pt idx="2">
                  <c:v>0.30999999999999872</c:v>
                </c:pt>
                <c:pt idx="3">
                  <c:v>0.17999999999999972</c:v>
                </c:pt>
                <c:pt idx="4">
                  <c:v>0.12000000000000099</c:v>
                </c:pt>
                <c:pt idx="5">
                  <c:v>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1-4499-B6E1-8020FF0C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Rotation angle after aplying same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Adv.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Sheet1!$C$18:$H$18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D5+1h48°C</c:v>
                </c:pt>
              </c:strCache>
            </c:str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10.5</c:v>
                </c:pt>
                <c:pt idx="1">
                  <c:v>6</c:v>
                </c:pt>
                <c:pt idx="2">
                  <c:v>6.5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DCA-885B-1E6468995450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Eng.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Sheet1!$C$18:$H$18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D5+1h48°C</c:v>
                </c:pt>
              </c:strCache>
            </c:str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13</c:v>
                </c:pt>
                <c:pt idx="1">
                  <c:v>8.5</c:v>
                </c:pt>
                <c:pt idx="2">
                  <c:v>6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DCA-885B-1E646899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213424"/>
        <c:axId val="907213840"/>
      </c:lineChart>
      <c:catAx>
        <c:axId val="907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840"/>
        <c:crosses val="autoZero"/>
        <c:auto val="1"/>
        <c:lblAlgn val="ctr"/>
        <c:lblOffset val="100"/>
        <c:noMultiLvlLbl val="0"/>
      </c:catAx>
      <c:valAx>
        <c:axId val="9072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Sheet1!$L$6:$L$7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Sheet1!$O$6:$O$7</c:f>
              <c:numCache>
                <c:formatCode>General</c:formatCode>
                <c:ptCount val="2"/>
                <c:pt idx="0">
                  <c:v>99.3</c:v>
                </c:pt>
                <c:pt idx="1">
                  <c:v>102.4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Sheet1!$Q$6:$Q$8</c:f>
              <c:strCache>
                <c:ptCount val="3"/>
                <c:pt idx="0">
                  <c:v>Adv.</c:v>
                </c:pt>
                <c:pt idx="1">
                  <c:v>Eng.</c:v>
                </c:pt>
                <c:pt idx="2">
                  <c:v>Eng+encl.</c:v>
                </c:pt>
              </c:strCache>
            </c:strRef>
          </c:cat>
          <c:val>
            <c:numRef>
              <c:f>Sheet1!$T$6:$T$8</c:f>
              <c:numCache>
                <c:formatCode>General</c:formatCode>
                <c:ptCount val="3"/>
                <c:pt idx="0">
                  <c:v>44.7</c:v>
                </c:pt>
                <c:pt idx="1">
                  <c:v>34</c:v>
                </c:pt>
                <c:pt idx="2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Sheet1!$Q$19:$Q$20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Sheet1!$R$19:$R$20</c:f>
              <c:numCache>
                <c:formatCode>General</c:formatCode>
                <c:ptCount val="2"/>
                <c:pt idx="0">
                  <c:v>151.4</c:v>
                </c:pt>
                <c:pt idx="1">
                  <c:v>166.4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Load at 2mm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Sheet1!$L$19:$L$20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Sheet1!$M$19:$M$20</c:f>
              <c:numCache>
                <c:formatCode>General</c:formatCode>
                <c:ptCount val="2"/>
                <c:pt idx="0">
                  <c:v>8.6999999999999993</c:v>
                </c:pt>
                <c:pt idx="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Sheet1!$L$19:$L$20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Sheet1!$N$19:$N$20</c:f>
              <c:numCache>
                <c:formatCode>General</c:formatCode>
                <c:ptCount val="2"/>
                <c:pt idx="0">
                  <c:v>23.8</c:v>
                </c:pt>
                <c:pt idx="1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Sheet1!$O$18</c:f>
              <c:strCache>
                <c:ptCount val="1"/>
                <c:pt idx="0">
                  <c:v>Deform at max 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Sheet1!$L$19:$L$20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Sheet1!$O$19:$O$20</c:f>
              <c:numCache>
                <c:formatCode>General</c:formatCode>
                <c:ptCount val="2"/>
                <c:pt idx="0">
                  <c:v>10.199999999999999</c:v>
                </c:pt>
                <c:pt idx="1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kJ/m2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Sheet1!$B$26:$B$27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Sheet1!$E$26:$E$27</c:f>
              <c:numCache>
                <c:formatCode>0.0</c:formatCode>
                <c:ptCount val="2"/>
                <c:pt idx="0">
                  <c:v>3.0656250000000003</c:v>
                </c:pt>
                <c:pt idx="1">
                  <c:v>13.33546875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Sheet1!$F$26:$F$27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Sheet1!$G$26:$G$27</c:f>
              <c:numCache>
                <c:formatCode>General</c:formatCode>
                <c:ptCount val="2"/>
                <c:pt idx="0">
                  <c:v>1.7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Sheet1!$H$25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Sheet1!$F$26:$F$27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Sheet1!$H$26:$H$27</c:f>
              <c:numCache>
                <c:formatCode>General</c:formatCode>
                <c:ptCount val="2"/>
                <c:pt idx="0">
                  <c:v>1.8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Sheet1!$L$26:$L$27</c:f>
              <c:strCache>
                <c:ptCount val="2"/>
                <c:pt idx="0">
                  <c:v>Adv.</c:v>
                </c:pt>
                <c:pt idx="1">
                  <c:v>Eng.</c:v>
                </c:pt>
              </c:strCache>
            </c:strRef>
          </c:cat>
          <c:val>
            <c:numRef>
              <c:f>Sheet1!$M$26:$M$27</c:f>
              <c:numCache>
                <c:formatCode>General</c:formatCode>
                <c:ptCount val="2"/>
                <c:pt idx="0">
                  <c:v>55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33</xdr:row>
      <xdr:rowOff>95250</xdr:rowOff>
    </xdr:from>
    <xdr:to>
      <xdr:col>11</xdr:col>
      <xdr:colOff>134937</xdr:colOff>
      <xdr:row>62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33DE-C69B-4B51-AF20-068D663B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230187</xdr:colOff>
      <xdr:row>33</xdr:row>
      <xdr:rowOff>95250</xdr:rowOff>
    </xdr:from>
    <xdr:to>
      <xdr:col>20</xdr:col>
      <xdr:colOff>420686</xdr:colOff>
      <xdr:row>62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280D-6723-4C17-A875-B4D57B56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39688</xdr:colOff>
      <xdr:row>63</xdr:row>
      <xdr:rowOff>140493</xdr:rowOff>
    </xdr:from>
    <xdr:to>
      <xdr:col>8</xdr:col>
      <xdr:colOff>79375</xdr:colOff>
      <xdr:row>93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63</xdr:row>
      <xdr:rowOff>132555</xdr:rowOff>
    </xdr:from>
    <xdr:to>
      <xdr:col>14</xdr:col>
      <xdr:colOff>174625</xdr:colOff>
      <xdr:row>93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325437</xdr:colOff>
      <xdr:row>63</xdr:row>
      <xdr:rowOff>132556</xdr:rowOff>
    </xdr:from>
    <xdr:to>
      <xdr:col>20</xdr:col>
      <xdr:colOff>603249</xdr:colOff>
      <xdr:row>93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58737</xdr:colOff>
      <xdr:row>95</xdr:row>
      <xdr:rowOff>107155</xdr:rowOff>
    </xdr:from>
    <xdr:to>
      <xdr:col>8</xdr:col>
      <xdr:colOff>138112</xdr:colOff>
      <xdr:row>122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484186</xdr:colOff>
      <xdr:row>95</xdr:row>
      <xdr:rowOff>116680</xdr:rowOff>
    </xdr:from>
    <xdr:to>
      <xdr:col>14</xdr:col>
      <xdr:colOff>150812</xdr:colOff>
      <xdr:row>122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278484</xdr:colOff>
      <xdr:row>95</xdr:row>
      <xdr:rowOff>125963</xdr:rowOff>
    </xdr:from>
    <xdr:to>
      <xdr:col>20</xdr:col>
      <xdr:colOff>534234</xdr:colOff>
      <xdr:row>122</xdr:row>
      <xdr:rowOff>150812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71438</xdr:colOff>
      <xdr:row>124</xdr:row>
      <xdr:rowOff>115958</xdr:rowOff>
    </xdr:from>
    <xdr:to>
      <xdr:col>8</xdr:col>
      <xdr:colOff>137103</xdr:colOff>
      <xdr:row>149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U45"/>
  <sheetViews>
    <sheetView tabSelected="1" zoomScaleNormal="100" workbookViewId="0">
      <selection activeCell="I12" sqref="I12"/>
    </sheetView>
  </sheetViews>
  <sheetFormatPr defaultRowHeight="15" x14ac:dyDescent="0.25"/>
  <cols>
    <col min="1" max="1" width="3.28515625" customWidth="1"/>
    <col min="3" max="3" width="11.42578125" customWidth="1"/>
    <col min="8" max="8" width="10.7109375" bestFit="1" customWidth="1"/>
    <col min="9" max="9" width="12.42578125" bestFit="1" customWidth="1"/>
    <col min="10" max="10" width="10.7109375" bestFit="1" customWidth="1"/>
    <col min="11" max="11" width="13.85546875" customWidth="1"/>
    <col min="12" max="12" width="12" customWidth="1"/>
    <col min="13" max="13" width="12.140625" bestFit="1" customWidth="1"/>
    <col min="14" max="14" width="12.42578125" bestFit="1" customWidth="1"/>
    <col min="15" max="15" width="18.5703125" bestFit="1" customWidth="1"/>
    <col min="17" max="17" width="9.42578125" customWidth="1"/>
  </cols>
  <sheetData>
    <row r="2" spans="1:21" x14ac:dyDescent="0.25">
      <c r="A2" s="29"/>
      <c r="B2" s="29" t="s">
        <v>42</v>
      </c>
    </row>
    <row r="4" spans="1:21" ht="15.75" thickBot="1" x14ac:dyDescent="0.3">
      <c r="B4" t="s">
        <v>31</v>
      </c>
      <c r="L4" t="s">
        <v>7</v>
      </c>
      <c r="Q4" t="s">
        <v>11</v>
      </c>
    </row>
    <row r="5" spans="1:21" ht="15.75" thickBot="1" x14ac:dyDescent="0.3">
      <c r="B5" s="35"/>
      <c r="C5" s="8" t="s">
        <v>30</v>
      </c>
      <c r="D5" s="8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30" t="s">
        <v>38</v>
      </c>
      <c r="K5" s="13"/>
      <c r="L5" s="10"/>
      <c r="M5" s="17" t="s">
        <v>8</v>
      </c>
      <c r="N5" s="18" t="s">
        <v>9</v>
      </c>
      <c r="O5" s="19" t="s">
        <v>10</v>
      </c>
      <c r="Q5" s="35"/>
      <c r="R5" s="24" t="s">
        <v>8</v>
      </c>
      <c r="S5" s="4" t="s">
        <v>9</v>
      </c>
      <c r="T5" s="25" t="s">
        <v>10</v>
      </c>
    </row>
    <row r="6" spans="1:21" x14ac:dyDescent="0.25">
      <c r="B6" s="38" t="s">
        <v>34</v>
      </c>
      <c r="C6" s="36">
        <v>12</v>
      </c>
      <c r="D6" s="2">
        <v>14.83</v>
      </c>
      <c r="E6" s="2">
        <v>16.010000000000002</v>
      </c>
      <c r="F6" s="2">
        <v>17.55</v>
      </c>
      <c r="G6" s="2">
        <v>18.350000000000001</v>
      </c>
      <c r="H6" s="2">
        <v>18.98</v>
      </c>
      <c r="I6" s="2">
        <v>19.43</v>
      </c>
      <c r="J6" s="31">
        <v>24.55</v>
      </c>
      <c r="L6" s="9" t="s">
        <v>34</v>
      </c>
      <c r="M6" s="5">
        <v>97.6</v>
      </c>
      <c r="N6" s="2">
        <v>101</v>
      </c>
      <c r="O6" s="14">
        <f>AVERAGE(M6:N6)</f>
        <v>99.3</v>
      </c>
      <c r="Q6" s="43" t="s">
        <v>34</v>
      </c>
      <c r="R6" s="5">
        <v>49.4</v>
      </c>
      <c r="S6" s="2">
        <v>40</v>
      </c>
      <c r="T6" s="14">
        <f>AVERAGE(R6:S6)</f>
        <v>44.7</v>
      </c>
    </row>
    <row r="7" spans="1:21" ht="15.75" thickBot="1" x14ac:dyDescent="0.3">
      <c r="B7" s="39" t="s">
        <v>35</v>
      </c>
      <c r="C7" s="37">
        <v>12</v>
      </c>
      <c r="D7" s="1">
        <v>15.33</v>
      </c>
      <c r="E7" s="1">
        <v>17.3</v>
      </c>
      <c r="F7" s="1">
        <v>18.22</v>
      </c>
      <c r="G7" s="1">
        <v>18.920000000000002</v>
      </c>
      <c r="H7" s="1">
        <v>19.149999999999999</v>
      </c>
      <c r="I7" s="1">
        <v>19.66</v>
      </c>
      <c r="J7" s="33">
        <v>22.46</v>
      </c>
      <c r="L7" s="34" t="s">
        <v>35</v>
      </c>
      <c r="M7" s="7">
        <v>105.8</v>
      </c>
      <c r="N7" s="3">
        <v>99</v>
      </c>
      <c r="O7" s="16">
        <f t="shared" ref="O7" si="0">AVERAGE(M7:N7)</f>
        <v>102.4</v>
      </c>
      <c r="Q7" s="44" t="s">
        <v>35</v>
      </c>
      <c r="R7" s="6">
        <v>30.8</v>
      </c>
      <c r="S7" s="1">
        <v>37.200000000000003</v>
      </c>
      <c r="T7" s="15">
        <f t="shared" ref="T7:T8" si="1">AVERAGE(R7:S7)</f>
        <v>34</v>
      </c>
    </row>
    <row r="8" spans="1:21" ht="15.75" thickBot="1" x14ac:dyDescent="0.3">
      <c r="B8" s="40" t="s">
        <v>36</v>
      </c>
      <c r="C8" s="41">
        <v>12</v>
      </c>
      <c r="D8" s="3">
        <v>17.260000000000002</v>
      </c>
      <c r="E8" s="3">
        <v>18.62</v>
      </c>
      <c r="F8" s="3">
        <v>19.21</v>
      </c>
      <c r="G8" s="3">
        <v>19.52</v>
      </c>
      <c r="H8" s="3">
        <v>19.7</v>
      </c>
      <c r="I8" s="3">
        <v>19.82</v>
      </c>
      <c r="J8" s="32">
        <v>20.22</v>
      </c>
      <c r="L8" s="12" t="s">
        <v>28</v>
      </c>
      <c r="Q8" s="51" t="s">
        <v>40</v>
      </c>
      <c r="R8" s="7">
        <v>32.4</v>
      </c>
      <c r="S8" s="3">
        <v>38</v>
      </c>
      <c r="T8" s="16">
        <f t="shared" si="1"/>
        <v>35.200000000000003</v>
      </c>
    </row>
    <row r="9" spans="1:21" x14ac:dyDescent="0.25">
      <c r="B9" s="11" t="s">
        <v>37</v>
      </c>
      <c r="D9" s="42">
        <v>33</v>
      </c>
      <c r="E9" s="42">
        <v>34</v>
      </c>
      <c r="F9" s="42">
        <v>34</v>
      </c>
      <c r="G9" s="42">
        <v>36</v>
      </c>
      <c r="H9" s="42">
        <v>31</v>
      </c>
      <c r="I9" s="42">
        <v>33</v>
      </c>
      <c r="J9" s="42">
        <v>50</v>
      </c>
      <c r="Q9" s="12" t="s">
        <v>29</v>
      </c>
    </row>
    <row r="10" spans="1:21" x14ac:dyDescent="0.25">
      <c r="B10" s="11"/>
      <c r="Q10" s="46"/>
      <c r="R10" s="46"/>
      <c r="S10" s="46"/>
      <c r="T10" s="46"/>
      <c r="U10" s="46"/>
    </row>
    <row r="11" spans="1:21" ht="15.75" thickBot="1" x14ac:dyDescent="0.3">
      <c r="B11" t="s">
        <v>39</v>
      </c>
      <c r="Q11" s="46"/>
      <c r="R11" s="47"/>
      <c r="S11" s="47"/>
      <c r="T11" s="48"/>
      <c r="U11" s="46"/>
    </row>
    <row r="12" spans="1:21" ht="15.75" thickBot="1" x14ac:dyDescent="0.3">
      <c r="B12" s="35"/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30" t="s">
        <v>38</v>
      </c>
      <c r="Q12" s="49"/>
      <c r="R12" s="47"/>
      <c r="S12" s="47"/>
      <c r="T12" s="48"/>
      <c r="U12" s="46"/>
    </row>
    <row r="13" spans="1:21" x14ac:dyDescent="0.25">
      <c r="B13" s="43" t="s">
        <v>34</v>
      </c>
      <c r="C13" s="5">
        <f>+E6-D6</f>
        <v>1.1800000000000015</v>
      </c>
      <c r="D13" s="2">
        <f t="shared" ref="D13:H15" si="2">+F6-E6</f>
        <v>1.5399999999999991</v>
      </c>
      <c r="E13" s="2">
        <f t="shared" si="2"/>
        <v>0.80000000000000071</v>
      </c>
      <c r="F13" s="2">
        <f t="shared" si="2"/>
        <v>0.62999999999999901</v>
      </c>
      <c r="G13" s="2">
        <f t="shared" si="2"/>
        <v>0.44999999999999929</v>
      </c>
      <c r="H13" s="31">
        <f t="shared" si="2"/>
        <v>5.120000000000001</v>
      </c>
      <c r="Q13" s="50"/>
      <c r="R13" s="47"/>
      <c r="S13" s="47"/>
      <c r="T13" s="48"/>
      <c r="U13" s="46"/>
    </row>
    <row r="14" spans="1:21" x14ac:dyDescent="0.25">
      <c r="B14" s="44" t="s">
        <v>35</v>
      </c>
      <c r="C14" s="6">
        <f t="shared" ref="C14:C15" si="3">+E7-D7</f>
        <v>1.9700000000000006</v>
      </c>
      <c r="D14" s="1">
        <f t="shared" si="2"/>
        <v>0.91999999999999815</v>
      </c>
      <c r="E14" s="1">
        <f t="shared" si="2"/>
        <v>0.70000000000000284</v>
      </c>
      <c r="F14" s="1">
        <f t="shared" si="2"/>
        <v>0.22999999999999687</v>
      </c>
      <c r="G14" s="1">
        <f t="shared" si="2"/>
        <v>0.51000000000000156</v>
      </c>
      <c r="H14" s="33">
        <f t="shared" si="2"/>
        <v>2.8000000000000007</v>
      </c>
      <c r="Q14" s="12"/>
      <c r="R14" s="46"/>
      <c r="S14" s="46"/>
      <c r="T14" s="46"/>
      <c r="U14" s="46"/>
    </row>
    <row r="15" spans="1:21" ht="15.75" thickBot="1" x14ac:dyDescent="0.3">
      <c r="B15" s="45" t="s">
        <v>36</v>
      </c>
      <c r="C15" s="7">
        <f t="shared" si="3"/>
        <v>1.3599999999999994</v>
      </c>
      <c r="D15" s="3">
        <f t="shared" si="2"/>
        <v>0.58999999999999986</v>
      </c>
      <c r="E15" s="3">
        <f t="shared" si="2"/>
        <v>0.30999999999999872</v>
      </c>
      <c r="F15" s="3">
        <f t="shared" si="2"/>
        <v>0.17999999999999972</v>
      </c>
      <c r="G15" s="3">
        <f t="shared" si="2"/>
        <v>0.12000000000000099</v>
      </c>
      <c r="H15" s="32">
        <f t="shared" si="2"/>
        <v>0.39999999999999858</v>
      </c>
    </row>
    <row r="16" spans="1:21" x14ac:dyDescent="0.25">
      <c r="B16" s="11"/>
    </row>
    <row r="17" spans="2:18" ht="15.75" thickBot="1" x14ac:dyDescent="0.3">
      <c r="B17" s="12" t="s">
        <v>6</v>
      </c>
      <c r="L17" t="s">
        <v>12</v>
      </c>
      <c r="Q17" t="s">
        <v>16</v>
      </c>
    </row>
    <row r="18" spans="2:18" ht="15.75" thickBot="1" x14ac:dyDescent="0.3">
      <c r="B18" s="10"/>
      <c r="C18" s="2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30" t="s">
        <v>32</v>
      </c>
      <c r="L18" s="10"/>
      <c r="M18" s="26" t="s">
        <v>13</v>
      </c>
      <c r="N18" s="18" t="s">
        <v>14</v>
      </c>
      <c r="O18" s="20" t="s">
        <v>15</v>
      </c>
      <c r="Q18" s="10"/>
      <c r="R18" s="19" t="s">
        <v>17</v>
      </c>
    </row>
    <row r="19" spans="2:18" x14ac:dyDescent="0.25">
      <c r="B19" s="9" t="s">
        <v>34</v>
      </c>
      <c r="C19" s="5">
        <v>10.5</v>
      </c>
      <c r="D19" s="2">
        <v>6</v>
      </c>
      <c r="E19" s="2">
        <v>6.5</v>
      </c>
      <c r="F19" s="2">
        <v>4</v>
      </c>
      <c r="G19" s="2">
        <v>2</v>
      </c>
      <c r="H19" s="31">
        <v>2</v>
      </c>
      <c r="L19" s="9" t="s">
        <v>34</v>
      </c>
      <c r="M19" s="27">
        <v>8.6999999999999993</v>
      </c>
      <c r="N19" s="2">
        <v>23.8</v>
      </c>
      <c r="O19" s="21">
        <v>10.199999999999999</v>
      </c>
      <c r="Q19" s="9" t="s">
        <v>34</v>
      </c>
      <c r="R19" s="14">
        <v>151.4</v>
      </c>
    </row>
    <row r="20" spans="2:18" ht="15.75" thickBot="1" x14ac:dyDescent="0.3">
      <c r="B20" s="34" t="s">
        <v>35</v>
      </c>
      <c r="C20" s="7">
        <v>13</v>
      </c>
      <c r="D20" s="3">
        <v>8.5</v>
      </c>
      <c r="E20" s="3">
        <v>6</v>
      </c>
      <c r="F20" s="3">
        <v>0.5</v>
      </c>
      <c r="G20" s="3">
        <v>0.5</v>
      </c>
      <c r="H20" s="32">
        <v>1</v>
      </c>
      <c r="L20" s="34" t="s">
        <v>35</v>
      </c>
      <c r="M20" s="28">
        <v>8.5</v>
      </c>
      <c r="N20" s="3">
        <v>22.5</v>
      </c>
      <c r="O20" s="22">
        <v>6.1</v>
      </c>
      <c r="Q20" s="34" t="s">
        <v>35</v>
      </c>
      <c r="R20" s="16">
        <v>166.4</v>
      </c>
    </row>
    <row r="21" spans="2:18" x14ac:dyDescent="0.25">
      <c r="Q21" s="11" t="s">
        <v>18</v>
      </c>
    </row>
    <row r="24" spans="2:18" ht="15.75" thickBot="1" x14ac:dyDescent="0.3">
      <c r="B24" t="s">
        <v>23</v>
      </c>
      <c r="F24" t="s">
        <v>24</v>
      </c>
      <c r="L24" t="s">
        <v>19</v>
      </c>
      <c r="Q24" s="46"/>
      <c r="R24" s="46"/>
    </row>
    <row r="25" spans="2:18" ht="15.75" thickBot="1" x14ac:dyDescent="0.3">
      <c r="B25" s="10"/>
      <c r="C25" s="24" t="s">
        <v>21</v>
      </c>
      <c r="D25" s="25" t="s">
        <v>22</v>
      </c>
      <c r="E25" s="42" t="s">
        <v>33</v>
      </c>
      <c r="F25" s="10"/>
      <c r="G25" s="26" t="s">
        <v>25</v>
      </c>
      <c r="H25" s="18" t="s">
        <v>26</v>
      </c>
      <c r="I25" s="20" t="s">
        <v>27</v>
      </c>
      <c r="L25" s="10"/>
      <c r="M25" s="19" t="s">
        <v>20</v>
      </c>
      <c r="Q25" s="46"/>
      <c r="R25" s="48"/>
    </row>
    <row r="26" spans="2:18" x14ac:dyDescent="0.25">
      <c r="B26" s="9" t="s">
        <v>34</v>
      </c>
      <c r="C26" s="5">
        <v>20</v>
      </c>
      <c r="D26" s="14">
        <f>0.5*9.81*C26/1000</f>
        <v>9.8100000000000007E-2</v>
      </c>
      <c r="E26" s="52">
        <f>+D26/(1000*0.008*0.004)</f>
        <v>3.0656250000000003</v>
      </c>
      <c r="F26" s="9" t="s">
        <v>34</v>
      </c>
      <c r="G26" s="27">
        <v>1.7</v>
      </c>
      <c r="H26" s="2">
        <v>1.8</v>
      </c>
      <c r="I26" s="21">
        <v>0.6</v>
      </c>
      <c r="L26" s="9" t="s">
        <v>34</v>
      </c>
      <c r="M26" s="14">
        <v>55</v>
      </c>
      <c r="N26" t="s">
        <v>41</v>
      </c>
      <c r="Q26" s="49"/>
      <c r="R26" s="48"/>
    </row>
    <row r="27" spans="2:18" ht="15.75" thickBot="1" x14ac:dyDescent="0.3">
      <c r="B27" s="34" t="s">
        <v>35</v>
      </c>
      <c r="C27" s="7">
        <v>87</v>
      </c>
      <c r="D27" s="16">
        <f>0.5*9.81*C27/1000</f>
        <v>0.42673500000000003</v>
      </c>
      <c r="E27" s="52">
        <f t="shared" ref="E27" si="4">+D27/(1000*0.008*0.004)</f>
        <v>13.33546875</v>
      </c>
      <c r="F27" s="34" t="s">
        <v>35</v>
      </c>
      <c r="G27" s="28">
        <v>1.5</v>
      </c>
      <c r="H27" s="3">
        <v>1.5</v>
      </c>
      <c r="I27" s="22">
        <v>0.2</v>
      </c>
      <c r="L27" s="34" t="s">
        <v>35</v>
      </c>
      <c r="M27" s="16">
        <v>151</v>
      </c>
      <c r="Q27" s="50"/>
      <c r="R27" s="48"/>
    </row>
    <row r="28" spans="2:18" x14ac:dyDescent="0.25">
      <c r="B28" s="23"/>
      <c r="Q28" s="46"/>
      <c r="R28" s="46"/>
    </row>
    <row r="29" spans="2:18" x14ac:dyDescent="0.25">
      <c r="B29" s="23"/>
    </row>
    <row r="45" spans="2:2" x14ac:dyDescent="0.25">
      <c r="B45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2022-07-28T08:28:55Z</dcterms:modified>
</cp:coreProperties>
</file>