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6C0A1D65-CCC3-435A-9894-589088F03EE1}" xr6:coauthVersionLast="47" xr6:coauthVersionMax="47" xr10:uidLastSave="{00000000-0000-0000-0000-000000000000}"/>
  <bookViews>
    <workbookView xWindow="-120" yWindow="-120" windowWidth="29040" windowHeight="15720" xr2:uid="{BC2B8484-DFD5-4056-8182-8E4A7FE3B528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4" i="1" l="1"/>
  <c r="E104" i="1"/>
  <c r="D104" i="1"/>
  <c r="C104" i="1"/>
  <c r="F103" i="1"/>
  <c r="E103" i="1"/>
  <c r="D103" i="1"/>
  <c r="C103" i="1"/>
  <c r="C15" i="1"/>
  <c r="D15" i="1"/>
  <c r="E15" i="1"/>
  <c r="F15" i="1"/>
  <c r="G15" i="1"/>
  <c r="G14" i="1"/>
  <c r="F14" i="1"/>
  <c r="E14" i="1"/>
  <c r="D14" i="1"/>
  <c r="C14" i="1"/>
  <c r="E50" i="1"/>
  <c r="F50" i="1" s="1"/>
  <c r="D70" i="1"/>
  <c r="D69" i="1"/>
  <c r="F38" i="1"/>
  <c r="D209" i="1"/>
  <c r="E209" i="1" s="1"/>
  <c r="F51" i="1"/>
  <c r="E37" i="1"/>
  <c r="F37" i="1" s="1"/>
</calcChain>
</file>

<file path=xl/sharedStrings.xml><?xml version="1.0" encoding="utf-8"?>
<sst xmlns="http://schemas.openxmlformats.org/spreadsheetml/2006/main" count="92" uniqueCount="64">
  <si>
    <t>Day 0</t>
  </si>
  <si>
    <t>Day 1</t>
  </si>
  <si>
    <t>Day 2</t>
  </si>
  <si>
    <t>Day 3</t>
  </si>
  <si>
    <t>Day 4</t>
  </si>
  <si>
    <t>Day 5</t>
  </si>
  <si>
    <t>Tensile test, break load (kg)</t>
  </si>
  <si>
    <t>Test 1</t>
  </si>
  <si>
    <t>Test 2</t>
  </si>
  <si>
    <t>Average</t>
  </si>
  <si>
    <t>Layer adhesion test, break load (kg)</t>
  </si>
  <si>
    <t>Bending ISO178 (dist. Between supports 50mm)</t>
  </si>
  <si>
    <t>Shear stress test, break load (kg)</t>
  </si>
  <si>
    <t>Break kg</t>
  </si>
  <si>
    <t>Area: 2 x Ø 5 mm</t>
  </si>
  <si>
    <t>Temperature test</t>
  </si>
  <si>
    <t>Deform °C</t>
  </si>
  <si>
    <t>dH [mm]</t>
  </si>
  <si>
    <t>E br [J]</t>
  </si>
  <si>
    <t>Izod impact test, E break in Joules</t>
  </si>
  <si>
    <t>Torque (twist) test, Nm</t>
  </si>
  <si>
    <t>Load at 90°</t>
  </si>
  <si>
    <t>Max Nm</t>
  </si>
  <si>
    <t>Approx turns</t>
  </si>
  <si>
    <t>Min area 4x4mm</t>
  </si>
  <si>
    <t>Min area 4x4mm, vertical test specimen</t>
  </si>
  <si>
    <t>No Load</t>
  </si>
  <si>
    <t>Creep test C-bending, reference surface [mm] (default 12mm), constant load 1,25 kg</t>
  </si>
  <si>
    <t>RAW DATA:</t>
  </si>
  <si>
    <t>C-bending: Creeping calculated from raw data (difference between two days)</t>
  </si>
  <si>
    <t>kJ/m²</t>
  </si>
  <si>
    <t>Average (kg)</t>
  </si>
  <si>
    <t>MPa</t>
  </si>
  <si>
    <t>Settings:</t>
  </si>
  <si>
    <t>1.25kg</t>
  </si>
  <si>
    <t>2.5kg</t>
  </si>
  <si>
    <t>5kg</t>
  </si>
  <si>
    <t>10kg</t>
  </si>
  <si>
    <t>1,25kg 30"</t>
  </si>
  <si>
    <t>1,25kg 1"</t>
  </si>
  <si>
    <t>2,5kg 1"</t>
  </si>
  <si>
    <t>1,25kg 60"</t>
  </si>
  <si>
    <t>2,5kg 30"</t>
  </si>
  <si>
    <t>2,5kg 60"</t>
  </si>
  <si>
    <t>5kg 1"</t>
  </si>
  <si>
    <t>5kg 30"</t>
  </si>
  <si>
    <t>5kg 60"</t>
  </si>
  <si>
    <t>10kg 1"</t>
  </si>
  <si>
    <t>10kg 30"</t>
  </si>
  <si>
    <t>10kg 60"</t>
  </si>
  <si>
    <t>Bending, deformation at given load after 1", 30" and 60"</t>
  </si>
  <si>
    <t>Bending. Deformation at given load after 30 sec, (mm)</t>
  </si>
  <si>
    <t>More info about bending in next graph</t>
  </si>
  <si>
    <t>it is not recommended to use object continuously at this temp.</t>
  </si>
  <si>
    <t>(smaller values are better)</t>
  </si>
  <si>
    <t xml:space="preserve">This is only a 10-minute test, </t>
  </si>
  <si>
    <t>MyTechFun, 2023-08-05</t>
  </si>
  <si>
    <t>E-ABS</t>
  </si>
  <si>
    <t>Sunlu Easy ABS (E-ABS vs Average ABS)</t>
  </si>
  <si>
    <t>230/80°C</t>
  </si>
  <si>
    <t>15% part cooling (PrusaSlicer default), enclosure 42°C</t>
  </si>
  <si>
    <t>Avg. ABS</t>
  </si>
  <si>
    <t>ASA</t>
  </si>
  <si>
    <t>Avg. PETG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</si>
</sst>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\+0%;\-0%;0%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  <font>
      <b/>
      <sz val="11"/>
      <color theme="0" tint="-0.499984740745262"/>
      <name val="Calibri"/>
      <family val="2"/>
      <charset val="238"/>
      <scheme val="minor"/>
    </font>
    <font>
      <sz val="11"/>
      <color theme="2" tint="-0.499984740745262"/>
      <name val="Calibri"/>
      <family val="2"/>
      <charset val="238"/>
      <scheme val="minor"/>
    </font>
    <font>
      <sz val="11"/>
      <color theme="5" tint="-0.249977111117893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 tint="0.499984740745262"/>
      <name val="Calibri"/>
      <family val="2"/>
      <charset val="238"/>
      <scheme val="minor"/>
    </font>
    <font>
      <b/>
      <sz val="11"/>
      <color theme="2" tint="-0.499984740745262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6" fillId="0" borderId="0" applyFont="0" applyFill="0" applyBorder="0" applyAlignment="0" applyProtection="0"/>
  </cellStyleXfs>
  <cellXfs count="110">
    <xf numFmtId="0" fontId="0" fillId="0" borderId="0" xfId="0"/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0" xfId="0" applyFont="1"/>
    <xf numFmtId="0" fontId="0" fillId="0" borderId="15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0" xfId="0" applyFont="1" applyFill="1"/>
    <xf numFmtId="0" fontId="5" fillId="0" borderId="0" xfId="0" applyFont="1"/>
    <xf numFmtId="0" fontId="0" fillId="0" borderId="0" xfId="0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  <xf numFmtId="0" fontId="8" fillId="0" borderId="0" xfId="0" applyFont="1"/>
    <xf numFmtId="165" fontId="1" fillId="0" borderId="4" xfId="0" applyNumberFormat="1" applyFont="1" applyBorder="1" applyAlignment="1">
      <alignment horizontal="center"/>
    </xf>
    <xf numFmtId="165" fontId="1" fillId="0" borderId="7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9" fillId="0" borderId="0" xfId="0" applyFont="1"/>
    <xf numFmtId="164" fontId="1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164" fontId="10" fillId="0" borderId="0" xfId="0" applyNumberFormat="1" applyFont="1" applyAlignment="1">
      <alignment horizontal="center"/>
    </xf>
    <xf numFmtId="0" fontId="11" fillId="0" borderId="0" xfId="0" applyFont="1"/>
    <xf numFmtId="0" fontId="0" fillId="0" borderId="20" xfId="0" applyBorder="1"/>
    <xf numFmtId="0" fontId="12" fillId="0" borderId="15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0" fillId="0" borderId="4" xfId="0" applyBorder="1"/>
    <xf numFmtId="0" fontId="0" fillId="0" borderId="21" xfId="0" applyBorder="1"/>
    <xf numFmtId="0" fontId="1" fillId="5" borderId="12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3" fillId="0" borderId="0" xfId="0" applyFont="1"/>
    <xf numFmtId="165" fontId="1" fillId="0" borderId="0" xfId="0" applyNumberFormat="1" applyFont="1" applyAlignment="1">
      <alignment horizontal="center"/>
    </xf>
    <xf numFmtId="0" fontId="0" fillId="0" borderId="14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23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2" fontId="0" fillId="5" borderId="16" xfId="0" applyNumberFormat="1" applyFill="1" applyBorder="1" applyAlignment="1">
      <alignment horizontal="center"/>
    </xf>
    <xf numFmtId="2" fontId="0" fillId="5" borderId="17" xfId="0" applyNumberFormat="1" applyFill="1" applyBorder="1" applyAlignment="1">
      <alignment horizontal="center"/>
    </xf>
    <xf numFmtId="2" fontId="0" fillId="5" borderId="18" xfId="0" applyNumberFormat="1" applyFill="1" applyBorder="1" applyAlignment="1">
      <alignment horizontal="center"/>
    </xf>
    <xf numFmtId="2" fontId="0" fillId="6" borderId="16" xfId="0" applyNumberFormat="1" applyFill="1" applyBorder="1" applyAlignment="1">
      <alignment horizontal="center"/>
    </xf>
    <xf numFmtId="2" fontId="0" fillId="6" borderId="17" xfId="0" applyNumberFormat="1" applyFill="1" applyBorder="1" applyAlignment="1">
      <alignment horizontal="center"/>
    </xf>
    <xf numFmtId="2" fontId="0" fillId="6" borderId="18" xfId="0" applyNumberFormat="1" applyFill="1" applyBorder="1" applyAlignment="1">
      <alignment horizontal="center"/>
    </xf>
    <xf numFmtId="2" fontId="0" fillId="4" borderId="16" xfId="0" applyNumberFormat="1" applyFill="1" applyBorder="1" applyAlignment="1">
      <alignment horizontal="center"/>
    </xf>
    <xf numFmtId="2" fontId="0" fillId="4" borderId="17" xfId="0" applyNumberFormat="1" applyFill="1" applyBorder="1" applyAlignment="1">
      <alignment horizontal="center"/>
    </xf>
    <xf numFmtId="2" fontId="0" fillId="4" borderId="18" xfId="0" applyNumberFormat="1" applyFill="1" applyBorder="1" applyAlignment="1">
      <alignment horizontal="center"/>
    </xf>
    <xf numFmtId="2" fontId="0" fillId="3" borderId="16" xfId="0" applyNumberFormat="1" applyFill="1" applyBorder="1" applyAlignment="1">
      <alignment horizontal="center"/>
    </xf>
    <xf numFmtId="2" fontId="0" fillId="3" borderId="17" xfId="0" applyNumberFormat="1" applyFill="1" applyBorder="1" applyAlignment="1">
      <alignment horizontal="center"/>
    </xf>
    <xf numFmtId="2" fontId="0" fillId="3" borderId="18" xfId="0" applyNumberFormat="1" applyFill="1" applyBorder="1" applyAlignment="1">
      <alignment horizontal="center"/>
    </xf>
    <xf numFmtId="0" fontId="3" fillId="0" borderId="22" xfId="0" applyFont="1" applyBorder="1"/>
    <xf numFmtId="0" fontId="15" fillId="0" borderId="8" xfId="0" applyFont="1" applyBorder="1"/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7" xfId="0" applyBorder="1" applyAlignment="1">
      <alignment horizontal="center"/>
    </xf>
    <xf numFmtId="2" fontId="7" fillId="0" borderId="0" xfId="0" applyNumberFormat="1" applyFont="1" applyAlignment="1">
      <alignment horizontal="center"/>
    </xf>
    <xf numFmtId="166" fontId="0" fillId="0" borderId="0" xfId="1" applyNumberFormat="1" applyFont="1" applyAlignment="1">
      <alignment horizontal="left"/>
    </xf>
    <xf numFmtId="0" fontId="15" fillId="0" borderId="0" xfId="0" applyFont="1"/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12" fillId="4" borderId="29" xfId="0" applyFont="1" applyFill="1" applyBorder="1" applyAlignment="1">
      <alignment horizontal="center"/>
    </xf>
    <xf numFmtId="0" fontId="12" fillId="4" borderId="3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2" fontId="14" fillId="0" borderId="2" xfId="0" applyNumberFormat="1" applyFont="1" applyBorder="1" applyAlignment="1">
      <alignment horizontal="center"/>
    </xf>
    <xf numFmtId="2" fontId="14" fillId="0" borderId="3" xfId="0" applyNumberFormat="1" applyFont="1" applyBorder="1" applyAlignment="1">
      <alignment horizontal="center"/>
    </xf>
    <xf numFmtId="2" fontId="14" fillId="0" borderId="4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1C3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Creep test</a:t>
            </a:r>
            <a:r>
              <a:rPr lang="hu-HU" baseline="0"/>
              <a:t> (changes on reference dimension)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E-ABS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Sheet1!$C$13:$G$13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Sheet1!$C$14:$G$14</c:f>
              <c:numCache>
                <c:formatCode>General</c:formatCode>
                <c:ptCount val="5"/>
                <c:pt idx="0">
                  <c:v>3.3200000000000003</c:v>
                </c:pt>
                <c:pt idx="1">
                  <c:v>3.0299999999999976</c:v>
                </c:pt>
                <c:pt idx="2">
                  <c:v>2.3900000000000006</c:v>
                </c:pt>
                <c:pt idx="3">
                  <c:v>0.51000000000000156</c:v>
                </c:pt>
                <c:pt idx="4">
                  <c:v>0.17999999999999972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47-40DD-B5F1-160888365774}"/>
            </c:ext>
          </c:extLst>
        </c:ser>
        <c:ser>
          <c:idx val="1"/>
          <c:order val="1"/>
          <c:tx>
            <c:strRef>
              <c:f>Sheet1!$B$15</c:f>
              <c:strCache>
                <c:ptCount val="1"/>
                <c:pt idx="0">
                  <c:v>Avg. ABS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Sheet1!$C$13:$G$13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Sheet1!$C$15:$G$15</c:f>
              <c:numCache>
                <c:formatCode>General</c:formatCode>
                <c:ptCount val="5"/>
                <c:pt idx="0">
                  <c:v>0.23000000000000043</c:v>
                </c:pt>
                <c:pt idx="1">
                  <c:v>4.0000000000000924E-2</c:v>
                </c:pt>
                <c:pt idx="2">
                  <c:v>3.9999999999999147E-2</c:v>
                </c:pt>
                <c:pt idx="3">
                  <c:v>7.0000000000000284E-2</c:v>
                </c:pt>
                <c:pt idx="4">
                  <c:v>5.0000000000000711E-2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47-40DD-B5F1-160888365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177967"/>
        <c:axId val="337182127"/>
      </c:lineChart>
      <c:catAx>
        <c:axId val="33717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37182127"/>
        <c:crosses val="autoZero"/>
        <c:auto val="1"/>
        <c:lblAlgn val="ctr"/>
        <c:lblOffset val="100"/>
        <c:tickMarkSkip val="1"/>
        <c:noMultiLvlLbl val="1"/>
      </c:catAx>
      <c:valAx>
        <c:axId val="33718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3717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Tensile</a:t>
            </a:r>
            <a:r>
              <a:rPr lang="hu-HU" baseline="0"/>
              <a:t> test, break load (kg)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Sheet1!$E$36</c:f>
              <c:strCache>
                <c:ptCount val="1"/>
                <c:pt idx="0">
                  <c:v>Average (kg)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Sheet1!$B$37:$B$38</c:f>
              <c:strCache>
                <c:ptCount val="2"/>
                <c:pt idx="0">
                  <c:v>E-ABS</c:v>
                </c:pt>
                <c:pt idx="1">
                  <c:v>Avg. ABS</c:v>
                </c:pt>
              </c:strCache>
            </c:strRef>
          </c:cat>
          <c:val>
            <c:numRef>
              <c:f>Sheet1!$E$37:$E$38</c:f>
              <c:numCache>
                <c:formatCode>General</c:formatCode>
                <c:ptCount val="2"/>
                <c:pt idx="0">
                  <c:v>65</c:v>
                </c:pt>
                <c:pt idx="1">
                  <c:v>77.400000000000006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1-496B-8841-E70C02190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6394224"/>
        <c:axId val="816395056"/>
      </c:barChart>
      <c:catAx>
        <c:axId val="81639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6395056"/>
        <c:crosses val="autoZero"/>
        <c:auto val="1"/>
        <c:lblAlgn val="ctr"/>
        <c:lblOffset val="100"/>
        <c:noMultiLvlLbl val="0"/>
      </c:catAx>
      <c:valAx>
        <c:axId val="816395056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63942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Layer adhesion test, break load (kg)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Sheet1!$E$49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Sheet1!$B$50:$B$51</c:f>
              <c:strCache>
                <c:ptCount val="2"/>
                <c:pt idx="0">
                  <c:v>E-ABS</c:v>
                </c:pt>
                <c:pt idx="1">
                  <c:v>Avg. ABS</c:v>
                </c:pt>
              </c:strCache>
            </c:strRef>
          </c:cat>
          <c:val>
            <c:numRef>
              <c:f>Sheet1!$E$50:$E$51</c:f>
              <c:numCache>
                <c:formatCode>General</c:formatCode>
                <c:ptCount val="2"/>
                <c:pt idx="0">
                  <c:v>46.5</c:v>
                </c:pt>
                <c:pt idx="1">
                  <c:v>34.5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9-4934-94AB-B3175117B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306704"/>
        <c:axId val="741500352"/>
      </c:barChart>
      <c:catAx>
        <c:axId val="73730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41500352"/>
        <c:crosses val="autoZero"/>
        <c:auto val="1"/>
        <c:lblAlgn val="ctr"/>
        <c:lblOffset val="100"/>
        <c:noMultiLvlLbl val="0"/>
      </c:catAx>
      <c:valAx>
        <c:axId val="741500352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3730670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Shear stress, break load (kg)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Sheet1!$C$68</c:f>
              <c:strCache>
                <c:ptCount val="1"/>
                <c:pt idx="0">
                  <c:v>Break kg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Sheet1!$B$69:$B$70</c:f>
              <c:strCache>
                <c:ptCount val="2"/>
                <c:pt idx="0">
                  <c:v>E-ABS</c:v>
                </c:pt>
                <c:pt idx="1">
                  <c:v>Avg. ABS</c:v>
                </c:pt>
              </c:strCache>
            </c:strRef>
          </c:cat>
          <c:val>
            <c:numRef>
              <c:f>Sheet1!$C$69:$C$70</c:f>
              <c:numCache>
                <c:formatCode>General</c:formatCode>
                <c:ptCount val="2"/>
                <c:pt idx="0">
                  <c:v>105</c:v>
                </c:pt>
                <c:pt idx="1">
                  <c:v>132.9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5-4065-848D-3C43A6854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0951536"/>
        <c:axId val="810951120"/>
      </c:barChart>
      <c:catAx>
        <c:axId val="81095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0951120"/>
        <c:crosses val="autoZero"/>
        <c:auto val="1"/>
        <c:lblAlgn val="ctr"/>
        <c:lblOffset val="100"/>
        <c:noMultiLvlLbl val="0"/>
      </c:catAx>
      <c:valAx>
        <c:axId val="810951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095153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Bending test, deformation after 30</a:t>
            </a:r>
            <a:r>
              <a:rPr lang="hu-HU" baseline="0"/>
              <a:t> sec. (mm)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Sheet1!$C$102</c:f>
              <c:strCache>
                <c:ptCount val="1"/>
                <c:pt idx="0">
                  <c:v>1.25kg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Sheet1!$B$103:$B$104</c:f>
              <c:strCache>
                <c:ptCount val="2"/>
                <c:pt idx="0">
                  <c:v>E-ABS</c:v>
                </c:pt>
                <c:pt idx="1">
                  <c:v>ASA</c:v>
                </c:pt>
              </c:strCache>
            </c:strRef>
          </c:cat>
          <c:val>
            <c:numRef>
              <c:f>Sheet1!$C$103:$C$104</c:f>
              <c:numCache>
                <c:formatCode>General</c:formatCode>
                <c:ptCount val="2"/>
                <c:pt idx="0" formatCode="0.00">
                  <c:v>0.53</c:v>
                </c:pt>
                <c:pt idx="1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4-45FA-961C-099AFEAF1405}"/>
            </c:ext>
          </c:extLst>
        </c:ser>
        <c:ser>
          <c:idx val="1"/>
          <c:order val="1"/>
          <c:tx>
            <c:strRef>
              <c:f>Sheet1!$D$102</c:f>
              <c:strCache>
                <c:ptCount val="1"/>
                <c:pt idx="0">
                  <c:v>2.5kg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Sheet1!$B$103:$B$104</c:f>
              <c:strCache>
                <c:ptCount val="2"/>
                <c:pt idx="0">
                  <c:v>E-ABS</c:v>
                </c:pt>
                <c:pt idx="1">
                  <c:v>ASA</c:v>
                </c:pt>
              </c:strCache>
            </c:strRef>
          </c:cat>
          <c:val>
            <c:numRef>
              <c:f>Sheet1!$D$103:$D$104</c:f>
              <c:numCache>
                <c:formatCode>General</c:formatCode>
                <c:ptCount val="2"/>
                <c:pt idx="0" formatCode="0.00">
                  <c:v>1.01</c:v>
                </c:pt>
                <c:pt idx="1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4-45FA-961C-099AFEAF1405}"/>
            </c:ext>
          </c:extLst>
        </c:ser>
        <c:ser>
          <c:idx val="2"/>
          <c:order val="2"/>
          <c:tx>
            <c:strRef>
              <c:f>Sheet1!$E$102</c:f>
              <c:strCache>
                <c:ptCount val="1"/>
                <c:pt idx="0">
                  <c:v>5kg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Sheet1!$B$103:$B$104</c:f>
              <c:strCache>
                <c:ptCount val="2"/>
                <c:pt idx="0">
                  <c:v>E-ABS</c:v>
                </c:pt>
                <c:pt idx="1">
                  <c:v>ASA</c:v>
                </c:pt>
              </c:strCache>
            </c:strRef>
          </c:cat>
          <c:val>
            <c:numRef>
              <c:f>Sheet1!$E$103:$E$104</c:f>
              <c:numCache>
                <c:formatCode>General</c:formatCode>
                <c:ptCount val="2"/>
                <c:pt idx="0" formatCode="0.00">
                  <c:v>1.88</c:v>
                </c:pt>
                <c:pt idx="1">
                  <c:v>1.31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4-45FA-961C-099AFEAF1405}"/>
            </c:ext>
          </c:extLst>
        </c:ser>
        <c:ser>
          <c:idx val="3"/>
          <c:order val="3"/>
          <c:tx>
            <c:strRef>
              <c:f>Sheet1!$F$102</c:f>
              <c:strCache>
                <c:ptCount val="1"/>
                <c:pt idx="0">
                  <c:v>10kg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Sheet1!$B$103:$B$104</c:f>
              <c:strCache>
                <c:ptCount val="2"/>
                <c:pt idx="0">
                  <c:v>E-ABS</c:v>
                </c:pt>
                <c:pt idx="1">
                  <c:v>ASA</c:v>
                </c:pt>
              </c:strCache>
            </c:strRef>
          </c:cat>
          <c:val>
            <c:numRef>
              <c:f>Sheet1!$F$103:$F$104</c:f>
              <c:numCache>
                <c:formatCode>General</c:formatCode>
                <c:ptCount val="2"/>
                <c:pt idx="0" formatCode="0.00">
                  <c:v>4.83</c:v>
                </c:pt>
                <c:pt idx="1">
                  <c:v>2.71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C-4B0E-A843-A12CF510F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2331344"/>
        <c:axId val="1002328432"/>
      </c:barChart>
      <c:catAx>
        <c:axId val="100233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2328432"/>
        <c:crosses val="autoZero"/>
        <c:auto val="1"/>
        <c:lblAlgn val="ctr"/>
        <c:lblOffset val="100"/>
        <c:noMultiLvlLbl val="0"/>
      </c:catAx>
      <c:valAx>
        <c:axId val="100232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23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E break [kJ/m</a:t>
            </a:r>
            <a:r>
              <a:rPr lang="hu-HU" sz="1400" b="0" i="0" u="none" strike="noStrike" baseline="0">
                <a:effectLst/>
              </a:rPr>
              <a:t>²</a:t>
            </a:r>
            <a:r>
              <a:rPr lang="hu-HU"/>
              <a:t>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Sheet1!$E$208</c:f>
              <c:strCache>
                <c:ptCount val="1"/>
                <c:pt idx="0">
                  <c:v>kJ/m²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Sheet1!$B$209:$B$211</c:f>
              <c:strCache>
                <c:ptCount val="3"/>
                <c:pt idx="0">
                  <c:v>E-ABS</c:v>
                </c:pt>
                <c:pt idx="1">
                  <c:v>Avg. ABS</c:v>
                </c:pt>
                <c:pt idx="2">
                  <c:v>Avg. PETG</c:v>
                </c:pt>
              </c:strCache>
            </c:strRef>
          </c:cat>
          <c:val>
            <c:numRef>
              <c:f>Sheet1!$E$209:$E$211</c:f>
              <c:numCache>
                <c:formatCode>0.0</c:formatCode>
                <c:ptCount val="3"/>
                <c:pt idx="0">
                  <c:v>10.423125000000001</c:v>
                </c:pt>
                <c:pt idx="1">
                  <c:v>32.6</c:v>
                </c:pt>
                <c:pt idx="2">
                  <c:v>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3C-483B-BF08-1DE153BD0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3931920"/>
        <c:axId val="1003929840"/>
      </c:barChart>
      <c:catAx>
        <c:axId val="100393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3929840"/>
        <c:crosses val="autoZero"/>
        <c:auto val="1"/>
        <c:lblAlgn val="ctr"/>
        <c:lblOffset val="100"/>
        <c:noMultiLvlLbl val="0"/>
      </c:catAx>
      <c:valAx>
        <c:axId val="100392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393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Torque</a:t>
            </a:r>
            <a:r>
              <a:rPr lang="hu-HU" baseline="0"/>
              <a:t> test (Nm)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Sheet1!$B$180</c:f>
              <c:strCache>
                <c:ptCount val="1"/>
                <c:pt idx="0">
                  <c:v>E-ABS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Sheet1!$C$179:$D$179</c:f>
              <c:strCache>
                <c:ptCount val="2"/>
                <c:pt idx="0">
                  <c:v>Load at 90°</c:v>
                </c:pt>
                <c:pt idx="1">
                  <c:v>Max Nm</c:v>
                </c:pt>
              </c:strCache>
            </c:strRef>
          </c:cat>
          <c:val>
            <c:numRef>
              <c:f>Sheet1!$C$180:$D$180</c:f>
              <c:numCache>
                <c:formatCode>General</c:formatCode>
                <c:ptCount val="2"/>
                <c:pt idx="0">
                  <c:v>1.2</c:v>
                </c:pt>
                <c:pt idx="1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2-4CF1-8AEF-60B2A9DB9453}"/>
            </c:ext>
          </c:extLst>
        </c:ser>
        <c:ser>
          <c:idx val="1"/>
          <c:order val="1"/>
          <c:tx>
            <c:strRef>
              <c:f>Sheet1!$B$181</c:f>
              <c:strCache>
                <c:ptCount val="1"/>
                <c:pt idx="0">
                  <c:v>Avg. ABS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Sheet1!$C$179:$D$179</c:f>
              <c:strCache>
                <c:ptCount val="2"/>
                <c:pt idx="0">
                  <c:v>Load at 90°</c:v>
                </c:pt>
                <c:pt idx="1">
                  <c:v>Max Nm</c:v>
                </c:pt>
              </c:strCache>
            </c:strRef>
          </c:cat>
          <c:val>
            <c:numRef>
              <c:f>Sheet1!$C$181:$D$181</c:f>
              <c:numCache>
                <c:formatCode>General</c:formatCode>
                <c:ptCount val="2"/>
                <c:pt idx="0">
                  <c:v>1.4</c:v>
                </c:pt>
                <c:pt idx="1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62-4CF1-8AEF-60B2A9DB9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3934416"/>
        <c:axId val="1003934832"/>
      </c:barChart>
      <c:catAx>
        <c:axId val="100393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3934832"/>
        <c:crosses val="autoZero"/>
        <c:auto val="1"/>
        <c:lblAlgn val="ctr"/>
        <c:lblOffset val="100"/>
        <c:noMultiLvlLbl val="0"/>
      </c:catAx>
      <c:valAx>
        <c:axId val="10039348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393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Temperature,</a:t>
            </a:r>
            <a:r>
              <a:rPr lang="hu-HU" baseline="0"/>
              <a:t> d</a:t>
            </a:r>
            <a:r>
              <a:rPr lang="hu-HU"/>
              <a:t>eform °C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Sheet1!$C$235</c:f>
              <c:strCache>
                <c:ptCount val="1"/>
                <c:pt idx="0">
                  <c:v>Deform °C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Sheet1!$B$236:$B$237</c:f>
              <c:strCache>
                <c:ptCount val="2"/>
                <c:pt idx="0">
                  <c:v>E-ABS</c:v>
                </c:pt>
                <c:pt idx="1">
                  <c:v>Avg. ABS</c:v>
                </c:pt>
              </c:strCache>
            </c:strRef>
          </c:cat>
          <c:val>
            <c:numRef>
              <c:f>Sheet1!$C$236:$C$237</c:f>
              <c:numCache>
                <c:formatCode>General</c:formatCode>
                <c:ptCount val="2"/>
                <c:pt idx="0">
                  <c:v>70</c:v>
                </c:pt>
                <c:pt idx="1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6B-43B4-B023-43FFA5088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6972336"/>
        <c:axId val="996974416"/>
      </c:barChart>
      <c:catAx>
        <c:axId val="99697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96974416"/>
        <c:crosses val="autoZero"/>
        <c:auto val="1"/>
        <c:lblAlgn val="ctr"/>
        <c:lblOffset val="100"/>
        <c:noMultiLvlLbl val="0"/>
      </c:catAx>
      <c:valAx>
        <c:axId val="99697441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9697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Bending, deformation at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Sheet1!$B$133</c:f>
              <c:strCache>
                <c:ptCount val="1"/>
                <c:pt idx="0">
                  <c:v>E-ABS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Sheet1!$C$132:$N$132</c:f>
              <c:strCache>
                <c:ptCount val="12"/>
                <c:pt idx="0">
                  <c:v>1,25kg 1"</c:v>
                </c:pt>
                <c:pt idx="1">
                  <c:v>1,25kg 30"</c:v>
                </c:pt>
                <c:pt idx="2">
                  <c:v>1,25kg 60"</c:v>
                </c:pt>
                <c:pt idx="3">
                  <c:v>2,5kg 1"</c:v>
                </c:pt>
                <c:pt idx="4">
                  <c:v>2,5kg 30"</c:v>
                </c:pt>
                <c:pt idx="5">
                  <c:v>2,5kg 60"</c:v>
                </c:pt>
                <c:pt idx="6">
                  <c:v>5kg 1"</c:v>
                </c:pt>
                <c:pt idx="7">
                  <c:v>5kg 30"</c:v>
                </c:pt>
                <c:pt idx="8">
                  <c:v>5kg 60"</c:v>
                </c:pt>
                <c:pt idx="9">
                  <c:v>10kg 1"</c:v>
                </c:pt>
                <c:pt idx="10">
                  <c:v>10kg 30"</c:v>
                </c:pt>
                <c:pt idx="11">
                  <c:v>10kg 60"</c:v>
                </c:pt>
              </c:strCache>
            </c:strRef>
          </c:cat>
          <c:val>
            <c:numRef>
              <c:f>Sheet1!$C$133:$N$133</c:f>
              <c:numCache>
                <c:formatCode>0.00</c:formatCode>
                <c:ptCount val="12"/>
                <c:pt idx="0">
                  <c:v>0.51</c:v>
                </c:pt>
                <c:pt idx="1">
                  <c:v>0.53</c:v>
                </c:pt>
                <c:pt idx="2">
                  <c:v>0.54</c:v>
                </c:pt>
                <c:pt idx="3">
                  <c:v>0.96</c:v>
                </c:pt>
                <c:pt idx="4">
                  <c:v>1.01</c:v>
                </c:pt>
                <c:pt idx="5">
                  <c:v>1.03</c:v>
                </c:pt>
                <c:pt idx="6">
                  <c:v>1.77</c:v>
                </c:pt>
                <c:pt idx="7">
                  <c:v>1.88</c:v>
                </c:pt>
                <c:pt idx="8">
                  <c:v>1.93</c:v>
                </c:pt>
                <c:pt idx="9">
                  <c:v>3.81</c:v>
                </c:pt>
                <c:pt idx="10">
                  <c:v>4.83</c:v>
                </c:pt>
                <c:pt idx="11">
                  <c:v>5.43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E8-4E23-85DB-E42EAAC130E7}"/>
            </c:ext>
          </c:extLst>
        </c:ser>
        <c:ser>
          <c:idx val="1"/>
          <c:order val="1"/>
          <c:tx>
            <c:strRef>
              <c:f>Sheet1!$B$134</c:f>
              <c:strCache>
                <c:ptCount val="1"/>
                <c:pt idx="0">
                  <c:v>ASA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Sheet1!$C$132:$N$132</c:f>
              <c:strCache>
                <c:ptCount val="12"/>
                <c:pt idx="0">
                  <c:v>1,25kg 1"</c:v>
                </c:pt>
                <c:pt idx="1">
                  <c:v>1,25kg 30"</c:v>
                </c:pt>
                <c:pt idx="2">
                  <c:v>1,25kg 60"</c:v>
                </c:pt>
                <c:pt idx="3">
                  <c:v>2,5kg 1"</c:v>
                </c:pt>
                <c:pt idx="4">
                  <c:v>2,5kg 30"</c:v>
                </c:pt>
                <c:pt idx="5">
                  <c:v>2,5kg 60"</c:v>
                </c:pt>
                <c:pt idx="6">
                  <c:v>5kg 1"</c:v>
                </c:pt>
                <c:pt idx="7">
                  <c:v>5kg 30"</c:v>
                </c:pt>
                <c:pt idx="8">
                  <c:v>5kg 60"</c:v>
                </c:pt>
                <c:pt idx="9">
                  <c:v>10kg 1"</c:v>
                </c:pt>
                <c:pt idx="10">
                  <c:v>10kg 30"</c:v>
                </c:pt>
                <c:pt idx="11">
                  <c:v>10kg 60"</c:v>
                </c:pt>
              </c:strCache>
            </c:strRef>
          </c:cat>
          <c:val>
            <c:numRef>
              <c:f>Sheet1!$C$134:$N$134</c:f>
              <c:numCache>
                <c:formatCode>General</c:formatCode>
                <c:ptCount val="12"/>
                <c:pt idx="0">
                  <c:v>0.34</c:v>
                </c:pt>
                <c:pt idx="1">
                  <c:v>0.35</c:v>
                </c:pt>
                <c:pt idx="2">
                  <c:v>0.35</c:v>
                </c:pt>
                <c:pt idx="3">
                  <c:v>0.69</c:v>
                </c:pt>
                <c:pt idx="4">
                  <c:v>0.7</c:v>
                </c:pt>
                <c:pt idx="5">
                  <c:v>0.7</c:v>
                </c:pt>
                <c:pt idx="6">
                  <c:v>1.29</c:v>
                </c:pt>
                <c:pt idx="7">
                  <c:v>1.31</c:v>
                </c:pt>
                <c:pt idx="8">
                  <c:v>1.31</c:v>
                </c:pt>
                <c:pt idx="9">
                  <c:v>2.68</c:v>
                </c:pt>
                <c:pt idx="10">
                  <c:v>2.71</c:v>
                </c:pt>
                <c:pt idx="11">
                  <c:v>2.72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E8-4E23-85DB-E42EAAC13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978703"/>
        <c:axId val="1907972879"/>
      </c:lineChart>
      <c:catAx>
        <c:axId val="190797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07972879"/>
        <c:crosses val="autoZero"/>
        <c:auto val="1"/>
        <c:lblAlgn val="ctr"/>
        <c:lblOffset val="100"/>
        <c:noMultiLvlLbl val="0"/>
      </c:catAx>
      <c:valAx>
        <c:axId val="190797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0797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image" Target="../media/image4.pn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image" Target="../media/image3.png"/><Relationship Id="rId17" Type="http://schemas.openxmlformats.org/officeDocument/2006/relationships/image" Target="../media/image8.png"/><Relationship Id="rId2" Type="http://schemas.openxmlformats.org/officeDocument/2006/relationships/chart" Target="../charts/chart2.xml"/><Relationship Id="rId16" Type="http://schemas.openxmlformats.org/officeDocument/2006/relationships/image" Target="../media/image7.png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2.png"/><Relationship Id="rId5" Type="http://schemas.openxmlformats.org/officeDocument/2006/relationships/chart" Target="../charts/chart5.xml"/><Relationship Id="rId15" Type="http://schemas.openxmlformats.org/officeDocument/2006/relationships/image" Target="../media/image6.png"/><Relationship Id="rId10" Type="http://schemas.openxmlformats.org/officeDocument/2006/relationships/image" Target="../media/image1.png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325437</xdr:colOff>
      <xdr:row>6</xdr:row>
      <xdr:rowOff>101841</xdr:rowOff>
    </xdr:from>
    <xdr:to>
      <xdr:col>20</xdr:col>
      <xdr:colOff>214311</xdr:colOff>
      <xdr:row>30</xdr:row>
      <xdr:rowOff>120098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B10316-62EE-08B0-D511-AA88C1597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650009</xdr:colOff>
      <xdr:row>33</xdr:row>
      <xdr:rowOff>172098</xdr:rowOff>
    </xdr:from>
    <xdr:to>
      <xdr:col>13</xdr:col>
      <xdr:colOff>660833</xdr:colOff>
      <xdr:row>62</xdr:row>
      <xdr:rowOff>165820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EEAF99-5EB9-40EF-A4D5-76128B395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150234</xdr:colOff>
      <xdr:row>33</xdr:row>
      <xdr:rowOff>166688</xdr:rowOff>
    </xdr:from>
    <xdr:to>
      <xdr:col>20</xdr:col>
      <xdr:colOff>105353</xdr:colOff>
      <xdr:row>62</xdr:row>
      <xdr:rowOff>166688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10BA61-AF89-4D14-9F6D-BF08B3382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11673</xdr:colOff>
      <xdr:row>65</xdr:row>
      <xdr:rowOff>119063</xdr:rowOff>
    </xdr:from>
    <xdr:to>
      <xdr:col>14</xdr:col>
      <xdr:colOff>2053</xdr:colOff>
      <xdr:row>93</xdr:row>
      <xdr:rowOff>50425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50799D-BFDC-4E22-8367-302709863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638735</xdr:colOff>
      <xdr:row>99</xdr:row>
      <xdr:rowOff>84742</xdr:rowOff>
    </xdr:from>
    <xdr:to>
      <xdr:col>14</xdr:col>
      <xdr:colOff>90581</xdr:colOff>
      <xdr:row>126</xdr:row>
      <xdr:rowOff>86844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5FF735-00DA-461D-9D1A-7BF621A07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640669</xdr:colOff>
      <xdr:row>206</xdr:row>
      <xdr:rowOff>171110</xdr:rowOff>
    </xdr:from>
    <xdr:to>
      <xdr:col>13</xdr:col>
      <xdr:colOff>165780</xdr:colOff>
      <xdr:row>231</xdr:row>
      <xdr:rowOff>40823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1F08CDF-1C8F-416A-8013-3D3E4EA02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607096</xdr:colOff>
      <xdr:row>174</xdr:row>
      <xdr:rowOff>187877</xdr:rowOff>
    </xdr:from>
    <xdr:to>
      <xdr:col>14</xdr:col>
      <xdr:colOff>92682</xdr:colOff>
      <xdr:row>201</xdr:row>
      <xdr:rowOff>171904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39BA9AD-E571-4C48-A0EF-A3BA211EF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3401</xdr:colOff>
      <xdr:row>232</xdr:row>
      <xdr:rowOff>170387</xdr:rowOff>
    </xdr:from>
    <xdr:to>
      <xdr:col>14</xdr:col>
      <xdr:colOff>150709</xdr:colOff>
      <xdr:row>257</xdr:row>
      <xdr:rowOff>132669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59A2F30-C534-4DA6-A651-6E8CD3D59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107154</xdr:colOff>
      <xdr:row>135</xdr:row>
      <xdr:rowOff>0</xdr:rowOff>
    </xdr:from>
    <xdr:to>
      <xdr:col>14</xdr:col>
      <xdr:colOff>571499</xdr:colOff>
      <xdr:row>164</xdr:row>
      <xdr:rowOff>174626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FF6DC9-5A37-43AB-A1B5-B3C46662AB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16</xdr:col>
      <xdr:colOff>559077</xdr:colOff>
      <xdr:row>8</xdr:row>
      <xdr:rowOff>104913</xdr:rowOff>
    </xdr:from>
    <xdr:to>
      <xdr:col>18</xdr:col>
      <xdr:colOff>219292</xdr:colOff>
      <xdr:row>18</xdr:row>
      <xdr:rowOff>152193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8F54FFB-5DCC-17BE-07DC-1C9B702935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5034" y="1670326"/>
          <a:ext cx="1449258" cy="1993693"/>
        </a:xfrm>
        <a:prstGeom prst="rect">
          <a:avLst/>
        </a:prstGeom>
      </xdr:spPr>
    </xdr:pic>
    <xdr:clientData/>
  </xdr:twoCellAnchor>
  <xdr:twoCellAnchor editAs="oneCell">
    <xdr:from>
      <xdr:col>11</xdr:col>
      <xdr:colOff>314396</xdr:colOff>
      <xdr:row>33</xdr:row>
      <xdr:rowOff>145983</xdr:rowOff>
    </xdr:from>
    <xdr:to>
      <xdr:col>13</xdr:col>
      <xdr:colOff>668961</xdr:colOff>
      <xdr:row>37</xdr:row>
      <xdr:rowOff>34513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1DAE191-9C6F-1752-8691-EBCF5ED22D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8526" y="6507026"/>
          <a:ext cx="1522413" cy="667095"/>
        </a:xfrm>
        <a:prstGeom prst="rect">
          <a:avLst/>
        </a:prstGeom>
      </xdr:spPr>
    </xdr:pic>
    <xdr:clientData/>
  </xdr:twoCellAnchor>
  <xdr:twoCellAnchor editAs="oneCell">
    <xdr:from>
      <xdr:col>18</xdr:col>
      <xdr:colOff>423432</xdr:colOff>
      <xdr:row>34</xdr:row>
      <xdr:rowOff>73165</xdr:rowOff>
    </xdr:from>
    <xdr:to>
      <xdr:col>20</xdr:col>
      <xdr:colOff>20007</xdr:colOff>
      <xdr:row>43</xdr:row>
      <xdr:rowOff>74545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37B4243-B31A-D8A7-26D5-2D7342E92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58432" y="6624708"/>
          <a:ext cx="822401" cy="174072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5</xdr:col>
      <xdr:colOff>198437</xdr:colOff>
      <xdr:row>118</xdr:row>
      <xdr:rowOff>176587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A0F3AC5-CBA3-7BC9-3231-2B44C683EC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250" y="28209875"/>
          <a:ext cx="3333750" cy="1700587"/>
        </a:xfrm>
        <a:prstGeom prst="rect">
          <a:avLst/>
        </a:prstGeom>
      </xdr:spPr>
    </xdr:pic>
    <xdr:clientData/>
  </xdr:twoCellAnchor>
  <xdr:twoCellAnchor editAs="oneCell">
    <xdr:from>
      <xdr:col>1</xdr:col>
      <xdr:colOff>603250</xdr:colOff>
      <xdr:row>183</xdr:row>
      <xdr:rowOff>119063</xdr:rowOff>
    </xdr:from>
    <xdr:to>
      <xdr:col>3</xdr:col>
      <xdr:colOff>316581</xdr:colOff>
      <xdr:row>194</xdr:row>
      <xdr:rowOff>177800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CD54AE73-1428-CAC3-59EB-0843A7C15F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0" y="42664063"/>
          <a:ext cx="1237331" cy="2154237"/>
        </a:xfrm>
        <a:prstGeom prst="rect">
          <a:avLst/>
        </a:prstGeom>
      </xdr:spPr>
    </xdr:pic>
    <xdr:clientData/>
  </xdr:twoCellAnchor>
  <xdr:twoCellAnchor editAs="oneCell">
    <xdr:from>
      <xdr:col>1</xdr:col>
      <xdr:colOff>317500</xdr:colOff>
      <xdr:row>73</xdr:row>
      <xdr:rowOff>158750</xdr:rowOff>
    </xdr:from>
    <xdr:to>
      <xdr:col>3</xdr:col>
      <xdr:colOff>460375</xdr:colOff>
      <xdr:row>87</xdr:row>
      <xdr:rowOff>28298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A014B8BA-FDC4-D50E-4ADE-56AB683E3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750" y="21296313"/>
          <a:ext cx="1666875" cy="2536548"/>
        </a:xfrm>
        <a:prstGeom prst="rect">
          <a:avLst/>
        </a:prstGeom>
      </xdr:spPr>
    </xdr:pic>
    <xdr:clientData/>
  </xdr:twoCellAnchor>
  <xdr:twoCellAnchor editAs="oneCell">
    <xdr:from>
      <xdr:col>1</xdr:col>
      <xdr:colOff>206374</xdr:colOff>
      <xdr:row>213</xdr:row>
      <xdr:rowOff>111123</xdr:rowOff>
    </xdr:from>
    <xdr:to>
      <xdr:col>3</xdr:col>
      <xdr:colOff>642937</xdr:colOff>
      <xdr:row>226</xdr:row>
      <xdr:rowOff>100740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C5E9F75C-148C-E8FB-CFA9-A0B3132D2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4" y="47823436"/>
          <a:ext cx="1960563" cy="2466117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242</xdr:row>
      <xdr:rowOff>127000</xdr:rowOff>
    </xdr:from>
    <xdr:to>
      <xdr:col>4</xdr:col>
      <xdr:colOff>166688</xdr:colOff>
      <xdr:row>248</xdr:row>
      <xdr:rowOff>174546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A350BEA3-FD69-8E24-D072-7A6500DD8B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53387625"/>
          <a:ext cx="2246313" cy="1190546"/>
        </a:xfrm>
        <a:prstGeom prst="rect">
          <a:avLst/>
        </a:prstGeom>
      </xdr:spPr>
    </xdr:pic>
    <xdr:clientData/>
  </xdr:twoCellAnchor>
  <xdr:oneCellAnchor>
    <xdr:from>
      <xdr:col>1</xdr:col>
      <xdr:colOff>670142</xdr:colOff>
      <xdr:row>145</xdr:row>
      <xdr:rowOff>176769</xdr:rowOff>
    </xdr:from>
    <xdr:ext cx="8809143" cy="781111"/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ACD380FE-E6BB-08F9-B21A-EFFAD3884948}"/>
            </a:ext>
          </a:extLst>
        </xdr:cNvPr>
        <xdr:cNvSpPr/>
      </xdr:nvSpPr>
      <xdr:spPr>
        <a:xfrm>
          <a:off x="892392" y="28053269"/>
          <a:ext cx="8809143" cy="78111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hu-HU" sz="4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1,25 kg		2.5</a:t>
          </a:r>
          <a:r>
            <a:rPr lang="hu-HU" sz="4400" b="1" cap="none" spc="0" baseline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 kg		5 kg		10 kg</a:t>
          </a:r>
          <a:endParaRPr lang="en-US" sz="44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D61E6-AAE9-4FF6-B6CB-3E74F397629E}">
  <dimension ref="A2:S266"/>
  <sheetViews>
    <sheetView tabSelected="1" zoomScale="115" zoomScaleNormal="115" workbookViewId="0">
      <selection activeCell="D20" sqref="D20"/>
    </sheetView>
  </sheetViews>
  <sheetFormatPr defaultRowHeight="15" x14ac:dyDescent="0.25"/>
  <cols>
    <col min="1" max="1" width="3.28515625" customWidth="1"/>
    <col min="2" max="3" width="11.42578125" customWidth="1"/>
    <col min="4" max="4" width="10.7109375" bestFit="1" customWidth="1"/>
    <col min="5" max="5" width="13.42578125" bestFit="1" customWidth="1"/>
    <col min="6" max="6" width="8.5703125" bestFit="1" customWidth="1"/>
    <col min="7" max="7" width="9.5703125" bestFit="1" customWidth="1"/>
    <col min="8" max="8" width="15" bestFit="1" customWidth="1"/>
    <col min="9" max="9" width="11" bestFit="1" customWidth="1"/>
    <col min="10" max="10" width="15" bestFit="1" customWidth="1"/>
    <col min="11" max="11" width="11" bestFit="1" customWidth="1"/>
    <col min="12" max="12" width="8" bestFit="1" customWidth="1"/>
    <col min="13" max="13" width="9.5703125" bestFit="1" customWidth="1"/>
    <col min="14" max="14" width="10.5703125" bestFit="1" customWidth="1"/>
    <col min="15" max="15" width="12.42578125" bestFit="1" customWidth="1"/>
    <col min="16" max="16" width="12.140625" bestFit="1" customWidth="1"/>
    <col min="17" max="17" width="11.5703125" customWidth="1"/>
    <col min="18" max="18" width="15.28515625" customWidth="1"/>
    <col min="23" max="23" width="11.140625" customWidth="1"/>
  </cols>
  <sheetData>
    <row r="2" spans="1:15" ht="15.75" thickBot="1" x14ac:dyDescent="0.3">
      <c r="A2" s="7"/>
      <c r="B2" s="7" t="s">
        <v>58</v>
      </c>
      <c r="M2" t="s">
        <v>33</v>
      </c>
    </row>
    <row r="3" spans="1:15" ht="15.75" thickBot="1" x14ac:dyDescent="0.3">
      <c r="A3" s="7"/>
      <c r="B3" s="7" t="s">
        <v>56</v>
      </c>
      <c r="M3" s="82" t="s">
        <v>57</v>
      </c>
      <c r="N3" s="44" t="s">
        <v>59</v>
      </c>
      <c r="O3" t="s">
        <v>60</v>
      </c>
    </row>
    <row r="4" spans="1:15" ht="15.75" thickBot="1" x14ac:dyDescent="0.3">
      <c r="A4" s="7"/>
      <c r="B4" s="7"/>
      <c r="M4" s="83" t="s">
        <v>61</v>
      </c>
      <c r="N4" s="60"/>
    </row>
    <row r="5" spans="1:15" x14ac:dyDescent="0.25">
      <c r="A5" s="7"/>
      <c r="B5" s="7"/>
      <c r="M5" s="7"/>
    </row>
    <row r="6" spans="1:15" x14ac:dyDescent="0.25">
      <c r="A6" s="7"/>
      <c r="B6" s="20" t="s">
        <v>28</v>
      </c>
      <c r="K6" s="31"/>
      <c r="L6" s="31"/>
    </row>
    <row r="7" spans="1:15" ht="15.75" thickBot="1" x14ac:dyDescent="0.3">
      <c r="A7" s="7"/>
      <c r="B7" t="s">
        <v>27</v>
      </c>
    </row>
    <row r="8" spans="1:15" ht="15.75" thickBot="1" x14ac:dyDescent="0.3">
      <c r="A8" s="7"/>
      <c r="B8" s="6"/>
      <c r="C8" s="86" t="s">
        <v>26</v>
      </c>
      <c r="D8" s="23" t="s">
        <v>0</v>
      </c>
      <c r="E8" s="24" t="s">
        <v>1</v>
      </c>
      <c r="F8" s="24" t="s">
        <v>2</v>
      </c>
      <c r="G8" s="24" t="s">
        <v>3</v>
      </c>
      <c r="H8" s="24" t="s">
        <v>4</v>
      </c>
      <c r="I8" s="87" t="s">
        <v>5</v>
      </c>
      <c r="J8" s="84"/>
    </row>
    <row r="9" spans="1:15" ht="15.75" thickBot="1" x14ac:dyDescent="0.3">
      <c r="A9" s="7"/>
      <c r="B9" s="82" t="s">
        <v>57</v>
      </c>
      <c r="C9" s="25">
        <v>12</v>
      </c>
      <c r="D9" s="26">
        <v>17.100000000000001</v>
      </c>
      <c r="E9" s="26">
        <v>20.420000000000002</v>
      </c>
      <c r="F9" s="26">
        <v>23.45</v>
      </c>
      <c r="G9" s="26">
        <v>25.84</v>
      </c>
      <c r="H9" s="26">
        <v>26.35</v>
      </c>
      <c r="I9" s="88">
        <v>26.53</v>
      </c>
      <c r="J9" s="84"/>
    </row>
    <row r="10" spans="1:15" ht="15.75" thickBot="1" x14ac:dyDescent="0.3">
      <c r="B10" s="83" t="s">
        <v>61</v>
      </c>
      <c r="C10" s="27">
        <v>12</v>
      </c>
      <c r="D10" s="26">
        <v>15.37</v>
      </c>
      <c r="E10" s="26">
        <v>15.6</v>
      </c>
      <c r="F10" s="26">
        <v>15.64</v>
      </c>
      <c r="G10" s="26">
        <v>15.68</v>
      </c>
      <c r="H10" s="26">
        <v>15.75</v>
      </c>
      <c r="I10" s="26">
        <v>15.8</v>
      </c>
      <c r="J10" s="92"/>
    </row>
    <row r="11" spans="1:15" x14ac:dyDescent="0.25">
      <c r="B11" s="21"/>
      <c r="C11" s="22"/>
      <c r="D11" s="22"/>
      <c r="E11" s="22"/>
      <c r="F11" s="22"/>
      <c r="G11" s="22"/>
      <c r="H11" s="22"/>
      <c r="I11" s="22"/>
      <c r="J11" s="85"/>
    </row>
    <row r="12" spans="1:15" ht="15.75" thickBot="1" x14ac:dyDescent="0.3">
      <c r="B12" s="7" t="s">
        <v>29</v>
      </c>
    </row>
    <row r="13" spans="1:15" ht="15.75" thickBot="1" x14ac:dyDescent="0.3">
      <c r="B13" s="6"/>
      <c r="C13" s="16" t="s">
        <v>1</v>
      </c>
      <c r="D13" s="3" t="s">
        <v>2</v>
      </c>
      <c r="E13" s="3" t="s">
        <v>3</v>
      </c>
      <c r="F13" s="3" t="s">
        <v>4</v>
      </c>
      <c r="G13" s="89" t="s">
        <v>5</v>
      </c>
      <c r="H13" s="84"/>
      <c r="K13" s="22"/>
      <c r="L13" s="22"/>
    </row>
    <row r="14" spans="1:15" x14ac:dyDescent="0.25">
      <c r="B14" s="82" t="s">
        <v>57</v>
      </c>
      <c r="C14" s="4">
        <f>+E9-D9</f>
        <v>3.3200000000000003</v>
      </c>
      <c r="D14" s="4">
        <f t="shared" ref="D14:G14" si="0">+F9-E9</f>
        <v>3.0299999999999976</v>
      </c>
      <c r="E14" s="4">
        <f t="shared" si="0"/>
        <v>2.3900000000000006</v>
      </c>
      <c r="F14" s="4">
        <f t="shared" si="0"/>
        <v>0.51000000000000156</v>
      </c>
      <c r="G14" s="90">
        <f t="shared" si="0"/>
        <v>0.17999999999999972</v>
      </c>
      <c r="H14" s="22"/>
    </row>
    <row r="15" spans="1:15" ht="15.75" thickBot="1" x14ac:dyDescent="0.3">
      <c r="B15" s="83" t="s">
        <v>61</v>
      </c>
      <c r="C15" s="5">
        <f>+E10-D10</f>
        <v>0.23000000000000043</v>
      </c>
      <c r="D15" s="5">
        <f t="shared" ref="D15:G15" si="1">+F10-E10</f>
        <v>4.0000000000000924E-2</v>
      </c>
      <c r="E15" s="5">
        <f t="shared" si="1"/>
        <v>3.9999999999999147E-2</v>
      </c>
      <c r="F15" s="5">
        <f t="shared" si="1"/>
        <v>7.0000000000000284E-2</v>
      </c>
      <c r="G15" s="91">
        <f t="shared" si="1"/>
        <v>5.0000000000000711E-2</v>
      </c>
      <c r="H15" s="22"/>
    </row>
    <row r="30" spans="2:2" x14ac:dyDescent="0.25">
      <c r="B30" s="7"/>
    </row>
    <row r="31" spans="2:2" x14ac:dyDescent="0.25">
      <c r="B31" s="7"/>
    </row>
    <row r="32" spans="2:2" x14ac:dyDescent="0.25">
      <c r="B32" s="7"/>
    </row>
    <row r="35" spans="2:19" ht="15.75" thickBot="1" x14ac:dyDescent="0.3">
      <c r="B35" t="s">
        <v>6</v>
      </c>
      <c r="S35" s="34"/>
    </row>
    <row r="36" spans="2:19" ht="15.75" thickBot="1" x14ac:dyDescent="0.3">
      <c r="B36" s="6"/>
      <c r="C36" s="10" t="s">
        <v>7</v>
      </c>
      <c r="D36" s="11" t="s">
        <v>8</v>
      </c>
      <c r="E36" s="12" t="s">
        <v>31</v>
      </c>
      <c r="F36" s="29" t="s">
        <v>32</v>
      </c>
      <c r="R36" s="7"/>
      <c r="S36" s="34"/>
    </row>
    <row r="37" spans="2:19" x14ac:dyDescent="0.25">
      <c r="B37" s="82" t="s">
        <v>57</v>
      </c>
      <c r="C37" s="4">
        <v>63.8</v>
      </c>
      <c r="D37" s="1">
        <v>66.2</v>
      </c>
      <c r="E37" s="8">
        <f>AVERAGE(C37:D37)</f>
        <v>65</v>
      </c>
      <c r="F37" s="30">
        <f>+E37*9.81/(1000000*0.004*0.004)</f>
        <v>39.853124999999999</v>
      </c>
      <c r="R37" s="35"/>
      <c r="S37" s="36"/>
    </row>
    <row r="38" spans="2:19" ht="15.75" thickBot="1" x14ac:dyDescent="0.3">
      <c r="B38" s="83" t="s">
        <v>61</v>
      </c>
      <c r="C38" s="61"/>
      <c r="D38" s="62"/>
      <c r="E38" s="9">
        <v>77.400000000000006</v>
      </c>
      <c r="F38" s="30">
        <f t="shared" ref="F38" si="2">+E38*9.81/(1000000*0.004*0.004)</f>
        <v>47.455875000000006</v>
      </c>
      <c r="G38" s="93"/>
      <c r="R38" s="7"/>
      <c r="S38" s="36"/>
    </row>
    <row r="39" spans="2:19" x14ac:dyDescent="0.25">
      <c r="B39" t="s">
        <v>24</v>
      </c>
      <c r="C39" s="22"/>
      <c r="D39" s="22"/>
      <c r="E39" s="34"/>
      <c r="F39" s="30"/>
      <c r="R39" s="7"/>
      <c r="S39" s="36"/>
    </row>
    <row r="40" spans="2:19" x14ac:dyDescent="0.25">
      <c r="B40" s="7"/>
      <c r="C40" s="22"/>
      <c r="D40" s="22"/>
      <c r="E40" s="34"/>
      <c r="F40" s="30"/>
    </row>
    <row r="45" spans="2:19" x14ac:dyDescent="0.25">
      <c r="B45" s="15"/>
      <c r="M45" s="39"/>
    </row>
    <row r="46" spans="2:19" x14ac:dyDescent="0.25">
      <c r="B46" s="15"/>
      <c r="M46" s="39"/>
    </row>
    <row r="47" spans="2:19" x14ac:dyDescent="0.25">
      <c r="B47" s="15"/>
      <c r="M47" s="39"/>
    </row>
    <row r="48" spans="2:19" ht="15.75" thickBot="1" x14ac:dyDescent="0.3">
      <c r="B48" t="s">
        <v>10</v>
      </c>
      <c r="M48" s="39"/>
    </row>
    <row r="49" spans="2:13" ht="15.75" thickBot="1" x14ac:dyDescent="0.3">
      <c r="B49" s="6"/>
      <c r="C49" s="16" t="s">
        <v>7</v>
      </c>
      <c r="D49" s="3" t="s">
        <v>8</v>
      </c>
      <c r="E49" s="17" t="s">
        <v>9</v>
      </c>
      <c r="F49" s="29" t="s">
        <v>32</v>
      </c>
      <c r="M49" s="39"/>
    </row>
    <row r="50" spans="2:13" x14ac:dyDescent="0.25">
      <c r="B50" s="82" t="s">
        <v>57</v>
      </c>
      <c r="C50" s="4">
        <v>49.6</v>
      </c>
      <c r="D50" s="1">
        <v>43.4</v>
      </c>
      <c r="E50" s="8">
        <f>AVERAGE(C50:D50)</f>
        <v>46.5</v>
      </c>
      <c r="F50" s="30">
        <f>+E50*9.81/(1000000*0.004*0.004)</f>
        <v>28.510312500000001</v>
      </c>
      <c r="G50" s="93"/>
      <c r="M50" s="39"/>
    </row>
    <row r="51" spans="2:13" ht="15.75" thickBot="1" x14ac:dyDescent="0.3">
      <c r="B51" s="83" t="s">
        <v>61</v>
      </c>
      <c r="C51" s="5"/>
      <c r="D51" s="2"/>
      <c r="E51" s="9">
        <v>34.5</v>
      </c>
      <c r="F51" s="30">
        <f>+E51*9.81/(1000000*0.004*0.004)</f>
        <v>21.1528125</v>
      </c>
      <c r="M51" s="39"/>
    </row>
    <row r="52" spans="2:13" x14ac:dyDescent="0.25">
      <c r="B52" t="s">
        <v>25</v>
      </c>
      <c r="C52" s="22"/>
      <c r="D52" s="22"/>
      <c r="E52" s="34"/>
      <c r="F52" s="30"/>
      <c r="M52" s="39"/>
    </row>
    <row r="53" spans="2:13" x14ac:dyDescent="0.25">
      <c r="B53" s="7"/>
      <c r="C53" s="22"/>
      <c r="D53" s="22"/>
      <c r="E53" s="34"/>
      <c r="F53" s="30"/>
      <c r="M53" s="39"/>
    </row>
    <row r="54" spans="2:13" x14ac:dyDescent="0.25">
      <c r="B54" s="7"/>
      <c r="C54" s="22"/>
      <c r="D54" s="22"/>
      <c r="E54" s="34"/>
      <c r="F54" s="30"/>
      <c r="M54" s="39"/>
    </row>
    <row r="55" spans="2:13" x14ac:dyDescent="0.25">
      <c r="M55" s="39"/>
    </row>
    <row r="56" spans="2:13" x14ac:dyDescent="0.25">
      <c r="B56" s="15"/>
      <c r="M56" s="39"/>
    </row>
    <row r="57" spans="2:13" x14ac:dyDescent="0.25">
      <c r="B57" s="15"/>
      <c r="M57" s="39"/>
    </row>
    <row r="58" spans="2:13" x14ac:dyDescent="0.25">
      <c r="M58" s="39"/>
    </row>
    <row r="59" spans="2:13" x14ac:dyDescent="0.25">
      <c r="M59" s="39"/>
    </row>
    <row r="60" spans="2:13" x14ac:dyDescent="0.25">
      <c r="M60" s="39"/>
    </row>
    <row r="61" spans="2:13" x14ac:dyDescent="0.25">
      <c r="M61" s="39"/>
    </row>
    <row r="62" spans="2:13" x14ac:dyDescent="0.25">
      <c r="M62" s="39"/>
    </row>
    <row r="63" spans="2:13" x14ac:dyDescent="0.25">
      <c r="M63" s="39"/>
    </row>
    <row r="64" spans="2:13" x14ac:dyDescent="0.25">
      <c r="M64" s="39"/>
    </row>
    <row r="65" spans="2:13" x14ac:dyDescent="0.25">
      <c r="B65" s="7"/>
      <c r="M65" s="39"/>
    </row>
    <row r="66" spans="2:13" x14ac:dyDescent="0.25">
      <c r="B66" s="7"/>
      <c r="M66" s="39"/>
    </row>
    <row r="67" spans="2:13" ht="15.75" thickBot="1" x14ac:dyDescent="0.3">
      <c r="B67" t="s">
        <v>12</v>
      </c>
      <c r="M67" s="39"/>
    </row>
    <row r="68" spans="2:13" ht="15.75" thickBot="1" x14ac:dyDescent="0.3">
      <c r="B68" s="6"/>
      <c r="C68" s="12" t="s">
        <v>13</v>
      </c>
      <c r="D68" s="29" t="s">
        <v>32</v>
      </c>
      <c r="M68" s="39"/>
    </row>
    <row r="69" spans="2:13" x14ac:dyDescent="0.25">
      <c r="B69" s="82" t="s">
        <v>57</v>
      </c>
      <c r="C69" s="28">
        <v>105</v>
      </c>
      <c r="D69" s="30">
        <f>+C69*9.81/(1000000*2*0.005*0.005*PI()/4)</f>
        <v>26.230007861089085</v>
      </c>
      <c r="M69" s="39"/>
    </row>
    <row r="70" spans="2:13" ht="15.75" thickBot="1" x14ac:dyDescent="0.3">
      <c r="B70" s="83" t="s">
        <v>61</v>
      </c>
      <c r="C70" s="63">
        <v>132.9</v>
      </c>
      <c r="D70" s="30">
        <f>+C70*9.81/(1000000*2*0.005*0.005*PI()/4)</f>
        <v>33.199695664178471</v>
      </c>
      <c r="E70" s="93"/>
      <c r="M70" s="39"/>
    </row>
    <row r="71" spans="2:13" x14ac:dyDescent="0.25">
      <c r="B71" s="7" t="s">
        <v>14</v>
      </c>
      <c r="C71" s="34"/>
      <c r="D71" s="30"/>
      <c r="M71" s="39"/>
    </row>
    <row r="72" spans="2:13" x14ac:dyDescent="0.25">
      <c r="B72" s="7"/>
      <c r="C72" s="34"/>
      <c r="D72" s="30"/>
      <c r="M72" s="39"/>
    </row>
    <row r="73" spans="2:13" x14ac:dyDescent="0.25">
      <c r="B73" s="7"/>
      <c r="M73" s="39"/>
    </row>
    <row r="74" spans="2:13" x14ac:dyDescent="0.25">
      <c r="B74" s="7"/>
      <c r="M74" s="39"/>
    </row>
    <row r="75" spans="2:13" x14ac:dyDescent="0.25">
      <c r="B75" s="7"/>
      <c r="M75" s="39"/>
    </row>
    <row r="76" spans="2:13" x14ac:dyDescent="0.25">
      <c r="B76" s="7"/>
      <c r="M76" s="39"/>
    </row>
    <row r="77" spans="2:13" x14ac:dyDescent="0.25">
      <c r="B77" s="7"/>
      <c r="M77" s="39"/>
    </row>
    <row r="78" spans="2:13" x14ac:dyDescent="0.25">
      <c r="B78" s="7"/>
      <c r="M78" s="39"/>
    </row>
    <row r="79" spans="2:13" x14ac:dyDescent="0.25">
      <c r="B79" s="7"/>
      <c r="M79" s="39"/>
    </row>
    <row r="80" spans="2:13" x14ac:dyDescent="0.25">
      <c r="B80" s="7"/>
      <c r="M80" s="39"/>
    </row>
    <row r="81" spans="2:13" x14ac:dyDescent="0.25">
      <c r="B81" s="7"/>
      <c r="M81" s="39"/>
    </row>
    <row r="82" spans="2:13" x14ac:dyDescent="0.25">
      <c r="B82" s="7"/>
      <c r="M82" s="39"/>
    </row>
    <row r="83" spans="2:13" x14ac:dyDescent="0.25">
      <c r="B83" s="7"/>
      <c r="M83" s="39"/>
    </row>
    <row r="84" spans="2:13" x14ac:dyDescent="0.25">
      <c r="B84" s="7"/>
      <c r="M84" s="39"/>
    </row>
    <row r="85" spans="2:13" x14ac:dyDescent="0.25">
      <c r="B85" s="7"/>
      <c r="M85" s="39"/>
    </row>
    <row r="86" spans="2:13" x14ac:dyDescent="0.25">
      <c r="B86" s="7"/>
      <c r="M86" s="39"/>
    </row>
    <row r="87" spans="2:13" x14ac:dyDescent="0.25">
      <c r="B87" s="7"/>
      <c r="M87" s="39"/>
    </row>
    <row r="88" spans="2:13" x14ac:dyDescent="0.25">
      <c r="B88" s="7"/>
      <c r="M88" s="39"/>
    </row>
    <row r="89" spans="2:13" x14ac:dyDescent="0.25">
      <c r="B89" s="7"/>
      <c r="M89" s="39"/>
    </row>
    <row r="90" spans="2:13" x14ac:dyDescent="0.25">
      <c r="B90" s="7"/>
      <c r="M90" s="39"/>
    </row>
    <row r="91" spans="2:13" x14ac:dyDescent="0.25">
      <c r="B91" s="7"/>
      <c r="M91" s="39"/>
    </row>
    <row r="92" spans="2:13" x14ac:dyDescent="0.25">
      <c r="B92" s="7"/>
      <c r="M92" s="39"/>
    </row>
    <row r="93" spans="2:13" x14ac:dyDescent="0.25">
      <c r="B93" s="7"/>
      <c r="M93" s="39"/>
    </row>
    <row r="94" spans="2:13" x14ac:dyDescent="0.25">
      <c r="B94" s="7"/>
      <c r="M94" s="39"/>
    </row>
    <row r="95" spans="2:13" x14ac:dyDescent="0.25">
      <c r="B95" s="7"/>
      <c r="M95" s="39"/>
    </row>
    <row r="96" spans="2:13" x14ac:dyDescent="0.25">
      <c r="B96" s="7"/>
      <c r="M96" s="39"/>
    </row>
    <row r="97" spans="2:13" x14ac:dyDescent="0.25">
      <c r="B97" s="7"/>
      <c r="M97" s="39"/>
    </row>
    <row r="98" spans="2:13" x14ac:dyDescent="0.25">
      <c r="B98" s="7"/>
      <c r="M98" s="39"/>
    </row>
    <row r="99" spans="2:13" x14ac:dyDescent="0.25">
      <c r="B99" s="15"/>
      <c r="M99" s="39"/>
    </row>
    <row r="100" spans="2:13" x14ac:dyDescent="0.25">
      <c r="B100" s="15"/>
      <c r="M100" s="39"/>
    </row>
    <row r="101" spans="2:13" ht="15.75" thickBot="1" x14ac:dyDescent="0.3">
      <c r="B101" t="s">
        <v>51</v>
      </c>
      <c r="M101" s="39"/>
    </row>
    <row r="102" spans="2:13" ht="15.75" thickBot="1" x14ac:dyDescent="0.3">
      <c r="B102" s="40"/>
      <c r="C102" s="41" t="s">
        <v>34</v>
      </c>
      <c r="D102" s="42" t="s">
        <v>35</v>
      </c>
      <c r="E102" s="42" t="s">
        <v>36</v>
      </c>
      <c r="F102" s="43" t="s">
        <v>37</v>
      </c>
      <c r="M102" s="39"/>
    </row>
    <row r="103" spans="2:13" x14ac:dyDescent="0.25">
      <c r="B103" s="82" t="s">
        <v>57</v>
      </c>
      <c r="C103" s="107">
        <f>+Sheet1!D133</f>
        <v>0.53</v>
      </c>
      <c r="D103" s="108">
        <f>+Sheet1!G133</f>
        <v>1.01</v>
      </c>
      <c r="E103" s="108">
        <f>+Sheet1!J133</f>
        <v>1.88</v>
      </c>
      <c r="F103" s="109">
        <f>+Sheet1!M133</f>
        <v>4.83</v>
      </c>
      <c r="M103" s="39"/>
    </row>
    <row r="104" spans="2:13" ht="15.75" thickBot="1" x14ac:dyDescent="0.3">
      <c r="B104" s="83" t="s">
        <v>62</v>
      </c>
      <c r="C104" s="67">
        <f>+Sheet1!D134</f>
        <v>0.35</v>
      </c>
      <c r="D104" s="68">
        <f>+Sheet1!G134</f>
        <v>0.7</v>
      </c>
      <c r="E104" s="68">
        <f>+Sheet1!J134</f>
        <v>1.31</v>
      </c>
      <c r="F104" s="69">
        <f>+Sheet1!M134</f>
        <v>2.71</v>
      </c>
      <c r="M104" s="39"/>
    </row>
    <row r="105" spans="2:13" x14ac:dyDescent="0.25">
      <c r="B105" t="s">
        <v>11</v>
      </c>
      <c r="C105" s="34"/>
      <c r="D105" s="22"/>
      <c r="E105" s="64"/>
      <c r="F105" s="64"/>
      <c r="M105" s="39"/>
    </row>
    <row r="106" spans="2:13" x14ac:dyDescent="0.25">
      <c r="B106" s="58" t="s">
        <v>52</v>
      </c>
      <c r="C106" s="34"/>
      <c r="D106" s="22"/>
      <c r="E106" s="64"/>
      <c r="F106" s="64"/>
      <c r="M106" s="39"/>
    </row>
    <row r="107" spans="2:13" x14ac:dyDescent="0.25">
      <c r="B107" s="39" t="s">
        <v>54</v>
      </c>
      <c r="M107" s="39"/>
    </row>
    <row r="108" spans="2:13" x14ac:dyDescent="0.25">
      <c r="M108" s="39"/>
    </row>
    <row r="109" spans="2:13" x14ac:dyDescent="0.25">
      <c r="B109" s="58"/>
      <c r="M109" s="39"/>
    </row>
    <row r="110" spans="2:13" x14ac:dyDescent="0.25">
      <c r="B110" s="58"/>
      <c r="M110" s="39"/>
    </row>
    <row r="111" spans="2:13" x14ac:dyDescent="0.25">
      <c r="B111" s="58"/>
      <c r="M111" s="39"/>
    </row>
    <row r="112" spans="2:13" x14ac:dyDescent="0.25">
      <c r="B112" s="58"/>
      <c r="M112" s="39"/>
    </row>
    <row r="113" spans="2:13" x14ac:dyDescent="0.25">
      <c r="B113" s="58"/>
      <c r="M113" s="39"/>
    </row>
    <row r="114" spans="2:13" x14ac:dyDescent="0.25">
      <c r="B114" s="58"/>
      <c r="M114" s="39"/>
    </row>
    <row r="115" spans="2:13" x14ac:dyDescent="0.25">
      <c r="B115" s="58"/>
      <c r="M115" s="39"/>
    </row>
    <row r="116" spans="2:13" x14ac:dyDescent="0.25">
      <c r="B116" s="58"/>
      <c r="M116" s="39"/>
    </row>
    <row r="117" spans="2:13" x14ac:dyDescent="0.25">
      <c r="B117" s="58"/>
      <c r="M117" s="39"/>
    </row>
    <row r="118" spans="2:13" x14ac:dyDescent="0.25">
      <c r="B118" s="58"/>
      <c r="M118" s="39"/>
    </row>
    <row r="119" spans="2:13" x14ac:dyDescent="0.25">
      <c r="B119" s="58"/>
      <c r="M119" s="39"/>
    </row>
    <row r="120" spans="2:13" x14ac:dyDescent="0.25">
      <c r="B120" s="58"/>
      <c r="M120" s="39"/>
    </row>
    <row r="121" spans="2:13" x14ac:dyDescent="0.25">
      <c r="B121" s="58"/>
      <c r="M121" s="39"/>
    </row>
    <row r="122" spans="2:13" x14ac:dyDescent="0.25">
      <c r="B122" s="58"/>
      <c r="M122" s="39"/>
    </row>
    <row r="123" spans="2:13" x14ac:dyDescent="0.25">
      <c r="B123" s="58"/>
      <c r="M123" s="39"/>
    </row>
    <row r="124" spans="2:13" x14ac:dyDescent="0.25">
      <c r="B124" s="58"/>
      <c r="M124" s="39"/>
    </row>
    <row r="125" spans="2:13" x14ac:dyDescent="0.25">
      <c r="B125" s="58"/>
      <c r="M125" s="39"/>
    </row>
    <row r="126" spans="2:13" x14ac:dyDescent="0.25">
      <c r="B126" s="58"/>
      <c r="M126" s="39"/>
    </row>
    <row r="127" spans="2:13" x14ac:dyDescent="0.25">
      <c r="B127" s="58"/>
      <c r="M127" s="39"/>
    </row>
    <row r="128" spans="2:13" x14ac:dyDescent="0.25">
      <c r="B128" s="58"/>
      <c r="M128" s="39"/>
    </row>
    <row r="129" spans="2:14" x14ac:dyDescent="0.25">
      <c r="B129" s="58"/>
      <c r="M129" s="39"/>
    </row>
    <row r="130" spans="2:14" x14ac:dyDescent="0.25">
      <c r="B130" s="58"/>
      <c r="M130" s="39"/>
    </row>
    <row r="131" spans="2:14" ht="15.75" thickBot="1" x14ac:dyDescent="0.3">
      <c r="B131" t="s">
        <v>50</v>
      </c>
    </row>
    <row r="132" spans="2:14" ht="15.75" thickBot="1" x14ac:dyDescent="0.3">
      <c r="B132" s="45"/>
      <c r="C132" s="46" t="s">
        <v>39</v>
      </c>
      <c r="D132" s="47" t="s">
        <v>38</v>
      </c>
      <c r="E132" s="48" t="s">
        <v>41</v>
      </c>
      <c r="F132" s="49" t="s">
        <v>40</v>
      </c>
      <c r="G132" s="50" t="s">
        <v>42</v>
      </c>
      <c r="H132" s="51" t="s">
        <v>43</v>
      </c>
      <c r="I132" s="52" t="s">
        <v>44</v>
      </c>
      <c r="J132" s="53" t="s">
        <v>45</v>
      </c>
      <c r="K132" s="54" t="s">
        <v>46</v>
      </c>
      <c r="L132" s="55" t="s">
        <v>47</v>
      </c>
      <c r="M132" s="56" t="s">
        <v>48</v>
      </c>
      <c r="N132" s="57" t="s">
        <v>49</v>
      </c>
    </row>
    <row r="133" spans="2:14" ht="15.75" thickBot="1" x14ac:dyDescent="0.3">
      <c r="B133" s="82" t="s">
        <v>57</v>
      </c>
      <c r="C133" s="70">
        <v>0.51</v>
      </c>
      <c r="D133" s="71">
        <v>0.53</v>
      </c>
      <c r="E133" s="72">
        <v>0.54</v>
      </c>
      <c r="F133" s="73">
        <v>0.96</v>
      </c>
      <c r="G133" s="74">
        <v>1.01</v>
      </c>
      <c r="H133" s="75">
        <v>1.03</v>
      </c>
      <c r="I133" s="76">
        <v>1.77</v>
      </c>
      <c r="J133" s="77">
        <v>1.88</v>
      </c>
      <c r="K133" s="78">
        <v>1.93</v>
      </c>
      <c r="L133" s="79">
        <v>3.81</v>
      </c>
      <c r="M133" s="80">
        <v>4.83</v>
      </c>
      <c r="N133" s="81">
        <v>5.43</v>
      </c>
    </row>
    <row r="134" spans="2:14" ht="15.75" thickBot="1" x14ac:dyDescent="0.3">
      <c r="B134" s="83" t="s">
        <v>62</v>
      </c>
      <c r="C134" s="95">
        <v>0.34</v>
      </c>
      <c r="D134" s="96">
        <v>0.35</v>
      </c>
      <c r="E134" s="97">
        <v>0.35</v>
      </c>
      <c r="F134" s="98">
        <v>0.69</v>
      </c>
      <c r="G134" s="99">
        <v>0.7</v>
      </c>
      <c r="H134" s="100">
        <v>0.7</v>
      </c>
      <c r="I134" s="101">
        <v>1.29</v>
      </c>
      <c r="J134" s="102">
        <v>1.31</v>
      </c>
      <c r="K134" s="103">
        <v>1.31</v>
      </c>
      <c r="L134" s="104">
        <v>2.68</v>
      </c>
      <c r="M134" s="105">
        <v>2.71</v>
      </c>
      <c r="N134" s="106">
        <v>2.72</v>
      </c>
    </row>
    <row r="135" spans="2:14" x14ac:dyDescent="0.25">
      <c r="B135" s="58"/>
      <c r="M135" s="39"/>
    </row>
    <row r="136" spans="2:14" x14ac:dyDescent="0.25">
      <c r="B136" s="58"/>
      <c r="M136" s="39"/>
    </row>
    <row r="137" spans="2:14" x14ac:dyDescent="0.25">
      <c r="B137" s="58"/>
      <c r="M137" s="39"/>
    </row>
    <row r="138" spans="2:14" x14ac:dyDescent="0.25">
      <c r="B138" s="58"/>
      <c r="M138" s="39"/>
    </row>
    <row r="139" spans="2:14" x14ac:dyDescent="0.25">
      <c r="B139" s="58"/>
      <c r="M139" s="39"/>
    </row>
    <row r="140" spans="2:14" x14ac:dyDescent="0.25">
      <c r="B140" s="58"/>
      <c r="M140" s="39"/>
    </row>
    <row r="141" spans="2:14" x14ac:dyDescent="0.25">
      <c r="B141" s="58"/>
      <c r="M141" s="39"/>
    </row>
    <row r="142" spans="2:14" x14ac:dyDescent="0.25">
      <c r="B142" s="58"/>
      <c r="M142" s="39"/>
    </row>
    <row r="143" spans="2:14" x14ac:dyDescent="0.25">
      <c r="B143" s="58"/>
      <c r="M143" s="39"/>
    </row>
    <row r="144" spans="2:14" x14ac:dyDescent="0.25">
      <c r="B144" s="58"/>
      <c r="M144" s="39"/>
    </row>
    <row r="145" spans="2:13" x14ac:dyDescent="0.25">
      <c r="B145" s="58"/>
      <c r="M145" s="39"/>
    </row>
    <row r="146" spans="2:13" x14ac:dyDescent="0.25">
      <c r="B146" s="58"/>
      <c r="M146" s="39"/>
    </row>
    <row r="147" spans="2:13" x14ac:dyDescent="0.25">
      <c r="B147" s="58"/>
      <c r="M147" s="39"/>
    </row>
    <row r="148" spans="2:13" x14ac:dyDescent="0.25">
      <c r="B148" s="58"/>
      <c r="M148" s="39"/>
    </row>
    <row r="149" spans="2:13" x14ac:dyDescent="0.25">
      <c r="B149" s="58"/>
      <c r="M149" s="39"/>
    </row>
    <row r="150" spans="2:13" x14ac:dyDescent="0.25">
      <c r="B150" s="58"/>
      <c r="M150" s="39"/>
    </row>
    <row r="151" spans="2:13" x14ac:dyDescent="0.25">
      <c r="B151" s="58"/>
      <c r="M151" s="39"/>
    </row>
    <row r="152" spans="2:13" x14ac:dyDescent="0.25">
      <c r="B152" s="58"/>
      <c r="M152" s="39"/>
    </row>
    <row r="153" spans="2:13" x14ac:dyDescent="0.25">
      <c r="B153" s="58"/>
      <c r="M153" s="39"/>
    </row>
    <row r="154" spans="2:13" x14ac:dyDescent="0.25">
      <c r="B154" s="58"/>
      <c r="M154" s="39"/>
    </row>
    <row r="155" spans="2:13" x14ac:dyDescent="0.25">
      <c r="B155" s="58"/>
      <c r="M155" s="39"/>
    </row>
    <row r="156" spans="2:13" x14ac:dyDescent="0.25">
      <c r="B156" s="58"/>
      <c r="M156" s="39"/>
    </row>
    <row r="157" spans="2:13" x14ac:dyDescent="0.25">
      <c r="B157" s="58"/>
      <c r="M157" s="39"/>
    </row>
    <row r="158" spans="2:13" x14ac:dyDescent="0.25">
      <c r="B158" s="58"/>
      <c r="M158" s="39"/>
    </row>
    <row r="159" spans="2:13" x14ac:dyDescent="0.25">
      <c r="B159" s="58"/>
      <c r="M159" s="39"/>
    </row>
    <row r="160" spans="2:13" x14ac:dyDescent="0.25">
      <c r="B160" s="58"/>
      <c r="M160" s="39"/>
    </row>
    <row r="161" spans="2:13" x14ac:dyDescent="0.25">
      <c r="B161" s="58"/>
      <c r="M161" s="39"/>
    </row>
    <row r="162" spans="2:13" x14ac:dyDescent="0.25">
      <c r="B162" s="58"/>
      <c r="M162" s="39"/>
    </row>
    <row r="163" spans="2:13" x14ac:dyDescent="0.25">
      <c r="B163" s="58"/>
      <c r="M163" s="39"/>
    </row>
    <row r="164" spans="2:13" x14ac:dyDescent="0.25">
      <c r="B164" s="58"/>
      <c r="M164" s="39"/>
    </row>
    <row r="165" spans="2:13" x14ac:dyDescent="0.25">
      <c r="B165" s="58"/>
      <c r="M165" s="39"/>
    </row>
    <row r="166" spans="2:13" x14ac:dyDescent="0.25">
      <c r="B166" s="58"/>
      <c r="M166" s="39"/>
    </row>
    <row r="167" spans="2:13" x14ac:dyDescent="0.25">
      <c r="B167" s="58"/>
      <c r="M167" s="39"/>
    </row>
    <row r="168" spans="2:13" x14ac:dyDescent="0.25">
      <c r="B168" s="58"/>
      <c r="M168" s="39"/>
    </row>
    <row r="169" spans="2:13" x14ac:dyDescent="0.25">
      <c r="B169" s="58"/>
      <c r="M169" s="39"/>
    </row>
    <row r="170" spans="2:13" x14ac:dyDescent="0.25">
      <c r="B170" s="58"/>
      <c r="M170" s="39"/>
    </row>
    <row r="171" spans="2:13" x14ac:dyDescent="0.25">
      <c r="B171" s="58"/>
      <c r="M171" s="39"/>
    </row>
    <row r="172" spans="2:13" x14ac:dyDescent="0.25">
      <c r="B172" s="58"/>
      <c r="M172" s="39"/>
    </row>
    <row r="173" spans="2:13" x14ac:dyDescent="0.25">
      <c r="B173" s="58"/>
      <c r="M173" s="39"/>
    </row>
    <row r="174" spans="2:13" x14ac:dyDescent="0.25">
      <c r="B174" s="58"/>
      <c r="M174" s="39"/>
    </row>
    <row r="175" spans="2:13" x14ac:dyDescent="0.25">
      <c r="B175" s="58"/>
      <c r="M175" s="39"/>
    </row>
    <row r="176" spans="2:13" x14ac:dyDescent="0.25">
      <c r="B176" s="58"/>
      <c r="M176" s="39"/>
    </row>
    <row r="177" spans="2:13" x14ac:dyDescent="0.25">
      <c r="B177" s="58"/>
      <c r="M177" s="39"/>
    </row>
    <row r="178" spans="2:13" ht="15.75" thickBot="1" x14ac:dyDescent="0.3">
      <c r="B178" t="s">
        <v>20</v>
      </c>
      <c r="M178" s="39"/>
    </row>
    <row r="179" spans="2:13" ht="15.75" thickBot="1" x14ac:dyDescent="0.3">
      <c r="B179" s="6"/>
      <c r="C179" s="18" t="s">
        <v>21</v>
      </c>
      <c r="D179" s="11" t="s">
        <v>22</v>
      </c>
      <c r="E179" s="13" t="s">
        <v>23</v>
      </c>
      <c r="M179" s="39"/>
    </row>
    <row r="180" spans="2:13" x14ac:dyDescent="0.25">
      <c r="B180" s="82" t="s">
        <v>57</v>
      </c>
      <c r="C180" s="19">
        <v>1.2</v>
      </c>
      <c r="D180" s="1">
        <v>1.4</v>
      </c>
      <c r="E180" s="14">
        <v>2.5</v>
      </c>
      <c r="M180" s="39"/>
    </row>
    <row r="181" spans="2:13" ht="15.75" thickBot="1" x14ac:dyDescent="0.3">
      <c r="B181" s="83" t="s">
        <v>61</v>
      </c>
      <c r="C181" s="65">
        <v>1.4</v>
      </c>
      <c r="D181" s="62">
        <v>1.4</v>
      </c>
      <c r="E181" s="66"/>
      <c r="M181" s="39"/>
    </row>
    <row r="182" spans="2:13" x14ac:dyDescent="0.25">
      <c r="B182" s="7"/>
      <c r="C182" s="34"/>
      <c r="D182" s="22"/>
      <c r="E182" s="22"/>
      <c r="M182" s="39"/>
    </row>
    <row r="183" spans="2:13" x14ac:dyDescent="0.25">
      <c r="B183" s="7"/>
      <c r="C183" s="34"/>
      <c r="D183" s="22"/>
      <c r="E183" s="22"/>
      <c r="M183" s="39"/>
    </row>
    <row r="184" spans="2:13" x14ac:dyDescent="0.25">
      <c r="B184" s="58"/>
      <c r="M184" s="39"/>
    </row>
    <row r="185" spans="2:13" x14ac:dyDescent="0.25">
      <c r="B185" s="58"/>
      <c r="M185" s="39"/>
    </row>
    <row r="186" spans="2:13" x14ac:dyDescent="0.25">
      <c r="B186" s="58"/>
      <c r="M186" s="39"/>
    </row>
    <row r="187" spans="2:13" x14ac:dyDescent="0.25">
      <c r="B187" s="58"/>
      <c r="M187" s="39"/>
    </row>
    <row r="188" spans="2:13" x14ac:dyDescent="0.25">
      <c r="B188" s="58"/>
      <c r="M188" s="39"/>
    </row>
    <row r="189" spans="2:13" x14ac:dyDescent="0.25">
      <c r="B189" s="58"/>
      <c r="M189" s="39"/>
    </row>
    <row r="190" spans="2:13" x14ac:dyDescent="0.25">
      <c r="B190" s="58"/>
      <c r="M190" s="39"/>
    </row>
    <row r="191" spans="2:13" x14ac:dyDescent="0.25">
      <c r="B191" s="58"/>
      <c r="M191" s="39"/>
    </row>
    <row r="192" spans="2:13" x14ac:dyDescent="0.25">
      <c r="B192" s="58"/>
      <c r="M192" s="39"/>
    </row>
    <row r="193" spans="2:13" x14ac:dyDescent="0.25">
      <c r="B193" s="58"/>
      <c r="M193" s="39"/>
    </row>
    <row r="194" spans="2:13" x14ac:dyDescent="0.25">
      <c r="B194" s="58"/>
      <c r="M194" s="39"/>
    </row>
    <row r="195" spans="2:13" x14ac:dyDescent="0.25">
      <c r="B195" s="15"/>
      <c r="M195" s="39"/>
    </row>
    <row r="196" spans="2:13" x14ac:dyDescent="0.25">
      <c r="M196" s="39"/>
    </row>
    <row r="197" spans="2:13" x14ac:dyDescent="0.25">
      <c r="M197" s="39"/>
    </row>
    <row r="198" spans="2:13" x14ac:dyDescent="0.25">
      <c r="M198" s="39"/>
    </row>
    <row r="199" spans="2:13" x14ac:dyDescent="0.25">
      <c r="M199" s="39"/>
    </row>
    <row r="200" spans="2:13" x14ac:dyDescent="0.25">
      <c r="M200" s="39"/>
    </row>
    <row r="201" spans="2:13" x14ac:dyDescent="0.25">
      <c r="M201" s="39"/>
    </row>
    <row r="202" spans="2:13" x14ac:dyDescent="0.25">
      <c r="B202" s="7"/>
      <c r="C202" s="34"/>
      <c r="D202" s="22"/>
      <c r="E202" s="22"/>
      <c r="M202" s="39"/>
    </row>
    <row r="203" spans="2:13" x14ac:dyDescent="0.25">
      <c r="B203" s="7"/>
      <c r="C203" s="34"/>
      <c r="D203" s="22"/>
      <c r="E203" s="22"/>
      <c r="M203" s="39"/>
    </row>
    <row r="204" spans="2:13" x14ac:dyDescent="0.25">
      <c r="B204" s="7"/>
      <c r="C204" s="34"/>
      <c r="D204" s="22"/>
      <c r="E204" s="22"/>
      <c r="M204" s="39"/>
    </row>
    <row r="205" spans="2:13" x14ac:dyDescent="0.25">
      <c r="B205" s="7"/>
      <c r="C205" s="34"/>
      <c r="D205" s="22"/>
      <c r="E205" s="22"/>
      <c r="M205" s="39"/>
    </row>
    <row r="206" spans="2:13" x14ac:dyDescent="0.25">
      <c r="B206" s="15"/>
      <c r="M206" s="39"/>
    </row>
    <row r="207" spans="2:13" ht="15.75" thickBot="1" x14ac:dyDescent="0.3">
      <c r="B207" t="s">
        <v>19</v>
      </c>
      <c r="M207" s="39"/>
    </row>
    <row r="208" spans="2:13" ht="15.75" thickBot="1" x14ac:dyDescent="0.3">
      <c r="B208" s="6"/>
      <c r="C208" s="16" t="s">
        <v>17</v>
      </c>
      <c r="D208" s="17" t="s">
        <v>18</v>
      </c>
      <c r="E208" s="37" t="s">
        <v>30</v>
      </c>
      <c r="M208" s="39"/>
    </row>
    <row r="209" spans="2:13" x14ac:dyDescent="0.25">
      <c r="B209" s="82" t="s">
        <v>57</v>
      </c>
      <c r="C209" s="4">
        <v>68</v>
      </c>
      <c r="D209" s="32">
        <f>0.5*9.81*C209/1000</f>
        <v>0.33354</v>
      </c>
      <c r="E209" s="38">
        <f>+D209/(1000*0.008*0.004)</f>
        <v>10.423125000000001</v>
      </c>
      <c r="F209" s="93"/>
      <c r="M209" s="39"/>
    </row>
    <row r="210" spans="2:13" ht="15.75" thickBot="1" x14ac:dyDescent="0.3">
      <c r="B210" s="83" t="s">
        <v>61</v>
      </c>
      <c r="C210" s="61"/>
      <c r="D210" s="33"/>
      <c r="E210" s="38">
        <v>32.6</v>
      </c>
      <c r="F210" s="93"/>
      <c r="M210" s="39"/>
    </row>
    <row r="211" spans="2:13" x14ac:dyDescent="0.25">
      <c r="B211" s="7" t="s">
        <v>63</v>
      </c>
      <c r="C211" s="22"/>
      <c r="D211" s="59"/>
      <c r="E211" s="38">
        <v>3.3</v>
      </c>
      <c r="M211" s="39"/>
    </row>
    <row r="212" spans="2:13" x14ac:dyDescent="0.25">
      <c r="B212" s="7"/>
      <c r="C212" s="22"/>
      <c r="D212" s="59"/>
      <c r="E212" s="38"/>
      <c r="M212" s="39"/>
    </row>
    <row r="213" spans="2:13" x14ac:dyDescent="0.25">
      <c r="B213" s="7"/>
      <c r="C213" s="22"/>
      <c r="D213" s="59"/>
      <c r="E213" s="38"/>
      <c r="M213" s="39"/>
    </row>
    <row r="214" spans="2:13" x14ac:dyDescent="0.25">
      <c r="B214" s="7"/>
      <c r="C214" s="22"/>
      <c r="D214" s="59"/>
      <c r="E214" s="38"/>
      <c r="M214" s="39"/>
    </row>
    <row r="215" spans="2:13" x14ac:dyDescent="0.25">
      <c r="B215" s="7"/>
      <c r="C215" s="22"/>
      <c r="D215" s="59"/>
      <c r="E215" s="38"/>
      <c r="M215" s="39"/>
    </row>
    <row r="216" spans="2:13" x14ac:dyDescent="0.25">
      <c r="B216" s="7"/>
      <c r="C216" s="22"/>
      <c r="D216" s="59"/>
      <c r="E216" s="38"/>
      <c r="M216" s="39"/>
    </row>
    <row r="217" spans="2:13" x14ac:dyDescent="0.25">
      <c r="B217" s="7"/>
      <c r="C217" s="22"/>
      <c r="D217" s="59"/>
      <c r="E217" s="38"/>
      <c r="M217" s="39"/>
    </row>
    <row r="218" spans="2:13" x14ac:dyDescent="0.25">
      <c r="B218" s="7"/>
      <c r="C218" s="22"/>
      <c r="D218" s="59"/>
      <c r="E218" s="38"/>
      <c r="M218" s="39"/>
    </row>
    <row r="219" spans="2:13" x14ac:dyDescent="0.25">
      <c r="B219" s="7"/>
      <c r="C219" s="22"/>
      <c r="D219" s="59"/>
      <c r="E219" s="38"/>
      <c r="M219" s="39"/>
    </row>
    <row r="220" spans="2:13" x14ac:dyDescent="0.25">
      <c r="B220" s="7"/>
      <c r="C220" s="22"/>
      <c r="D220" s="59"/>
      <c r="E220" s="38"/>
      <c r="M220" s="39"/>
    </row>
    <row r="221" spans="2:13" x14ac:dyDescent="0.25">
      <c r="B221" s="7"/>
      <c r="C221" s="22"/>
      <c r="D221" s="59"/>
      <c r="E221" s="38"/>
      <c r="M221" s="39"/>
    </row>
    <row r="222" spans="2:13" x14ac:dyDescent="0.25">
      <c r="B222" s="7"/>
      <c r="C222" s="22"/>
      <c r="D222" s="59"/>
      <c r="E222" s="38"/>
      <c r="M222" s="39"/>
    </row>
    <row r="223" spans="2:13" x14ac:dyDescent="0.25">
      <c r="B223" s="7"/>
      <c r="C223" s="22"/>
      <c r="D223" s="59"/>
      <c r="E223" s="38"/>
      <c r="M223" s="39"/>
    </row>
    <row r="224" spans="2:13" x14ac:dyDescent="0.25">
      <c r="B224" s="7"/>
      <c r="C224" s="22"/>
      <c r="D224" s="59"/>
      <c r="E224" s="38"/>
      <c r="M224" s="39"/>
    </row>
    <row r="225" spans="2:13" x14ac:dyDescent="0.25">
      <c r="B225" s="7"/>
      <c r="C225" s="22"/>
      <c r="D225" s="59"/>
      <c r="E225" s="38"/>
      <c r="M225" s="39"/>
    </row>
    <row r="226" spans="2:13" x14ac:dyDescent="0.25">
      <c r="B226" s="7"/>
      <c r="C226" s="22"/>
      <c r="D226" s="59"/>
      <c r="E226" s="38"/>
      <c r="M226" s="39"/>
    </row>
    <row r="227" spans="2:13" x14ac:dyDescent="0.25">
      <c r="B227" s="7"/>
      <c r="C227" s="22"/>
      <c r="D227" s="59"/>
      <c r="E227" s="38"/>
      <c r="M227" s="39"/>
    </row>
    <row r="228" spans="2:13" x14ac:dyDescent="0.25">
      <c r="B228" s="7"/>
      <c r="C228" s="22"/>
      <c r="D228" s="59"/>
      <c r="E228" s="38"/>
      <c r="M228" s="39"/>
    </row>
    <row r="229" spans="2:13" x14ac:dyDescent="0.25">
      <c r="B229" s="7"/>
      <c r="C229" s="22"/>
      <c r="D229" s="59"/>
      <c r="E229" s="38"/>
      <c r="M229" s="39"/>
    </row>
    <row r="230" spans="2:13" x14ac:dyDescent="0.25">
      <c r="B230" s="7"/>
      <c r="C230" s="22"/>
      <c r="D230" s="59"/>
      <c r="E230" s="38"/>
      <c r="M230" s="39"/>
    </row>
    <row r="231" spans="2:13" x14ac:dyDescent="0.25">
      <c r="B231" s="7"/>
      <c r="C231" s="22"/>
      <c r="D231" s="59"/>
      <c r="E231" s="38"/>
      <c r="M231" s="39"/>
    </row>
    <row r="232" spans="2:13" x14ac:dyDescent="0.25">
      <c r="B232" s="15"/>
      <c r="M232" s="39"/>
    </row>
    <row r="233" spans="2:13" x14ac:dyDescent="0.25">
      <c r="B233" s="15"/>
      <c r="M233" s="39"/>
    </row>
    <row r="234" spans="2:13" ht="15.75" thickBot="1" x14ac:dyDescent="0.3">
      <c r="B234" t="s">
        <v>15</v>
      </c>
      <c r="M234" s="39"/>
    </row>
    <row r="235" spans="2:13" ht="15.75" thickBot="1" x14ac:dyDescent="0.3">
      <c r="B235" s="6"/>
      <c r="C235" s="12" t="s">
        <v>16</v>
      </c>
      <c r="M235" s="39"/>
    </row>
    <row r="236" spans="2:13" x14ac:dyDescent="0.25">
      <c r="B236" s="82" t="s">
        <v>57</v>
      </c>
      <c r="C236" s="28">
        <v>70</v>
      </c>
      <c r="M236" s="39"/>
    </row>
    <row r="237" spans="2:13" ht="15.75" thickBot="1" x14ac:dyDescent="0.3">
      <c r="B237" s="83" t="s">
        <v>61</v>
      </c>
      <c r="C237" s="63">
        <v>92</v>
      </c>
      <c r="M237" s="39"/>
    </row>
    <row r="238" spans="2:13" x14ac:dyDescent="0.25">
      <c r="B238" s="7"/>
      <c r="C238" s="34"/>
      <c r="M238" s="39"/>
    </row>
    <row r="239" spans="2:13" x14ac:dyDescent="0.25">
      <c r="B239" s="7"/>
      <c r="C239" s="34"/>
    </row>
    <row r="240" spans="2:13" x14ac:dyDescent="0.25">
      <c r="B240" s="39"/>
    </row>
    <row r="241" spans="2:2" x14ac:dyDescent="0.25">
      <c r="B241" s="39" t="s">
        <v>55</v>
      </c>
    </row>
    <row r="242" spans="2:2" x14ac:dyDescent="0.25">
      <c r="B242" s="39" t="s">
        <v>53</v>
      </c>
    </row>
    <row r="254" spans="2:2" x14ac:dyDescent="0.25">
      <c r="B254" s="7"/>
    </row>
    <row r="264" spans="2:3" x14ac:dyDescent="0.25">
      <c r="C264" s="34"/>
    </row>
    <row r="265" spans="2:3" x14ac:dyDescent="0.25">
      <c r="B265" s="15"/>
      <c r="C265" s="34"/>
    </row>
    <row r="266" spans="2:3" x14ac:dyDescent="0.25">
      <c r="B266" s="94"/>
      <c r="C266" s="34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3545A-B24E-4A0C-9099-4479736D1E2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2022-01-16T10:44:00Z</dcterms:created>
  <dcterms:modified xsi:type="dcterms:W3CDTF">2023-08-05T20:24:05Z</dcterms:modified>
</cp:coreProperties>
</file>