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EB788CE-403B-4CF5-A717-417155760F29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H14" i="1"/>
  <c r="G14" i="1"/>
  <c r="F14" i="1"/>
  <c r="E14" i="1"/>
  <c r="D14" i="1"/>
  <c r="C14" i="1"/>
  <c r="C15" i="1"/>
  <c r="F104" i="1"/>
  <c r="E104" i="1"/>
  <c r="D104" i="1"/>
  <c r="C104" i="1"/>
  <c r="F103" i="1"/>
  <c r="E103" i="1"/>
  <c r="D103" i="1"/>
  <c r="C103" i="1"/>
  <c r="E50" i="1"/>
  <c r="F50" i="1" s="1"/>
  <c r="D70" i="1"/>
  <c r="D69" i="1"/>
  <c r="D210" i="1"/>
  <c r="E210" i="1" s="1"/>
  <c r="E38" i="1"/>
  <c r="F38" i="1" s="1"/>
  <c r="D209" i="1"/>
  <c r="E209" i="1" s="1"/>
  <c r="E51" i="1"/>
  <c r="F51" i="1" s="1"/>
  <c r="E37" i="1"/>
  <c r="F37" i="1" s="1"/>
</calcChain>
</file>

<file path=xl/sharedStrings.xml><?xml version="1.0" encoding="utf-8"?>
<sst xmlns="http://schemas.openxmlformats.org/spreadsheetml/2006/main" count="92" uniqueCount="61">
  <si>
    <t>Day 0</t>
  </si>
  <si>
    <t>Day 1</t>
  </si>
  <si>
    <t>Day 2</t>
  </si>
  <si>
    <t>Day 3</t>
  </si>
  <si>
    <t>Day 4</t>
  </si>
  <si>
    <t>Day 5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</si>
  <si>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</si>
  <si>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</si>
  <si>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</si>
  <si>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</si>
  <si>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</si>
  <si>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</si>
  <si>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</si>
  <si>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</si>
  <si>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</si>
  <si>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</si>
  <si>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</si>
  <si>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</si>
  <si>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</si>
  <si>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</si>
  <si>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</si>
  <si>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</si>
  <si>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</si>
  <si>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</si>
  <si>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</si>
  <si>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</si>
  <si>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</si>
  <si>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</si>
  <si>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</si>
  <si>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C-bending: Creeping calculated from raw data (difference between two days)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</si>
  <si>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</si>
  <si>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</si>
  <si>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</si>
  <si>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</si>
  <si>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</si>
  <si>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</si>
  <si>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</si>
  <si>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</si>
  <si>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</si>
  <si>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</si>
  <si>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</si>
  <si>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</si>
  <si>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</si>
  <si>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</si>
  <si>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</si>
  <si>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</si>
  <si>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</si>
  <si>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</si>
  <si>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</si>
  <si>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</si>
  <si>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</si>
  <si>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</si>
  <si>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</si>
  <si>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AzureFilm PLA vs PLA-Strongman, MyTechFun, 2022-11-12</t>
  </si>
  <si>
    <t>PLA</t>
  </si>
  <si>
    <t>PLA-ST</t>
  </si>
  <si>
    <t>215/60°C</t>
  </si>
  <si>
    <t>D5+20 min 43°C</t>
  </si>
  <si>
    <t xml:space="preserve">This is only a 15-minute test, </t>
  </si>
  <si>
    <t>it is not recommended to use object continuously at this temp.</t>
  </si>
  <si>
    <t>(smaller values are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</si>
</sst>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0" xfId="0" applyFont="1" applyFill="1" applyBorder="1"/>
    <xf numFmtId="0" fontId="0" fillId="0" borderId="19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5" fillId="0" borderId="0" xfId="0" applyFont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/>
    <xf numFmtId="165" fontId="1" fillId="0" borderId="5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9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 applyFill="1" applyBorder="1"/>
    <xf numFmtId="0" fontId="7" fillId="3" borderId="5" xfId="0" applyFont="1" applyFill="1" applyBorder="1" applyAlignment="1">
      <alignment horizontal="center"/>
    </xf>
    <xf numFmtId="2" fontId="7" fillId="3" borderId="10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24" xfId="0" applyBorder="1"/>
    <xf numFmtId="0" fontId="13" fillId="0" borderId="19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0" fillId="0" borderId="5" xfId="0" applyBorder="1"/>
    <xf numFmtId="0" fontId="0" fillId="0" borderId="25" xfId="0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4" fillId="0" borderId="15" xfId="0" applyFont="1" applyBorder="1"/>
    <xf numFmtId="0" fontId="9" fillId="0" borderId="11" xfId="0" applyFont="1" applyBorder="1"/>
    <xf numFmtId="0" fontId="14" fillId="0" borderId="26" xfId="0" applyFont="1" applyBorder="1"/>
    <xf numFmtId="0" fontId="0" fillId="0" borderId="18" xfId="0" applyBorder="1"/>
    <xf numFmtId="164" fontId="6" fillId="0" borderId="0" xfId="0" applyNumberFormat="1" applyFont="1" applyBorder="1" applyAlignment="1">
      <alignment horizontal="left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9" fillId="0" borderId="30" xfId="0" applyFont="1" applyBorder="1"/>
    <xf numFmtId="0" fontId="6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1" fillId="0" borderId="0" xfId="0" applyFont="1"/>
    <xf numFmtId="0" fontId="15" fillId="0" borderId="3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Sheet1!$C$13:$G$13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xVal>
          <c:yVal>
            <c:numRef>
              <c:f>Sheet1!$C$14:$G$14</c:f>
              <c:numCache>
                <c:formatCode>General</c:formatCode>
                <c:ptCount val="5"/>
                <c:pt idx="0">
                  <c:v>0.33999999999999986</c:v>
                </c:pt>
                <c:pt idx="1">
                  <c:v>0.21000000000000085</c:v>
                </c:pt>
                <c:pt idx="2">
                  <c:v>0.1899999999999995</c:v>
                </c:pt>
                <c:pt idx="3">
                  <c:v>0.20000000000000107</c:v>
                </c:pt>
                <c:pt idx="4">
                  <c:v>0.16999999999999815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7-40DD-B5F1-160888365774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PLA-ST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Sheet1!$C$13:$G$13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xVal>
          <c:yVal>
            <c:numRef>
              <c:f>Sheet1!$C$15:$G$15</c:f>
              <c:numCache>
                <c:formatCode>General</c:formatCode>
                <c:ptCount val="5"/>
                <c:pt idx="0">
                  <c:v>1.2099999999999991</c:v>
                </c:pt>
                <c:pt idx="1">
                  <c:v>0.51000000000000156</c:v>
                </c:pt>
                <c:pt idx="2">
                  <c:v>0.46999999999999886</c:v>
                </c:pt>
                <c:pt idx="3">
                  <c:v>0.48000000000000043</c:v>
                </c:pt>
                <c:pt idx="4">
                  <c:v>0.44999999999999929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7-40DD-B5F1-16088836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77967"/>
        <c:axId val="337182127"/>
      </c:scatterChart>
      <c:valAx>
        <c:axId val="3371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82127"/>
        <c:crosses val="autoZero"/>
        <c:crossBetween val="midCat"/>
      </c:valAx>
      <c:valAx>
        <c:axId val="3371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7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Sheet1!$B$37:$B$38</c:f>
              <c:strCache>
                <c:ptCount val="2"/>
                <c:pt idx="0">
                  <c:v>PLA</c:v>
                </c:pt>
                <c:pt idx="1">
                  <c:v>PLA-ST</c:v>
                </c:pt>
              </c:strCache>
            </c:strRef>
          </c:cat>
          <c:val>
            <c:numRef>
              <c:f>Sheet1!$E$37:$E$38</c:f>
              <c:numCache>
                <c:formatCode>General</c:formatCode>
                <c:ptCount val="2"/>
                <c:pt idx="0">
                  <c:v>118</c:v>
                </c:pt>
                <c:pt idx="1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Sheet1!$B$50:$B$51</c:f>
              <c:strCache>
                <c:ptCount val="2"/>
                <c:pt idx="0">
                  <c:v>PLA</c:v>
                </c:pt>
                <c:pt idx="1">
                  <c:v>PLA-ST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81.699999999999989</c:v>
                </c:pt>
                <c:pt idx="1">
                  <c:v>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Sheet1!$B$69:$B$70</c:f>
              <c:strCache>
                <c:ptCount val="2"/>
                <c:pt idx="0">
                  <c:v>PLA</c:v>
                </c:pt>
                <c:pt idx="1">
                  <c:v>PLA-ST</c:v>
                </c:pt>
              </c:strCache>
            </c:strRef>
          </c:cat>
          <c:val>
            <c:numRef>
              <c:f>Sheet1!$C$69:$C$70</c:f>
              <c:numCache>
                <c:formatCode>General</c:formatCode>
                <c:ptCount val="2"/>
                <c:pt idx="0">
                  <c:v>172.6</c:v>
                </c:pt>
                <c:pt idx="1">
                  <c:v>142.80000000000001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</a:t>
            </a:r>
            <a:r>
              <a:rPr lang="hu-HU" baseline="0"/>
              <a:t> sec. (mm)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Sheet1!$C$102</c:f>
              <c:strCache>
                <c:ptCount val="1"/>
                <c:pt idx="0">
                  <c:v>1.25kg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PLA</c:v>
                </c:pt>
                <c:pt idx="1">
                  <c:v>PLA-ST</c:v>
                </c:pt>
              </c:strCache>
            </c:strRef>
          </c:cat>
          <c:val>
            <c:numRef>
              <c:f>Sheet1!$C$103:$C$104</c:f>
              <c:numCache>
                <c:formatCode>General</c:formatCode>
                <c:ptCount val="2"/>
                <c:pt idx="0">
                  <c:v>0.22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Sheet1!$D$102</c:f>
              <c:strCache>
                <c:ptCount val="1"/>
                <c:pt idx="0">
                  <c:v>2.5kg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PLA</c:v>
                </c:pt>
                <c:pt idx="1">
                  <c:v>PLA-ST</c:v>
                </c:pt>
              </c:strCache>
            </c:strRef>
          </c:cat>
          <c:val>
            <c:numRef>
              <c:f>Sheet1!$D$103:$D$104</c:f>
              <c:numCache>
                <c:formatCode>General</c:formatCode>
                <c:ptCount val="2"/>
                <c:pt idx="0">
                  <c:v>0.45</c:v>
                </c:pt>
                <c:pt idx="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Sheet1!$E$102</c:f>
              <c:strCache>
                <c:ptCount val="1"/>
                <c:pt idx="0">
                  <c:v>5kg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PLA</c:v>
                </c:pt>
                <c:pt idx="1">
                  <c:v>PLA-ST</c:v>
                </c:pt>
              </c:strCache>
            </c:strRef>
          </c:cat>
          <c:val>
            <c:numRef>
              <c:f>Sheet1!$E$103:$E$104</c:f>
              <c:numCache>
                <c:formatCode>General</c:formatCode>
                <c:ptCount val="2"/>
                <c:pt idx="0">
                  <c:v>0.86</c:v>
                </c:pt>
                <c:pt idx="1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Sheet1!$F$102</c:f>
              <c:strCache>
                <c:ptCount val="1"/>
                <c:pt idx="0">
                  <c:v>10kg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PLA</c:v>
                </c:pt>
                <c:pt idx="1">
                  <c:v>PLA-ST</c:v>
                </c:pt>
              </c:strCache>
            </c:strRef>
          </c:cat>
          <c:val>
            <c:numRef>
              <c:f>Sheet1!$F$103:$F$104</c:f>
              <c:numCache>
                <c:formatCode>General</c:formatCode>
                <c:ptCount val="2"/>
                <c:pt idx="0">
                  <c:v>1.74</c:v>
                </c:pt>
                <c:pt idx="1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</a:t>
            </a:r>
            <a:r>
              <a:rPr lang="hu-HU" sz="1400" b="0" i="0" u="none" strike="noStrike" baseline="0">
                <a:effectLst/>
              </a:rPr>
              <a:t>²</a:t>
            </a:r>
            <a:r>
              <a:rPr lang="hu-HU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Sheet1!$E$208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Sheet1!$B$209:$B$210</c:f>
              <c:strCache>
                <c:ptCount val="2"/>
                <c:pt idx="0">
                  <c:v>PLA</c:v>
                </c:pt>
                <c:pt idx="1">
                  <c:v>PLA-ST</c:v>
                </c:pt>
              </c:strCache>
            </c:strRef>
          </c:cat>
          <c:val>
            <c:numRef>
              <c:f>Sheet1!$E$209:$E$210</c:f>
              <c:numCache>
                <c:formatCode>0.0</c:formatCode>
                <c:ptCount val="2"/>
                <c:pt idx="0">
                  <c:v>2.2992187500000001</c:v>
                </c:pt>
                <c:pt idx="1">
                  <c:v>12.262500000000001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Sheet1!$B$180</c:f>
              <c:strCache>
                <c:ptCount val="1"/>
                <c:pt idx="0">
                  <c:v>PLA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Sheet1!$C$179:$D$179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Sheet1!$C$180:$D$180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Sheet1!$B$181</c:f>
              <c:strCache>
                <c:ptCount val="1"/>
                <c:pt idx="0">
                  <c:v>PLA-ST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Sheet1!$C$179:$D$179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Sheet1!$C$181:$D$181</c:f>
              <c:numCache>
                <c:formatCode>General</c:formatCode>
                <c:ptCount val="2"/>
                <c:pt idx="0">
                  <c:v>1.6</c:v>
                </c:pt>
                <c:pt idx="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Temperature,</a:t>
            </a:r>
            <a:r>
              <a:rPr lang="hu-HU" baseline="0"/>
              <a:t> d</a:t>
            </a:r>
            <a:r>
              <a:rPr lang="hu-HU"/>
              <a:t>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Sheet1!$C$235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Sheet1!$B$236:$B$237</c:f>
              <c:strCache>
                <c:ptCount val="2"/>
                <c:pt idx="0">
                  <c:v>PLA</c:v>
                </c:pt>
                <c:pt idx="1">
                  <c:v>PLA-ST</c:v>
                </c:pt>
              </c:strCache>
            </c:strRef>
          </c:cat>
          <c:val>
            <c:numRef>
              <c:f>Sheet1!$C$236:$C$237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Sheet1!$B$133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Sheet1!$C$133:$N$133</c:f>
              <c:numCache>
                <c:formatCode>General</c:formatCode>
                <c:ptCount val="12"/>
                <c:pt idx="0">
                  <c:v>0.19</c:v>
                </c:pt>
                <c:pt idx="1">
                  <c:v>0.21</c:v>
                </c:pt>
                <c:pt idx="2">
                  <c:v>0.22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0.83</c:v>
                </c:pt>
                <c:pt idx="7">
                  <c:v>0.85</c:v>
                </c:pt>
                <c:pt idx="8">
                  <c:v>0.86</c:v>
                </c:pt>
                <c:pt idx="9">
                  <c:v>1.7</c:v>
                </c:pt>
                <c:pt idx="10">
                  <c:v>1.73</c:v>
                </c:pt>
                <c:pt idx="11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Sheet1!$B$134</c:f>
              <c:strCache>
                <c:ptCount val="1"/>
                <c:pt idx="0">
                  <c:v>PLA-ST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Sheet1!$C$134:$N$134</c:f>
              <c:numCache>
                <c:formatCode>General</c:formatCode>
                <c:ptCount val="12"/>
                <c:pt idx="0">
                  <c:v>0.36</c:v>
                </c:pt>
                <c:pt idx="1">
                  <c:v>0.38</c:v>
                </c:pt>
                <c:pt idx="2">
                  <c:v>0.38</c:v>
                </c:pt>
                <c:pt idx="3">
                  <c:v>0.67</c:v>
                </c:pt>
                <c:pt idx="4">
                  <c:v>0.67</c:v>
                </c:pt>
                <c:pt idx="5">
                  <c:v>0.67</c:v>
                </c:pt>
                <c:pt idx="6">
                  <c:v>1.18</c:v>
                </c:pt>
                <c:pt idx="7">
                  <c:v>1.19</c:v>
                </c:pt>
                <c:pt idx="8">
                  <c:v>1.19</c:v>
                </c:pt>
                <c:pt idx="9">
                  <c:v>2.29</c:v>
                </c:pt>
                <c:pt idx="10">
                  <c:v>2.3199999999999998</c:v>
                </c:pt>
                <c:pt idx="11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17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325437</xdr:colOff>
      <xdr:row>6</xdr:row>
      <xdr:rowOff>76993</xdr:rowOff>
    </xdr:from>
    <xdr:to>
      <xdr:col>20</xdr:col>
      <xdr:colOff>214311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10316-62EE-08B0-D511-AA88C1597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650009</xdr:colOff>
      <xdr:row>33</xdr:row>
      <xdr:rowOff>172098</xdr:rowOff>
    </xdr:from>
    <xdr:to>
      <xdr:col>13</xdr:col>
      <xdr:colOff>660833</xdr:colOff>
      <xdr:row>62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150234</xdr:colOff>
      <xdr:row>33</xdr:row>
      <xdr:rowOff>166688</xdr:rowOff>
    </xdr:from>
    <xdr:to>
      <xdr:col>20</xdr:col>
      <xdr:colOff>105353</xdr:colOff>
      <xdr:row>62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11673</xdr:colOff>
      <xdr:row>65</xdr:row>
      <xdr:rowOff>119063</xdr:rowOff>
    </xdr:from>
    <xdr:to>
      <xdr:col>14</xdr:col>
      <xdr:colOff>2053</xdr:colOff>
      <xdr:row>93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638735</xdr:colOff>
      <xdr:row>99</xdr:row>
      <xdr:rowOff>84742</xdr:rowOff>
    </xdr:from>
    <xdr:to>
      <xdr:col>14</xdr:col>
      <xdr:colOff>90581</xdr:colOff>
      <xdr:row>126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640669</xdr:colOff>
      <xdr:row>206</xdr:row>
      <xdr:rowOff>171110</xdr:rowOff>
    </xdr:from>
    <xdr:to>
      <xdr:col>13</xdr:col>
      <xdr:colOff>165780</xdr:colOff>
      <xdr:row>231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607096</xdr:colOff>
      <xdr:row>174</xdr:row>
      <xdr:rowOff>187877</xdr:rowOff>
    </xdr:from>
    <xdr:to>
      <xdr:col>14</xdr:col>
      <xdr:colOff>92682</xdr:colOff>
      <xdr:row>201</xdr:row>
      <xdr:rowOff>171904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3401</xdr:colOff>
      <xdr:row>232</xdr:row>
      <xdr:rowOff>170387</xdr:rowOff>
    </xdr:from>
    <xdr:to>
      <xdr:col>14</xdr:col>
      <xdr:colOff>150709</xdr:colOff>
      <xdr:row>257</xdr:row>
      <xdr:rowOff>132669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107154</xdr:colOff>
      <xdr:row>135</xdr:row>
      <xdr:rowOff>0</xdr:rowOff>
    </xdr:from>
    <xdr:to>
      <xdr:col>14</xdr:col>
      <xdr:colOff>571499</xdr:colOff>
      <xdr:row>164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476251</xdr:colOff>
      <xdr:row>8</xdr:row>
      <xdr:rowOff>63501</xdr:rowOff>
    </xdr:from>
    <xdr:to>
      <xdr:col>16</xdr:col>
      <xdr:colOff>285553</xdr:colOff>
      <xdr:row>18</xdr:row>
      <xdr:rowOff>119064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1" y="1627189"/>
          <a:ext cx="1444427" cy="1992313"/>
        </a:xfrm>
        <a:prstGeom prst="rect">
          <a:avLst/>
        </a:prstGeom>
      </xdr:spPr>
    </xdr:pic>
    <xdr:clientData/>
  </xdr:twoCellAnchor>
  <xdr:twoCellAnchor editAs="oneCell">
    <xdr:from>
      <xdr:col>10</xdr:col>
      <xdr:colOff>579439</xdr:colOff>
      <xdr:row>36</xdr:row>
      <xdr:rowOff>71439</xdr:rowOff>
    </xdr:from>
    <xdr:to>
      <xdr:col>13</xdr:col>
      <xdr:colOff>196852</xdr:colOff>
      <xdr:row>39</xdr:row>
      <xdr:rowOff>158752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DAE191-9C6F-1752-8691-EBCF5ED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4002" y="7016752"/>
          <a:ext cx="1514475" cy="666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166688</xdr:colOff>
      <xdr:row>36</xdr:row>
      <xdr:rowOff>31750</xdr:rowOff>
    </xdr:from>
    <xdr:to>
      <xdr:col>19</xdr:col>
      <xdr:colOff>442421</xdr:colOff>
      <xdr:row>45</xdr:row>
      <xdr:rowOff>189913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7B4243-B31A-D8A7-26D5-2D7342E9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5063" y="14065250"/>
          <a:ext cx="886920" cy="188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5</xdr:col>
      <xdr:colOff>198437</xdr:colOff>
      <xdr:row>118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183</xdr:row>
      <xdr:rowOff>119063</xdr:rowOff>
    </xdr:from>
    <xdr:to>
      <xdr:col>3</xdr:col>
      <xdr:colOff>316581</xdr:colOff>
      <xdr:row>194</xdr:row>
      <xdr:rowOff>177800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2664063"/>
          <a:ext cx="1237331" cy="215423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73</xdr:row>
      <xdr:rowOff>158750</xdr:rowOff>
    </xdr:from>
    <xdr:to>
      <xdr:col>3</xdr:col>
      <xdr:colOff>460375</xdr:colOff>
      <xdr:row>87</xdr:row>
      <xdr:rowOff>28298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1296313"/>
          <a:ext cx="1666875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213</xdr:row>
      <xdr:rowOff>111123</xdr:rowOff>
    </xdr:from>
    <xdr:to>
      <xdr:col>3</xdr:col>
      <xdr:colOff>642937</xdr:colOff>
      <xdr:row>226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242</xdr:row>
      <xdr:rowOff>127000</xdr:rowOff>
    </xdr:from>
    <xdr:to>
      <xdr:col>4</xdr:col>
      <xdr:colOff>166688</xdr:colOff>
      <xdr:row>248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U254"/>
  <sheetViews>
    <sheetView tabSelected="1" zoomScale="115" zoomScaleNormal="115" workbookViewId="0">
      <selection activeCell="B3" sqref="B3"/>
    </sheetView>
  </sheetViews>
  <sheetFormatPr defaultRowHeight="15" x14ac:dyDescent="0.25"/>
  <cols>
    <col min="1" max="1" width="3.28515625" customWidth="1"/>
    <col min="2" max="3" width="11.42578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9.5703125" bestFit="1" customWidth="1"/>
    <col min="14" max="14" width="9.285156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4" ht="15.75" thickBot="1" x14ac:dyDescent="0.3">
      <c r="A2" s="21"/>
      <c r="B2" s="21" t="s">
        <v>53</v>
      </c>
      <c r="M2" t="s">
        <v>33</v>
      </c>
    </row>
    <row r="3" spans="1:14" ht="15.75" thickBot="1" x14ac:dyDescent="0.3">
      <c r="A3" s="21"/>
      <c r="B3" s="21"/>
      <c r="M3" s="100" t="s">
        <v>54</v>
      </c>
      <c r="N3" s="58" t="s">
        <v>56</v>
      </c>
    </row>
    <row r="4" spans="1:14" ht="15.75" thickBot="1" x14ac:dyDescent="0.3">
      <c r="A4" s="21"/>
      <c r="B4" s="21"/>
      <c r="M4" s="99" t="s">
        <v>55</v>
      </c>
      <c r="N4" s="101" t="s">
        <v>56</v>
      </c>
    </row>
    <row r="5" spans="1:14" x14ac:dyDescent="0.25">
      <c r="A5" s="21"/>
      <c r="B5" s="21"/>
      <c r="M5" s="42"/>
      <c r="N5" s="27"/>
    </row>
    <row r="6" spans="1:14" x14ac:dyDescent="0.25">
      <c r="A6" s="21"/>
      <c r="B6" s="22" t="s">
        <v>28</v>
      </c>
      <c r="K6" s="38"/>
      <c r="L6" s="38"/>
    </row>
    <row r="7" spans="1:14" ht="15.75" thickBot="1" x14ac:dyDescent="0.3">
      <c r="A7" s="21"/>
      <c r="B7" t="s">
        <v>27</v>
      </c>
    </row>
    <row r="8" spans="1:14" ht="15.75" thickBot="1" x14ac:dyDescent="0.3">
      <c r="A8" s="21"/>
      <c r="B8" s="6"/>
      <c r="C8" s="28" t="s">
        <v>26</v>
      </c>
      <c r="D8" s="28" t="s">
        <v>0</v>
      </c>
      <c r="E8" s="29" t="s">
        <v>1</v>
      </c>
      <c r="F8" s="29" t="s">
        <v>2</v>
      </c>
      <c r="G8" s="29" t="s">
        <v>3</v>
      </c>
      <c r="H8" s="29" t="s">
        <v>4</v>
      </c>
      <c r="I8" s="29" t="s">
        <v>5</v>
      </c>
      <c r="J8" s="34" t="s">
        <v>57</v>
      </c>
    </row>
    <row r="9" spans="1:14" x14ac:dyDescent="0.25">
      <c r="A9" s="21"/>
      <c r="B9" s="98" t="s">
        <v>54</v>
      </c>
      <c r="C9" s="30">
        <v>12</v>
      </c>
      <c r="D9" s="31">
        <v>15.16</v>
      </c>
      <c r="E9" s="31">
        <v>15.5</v>
      </c>
      <c r="F9" s="119">
        <v>15.71</v>
      </c>
      <c r="G9" s="119">
        <v>15.9</v>
      </c>
      <c r="H9" s="119">
        <v>16.100000000000001</v>
      </c>
      <c r="I9" s="119">
        <v>16.27</v>
      </c>
      <c r="J9" s="48">
        <v>25.91</v>
      </c>
    </row>
    <row r="10" spans="1:14" ht="15.75" thickBot="1" x14ac:dyDescent="0.3">
      <c r="B10" s="99" t="s">
        <v>55</v>
      </c>
      <c r="C10" s="32">
        <v>12</v>
      </c>
      <c r="D10" s="33">
        <v>15.53</v>
      </c>
      <c r="E10" s="33">
        <v>16.739999999999998</v>
      </c>
      <c r="F10" s="33">
        <v>17.25</v>
      </c>
      <c r="G10" s="33">
        <v>17.72</v>
      </c>
      <c r="H10" s="33">
        <v>18.2</v>
      </c>
      <c r="I10" s="33">
        <v>18.649999999999999</v>
      </c>
      <c r="J10" s="49">
        <v>62.4</v>
      </c>
    </row>
    <row r="11" spans="1:14" x14ac:dyDescent="0.25">
      <c r="B11" s="23"/>
      <c r="C11" s="24"/>
      <c r="D11" s="24"/>
      <c r="E11" s="24"/>
      <c r="F11" s="24"/>
      <c r="G11" s="24"/>
      <c r="H11" s="24"/>
      <c r="I11" s="24"/>
      <c r="J11" s="25"/>
    </row>
    <row r="12" spans="1:14" ht="15.75" thickBot="1" x14ac:dyDescent="0.3">
      <c r="B12" s="21" t="s">
        <v>29</v>
      </c>
    </row>
    <row r="13" spans="1:14" ht="15.75" thickBot="1" x14ac:dyDescent="0.3">
      <c r="B13" s="6"/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4" t="s">
        <v>57</v>
      </c>
      <c r="J13" s="27"/>
      <c r="K13" s="26"/>
      <c r="L13" s="26"/>
    </row>
    <row r="14" spans="1:14" x14ac:dyDescent="0.25">
      <c r="B14" s="98" t="s">
        <v>54</v>
      </c>
      <c r="C14" s="4">
        <f>+E9-D9</f>
        <v>0.33999999999999986</v>
      </c>
      <c r="D14" s="4">
        <f t="shared" ref="D14:H14" si="0">+F9-E9</f>
        <v>0.21000000000000085</v>
      </c>
      <c r="E14" s="4">
        <f t="shared" si="0"/>
        <v>0.1899999999999995</v>
      </c>
      <c r="F14" s="4">
        <f t="shared" si="0"/>
        <v>0.20000000000000107</v>
      </c>
      <c r="G14" s="4">
        <f t="shared" si="0"/>
        <v>0.16999999999999815</v>
      </c>
      <c r="H14" s="4">
        <f t="shared" si="0"/>
        <v>9.64</v>
      </c>
    </row>
    <row r="15" spans="1:14" ht="15.75" thickBot="1" x14ac:dyDescent="0.3">
      <c r="B15" s="99" t="s">
        <v>55</v>
      </c>
      <c r="C15" s="5">
        <f>+E10-D10</f>
        <v>1.2099999999999991</v>
      </c>
      <c r="D15" s="5">
        <f t="shared" ref="D15:H15" si="1">+F10-E10</f>
        <v>0.51000000000000156</v>
      </c>
      <c r="E15" s="5">
        <f t="shared" si="1"/>
        <v>0.46999999999999886</v>
      </c>
      <c r="F15" s="5">
        <f t="shared" si="1"/>
        <v>0.48000000000000043</v>
      </c>
      <c r="G15" s="5">
        <f t="shared" si="1"/>
        <v>0.44999999999999929</v>
      </c>
      <c r="H15" s="5">
        <f t="shared" si="1"/>
        <v>43.75</v>
      </c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1" x14ac:dyDescent="0.25">
      <c r="Q33" s="27"/>
      <c r="R33" s="27"/>
      <c r="S33" s="27"/>
      <c r="T33" s="27"/>
      <c r="U33" s="27"/>
    </row>
    <row r="34" spans="2:21" x14ac:dyDescent="0.25">
      <c r="Q34" s="27"/>
      <c r="R34" s="27"/>
      <c r="S34" s="27"/>
      <c r="T34" s="27"/>
      <c r="U34" s="27"/>
    </row>
    <row r="35" spans="2:21" ht="15.75" thickBot="1" x14ac:dyDescent="0.3">
      <c r="B35" t="s">
        <v>6</v>
      </c>
      <c r="Q35" s="27"/>
      <c r="R35" s="27"/>
      <c r="S35" s="41"/>
      <c r="T35" s="27"/>
      <c r="U35" s="27"/>
    </row>
    <row r="36" spans="2:21" ht="15.75" thickBot="1" x14ac:dyDescent="0.3">
      <c r="B36" s="6"/>
      <c r="C36" s="11" t="s">
        <v>7</v>
      </c>
      <c r="D36" s="12" t="s">
        <v>8</v>
      </c>
      <c r="E36" s="13" t="s">
        <v>31</v>
      </c>
      <c r="F36" s="36" t="s">
        <v>32</v>
      </c>
      <c r="Q36" s="27"/>
      <c r="R36" s="42"/>
      <c r="S36" s="41"/>
      <c r="T36" s="27"/>
      <c r="U36" s="27"/>
    </row>
    <row r="37" spans="2:21" x14ac:dyDescent="0.25">
      <c r="B37" s="100" t="s">
        <v>54</v>
      </c>
      <c r="C37" s="4">
        <v>116.6</v>
      </c>
      <c r="D37" s="1">
        <v>119.4</v>
      </c>
      <c r="E37" s="9">
        <f>AVERAGE(C37:D37)</f>
        <v>118</v>
      </c>
      <c r="F37" s="37">
        <f>+E37*9.81/(1000000*0.004*0.004)</f>
        <v>72.34875000000001</v>
      </c>
      <c r="Q37" s="27"/>
      <c r="R37" s="43"/>
      <c r="S37" s="44"/>
      <c r="T37" s="27"/>
      <c r="U37" s="27"/>
    </row>
    <row r="38" spans="2:21" ht="15.75" thickBot="1" x14ac:dyDescent="0.3">
      <c r="B38" s="99" t="s">
        <v>55</v>
      </c>
      <c r="C38" s="103">
        <v>90.4</v>
      </c>
      <c r="D38" s="104">
        <v>93.8</v>
      </c>
      <c r="E38" s="10">
        <f t="shared" ref="E38" si="2">AVERAGE(C38:D38)</f>
        <v>92.1</v>
      </c>
      <c r="F38" s="37">
        <f t="shared" ref="F38" si="3">+E38*9.81/(1000000*0.004*0.004)</f>
        <v>56.468812499999999</v>
      </c>
      <c r="Q38" s="27"/>
      <c r="R38" s="42"/>
      <c r="S38" s="44"/>
      <c r="T38" s="27"/>
      <c r="U38" s="27"/>
    </row>
    <row r="39" spans="2:21" x14ac:dyDescent="0.25">
      <c r="B39" s="8" t="s">
        <v>24</v>
      </c>
      <c r="C39" s="24"/>
      <c r="D39" s="24"/>
      <c r="E39" s="41"/>
      <c r="F39" s="102"/>
      <c r="Q39" s="27"/>
      <c r="R39" s="42"/>
      <c r="S39" s="44"/>
      <c r="T39" s="27"/>
      <c r="U39" s="27"/>
    </row>
    <row r="40" spans="2:21" x14ac:dyDescent="0.25">
      <c r="B40" s="42"/>
      <c r="C40" s="24"/>
      <c r="D40" s="24"/>
      <c r="E40" s="41"/>
      <c r="F40" s="102"/>
      <c r="Q40" s="27"/>
      <c r="R40" s="27"/>
      <c r="S40" s="27"/>
      <c r="T40" s="27"/>
      <c r="U40" s="27"/>
    </row>
    <row r="41" spans="2:21" x14ac:dyDescent="0.25">
      <c r="Q41" s="27"/>
      <c r="R41" s="27"/>
      <c r="S41" s="27"/>
      <c r="T41" s="27"/>
      <c r="U41" s="27"/>
    </row>
    <row r="42" spans="2:21" x14ac:dyDescent="0.25">
      <c r="B42" s="8"/>
      <c r="Q42" s="27"/>
      <c r="R42" s="27"/>
      <c r="S42" s="27"/>
      <c r="T42" s="27"/>
      <c r="U42" s="27"/>
    </row>
    <row r="43" spans="2:21" x14ac:dyDescent="0.25">
      <c r="B43" s="8"/>
      <c r="Q43" s="27"/>
      <c r="R43" s="27"/>
      <c r="S43" s="27"/>
      <c r="T43" s="27"/>
      <c r="U43" s="27"/>
    </row>
    <row r="44" spans="2:21" x14ac:dyDescent="0.25">
      <c r="B44" s="8"/>
      <c r="Q44" s="27"/>
      <c r="R44" s="27"/>
      <c r="S44" s="27"/>
      <c r="T44" s="27"/>
      <c r="U44" s="27"/>
    </row>
    <row r="45" spans="2:21" x14ac:dyDescent="0.25">
      <c r="B45" s="16"/>
      <c r="M45" s="47"/>
      <c r="Q45" s="27"/>
      <c r="R45" s="27"/>
      <c r="S45" s="27"/>
      <c r="T45" s="27"/>
      <c r="U45" s="27"/>
    </row>
    <row r="46" spans="2:21" x14ac:dyDescent="0.25">
      <c r="B46" s="16"/>
      <c r="M46" s="47"/>
      <c r="Q46" s="27"/>
      <c r="R46" s="27"/>
      <c r="S46" s="27"/>
      <c r="T46" s="27"/>
      <c r="U46" s="27"/>
    </row>
    <row r="47" spans="2:21" x14ac:dyDescent="0.25">
      <c r="B47" s="16"/>
      <c r="M47" s="47"/>
      <c r="Q47" s="27"/>
      <c r="R47" s="27"/>
      <c r="S47" s="27"/>
      <c r="T47" s="27"/>
      <c r="U47" s="27"/>
    </row>
    <row r="48" spans="2:21" ht="15.75" thickBot="1" x14ac:dyDescent="0.3">
      <c r="B48" t="s">
        <v>10</v>
      </c>
      <c r="M48" s="47"/>
      <c r="Q48" s="27"/>
      <c r="R48" s="27"/>
      <c r="S48" s="27"/>
      <c r="T48" s="27"/>
      <c r="U48" s="27"/>
    </row>
    <row r="49" spans="2:21" ht="15.75" thickBot="1" x14ac:dyDescent="0.3">
      <c r="B49" s="6"/>
      <c r="C49" s="17" t="s">
        <v>7</v>
      </c>
      <c r="D49" s="3" t="s">
        <v>8</v>
      </c>
      <c r="E49" s="18" t="s">
        <v>9</v>
      </c>
      <c r="F49" s="36" t="s">
        <v>32</v>
      </c>
      <c r="M49" s="47"/>
      <c r="Q49" s="27"/>
      <c r="R49" s="27"/>
      <c r="S49" s="27"/>
      <c r="T49" s="27"/>
      <c r="U49" s="27"/>
    </row>
    <row r="50" spans="2:21" x14ac:dyDescent="0.25">
      <c r="B50" s="100" t="s">
        <v>54</v>
      </c>
      <c r="C50" s="51">
        <v>76.8</v>
      </c>
      <c r="D50" s="52">
        <v>86.6</v>
      </c>
      <c r="E50" s="53">
        <f>AVERAGE(C50:D50)</f>
        <v>81.699999999999989</v>
      </c>
      <c r="F50" s="37">
        <f>+E50*9.81/(1000000*0.004*0.004)</f>
        <v>50.092312499999998</v>
      </c>
      <c r="M50" s="47"/>
      <c r="Q50" s="27"/>
      <c r="R50" s="27"/>
      <c r="S50" s="27"/>
      <c r="T50" s="27"/>
      <c r="U50" s="27"/>
    </row>
    <row r="51" spans="2:21" ht="15.75" thickBot="1" x14ac:dyDescent="0.3">
      <c r="B51" s="99" t="s">
        <v>55</v>
      </c>
      <c r="C51" s="5">
        <v>52.6</v>
      </c>
      <c r="D51" s="2">
        <v>56.8</v>
      </c>
      <c r="E51" s="10">
        <f>AVERAGE(C51:D51)</f>
        <v>54.7</v>
      </c>
      <c r="F51" s="37">
        <f>+E51*9.81/(1000000*0.004*0.004)</f>
        <v>33.537937500000005</v>
      </c>
      <c r="M51" s="47"/>
      <c r="Q51" s="27"/>
      <c r="R51" s="27"/>
      <c r="S51" s="27"/>
      <c r="T51" s="27"/>
      <c r="U51" s="27"/>
    </row>
    <row r="52" spans="2:21" x14ac:dyDescent="0.25">
      <c r="B52" s="8" t="s">
        <v>25</v>
      </c>
      <c r="C52" s="24"/>
      <c r="D52" s="24"/>
      <c r="E52" s="41"/>
      <c r="F52" s="37"/>
      <c r="M52" s="47"/>
      <c r="Q52" s="27"/>
      <c r="R52" s="27"/>
      <c r="S52" s="27"/>
      <c r="T52" s="27"/>
      <c r="U52" s="27"/>
    </row>
    <row r="53" spans="2:21" x14ac:dyDescent="0.25">
      <c r="B53" s="42"/>
      <c r="C53" s="24"/>
      <c r="D53" s="24"/>
      <c r="E53" s="41"/>
      <c r="F53" s="37"/>
      <c r="M53" s="47"/>
      <c r="Q53" s="27"/>
      <c r="R53" s="27"/>
      <c r="S53" s="27"/>
      <c r="T53" s="27"/>
      <c r="U53" s="27"/>
    </row>
    <row r="54" spans="2:21" x14ac:dyDescent="0.25">
      <c r="B54" s="42"/>
      <c r="C54" s="24"/>
      <c r="D54" s="24"/>
      <c r="E54" s="41"/>
      <c r="F54" s="37"/>
      <c r="M54" s="47"/>
      <c r="Q54" s="27"/>
      <c r="R54" s="27"/>
      <c r="S54" s="27"/>
      <c r="T54" s="27"/>
      <c r="U54" s="27"/>
    </row>
    <row r="55" spans="2:21" x14ac:dyDescent="0.25">
      <c r="M55" s="47"/>
      <c r="Q55" s="27"/>
      <c r="R55" s="27"/>
      <c r="S55" s="27"/>
      <c r="T55" s="27"/>
      <c r="U55" s="27"/>
    </row>
    <row r="56" spans="2:21" x14ac:dyDescent="0.25">
      <c r="B56" s="16"/>
      <c r="M56" s="47"/>
      <c r="Q56" s="27"/>
      <c r="R56" s="27"/>
      <c r="S56" s="27"/>
      <c r="T56" s="27"/>
      <c r="U56" s="27"/>
    </row>
    <row r="57" spans="2:21" x14ac:dyDescent="0.25">
      <c r="B57" s="16"/>
      <c r="M57" s="47"/>
      <c r="Q57" s="27"/>
      <c r="R57" s="27"/>
      <c r="S57" s="27"/>
      <c r="T57" s="27"/>
      <c r="U57" s="27"/>
    </row>
    <row r="58" spans="2:21" x14ac:dyDescent="0.25">
      <c r="M58" s="47"/>
      <c r="Q58" s="27"/>
      <c r="R58" s="27"/>
      <c r="S58" s="27"/>
      <c r="T58" s="27"/>
      <c r="U58" s="27"/>
    </row>
    <row r="59" spans="2:21" x14ac:dyDescent="0.25">
      <c r="M59" s="47"/>
      <c r="Q59" s="27"/>
      <c r="R59" s="27"/>
      <c r="S59" s="27"/>
      <c r="T59" s="27"/>
      <c r="U59" s="27"/>
    </row>
    <row r="60" spans="2:21" x14ac:dyDescent="0.25">
      <c r="M60" s="47"/>
      <c r="Q60" s="27"/>
      <c r="R60" s="27"/>
      <c r="S60" s="27"/>
      <c r="T60" s="27"/>
      <c r="U60" s="27"/>
    </row>
    <row r="61" spans="2:21" x14ac:dyDescent="0.25">
      <c r="M61" s="47"/>
      <c r="Q61" s="27"/>
      <c r="R61" s="27"/>
      <c r="S61" s="27"/>
      <c r="T61" s="27"/>
      <c r="U61" s="27"/>
    </row>
    <row r="62" spans="2:21" x14ac:dyDescent="0.25">
      <c r="M62" s="47"/>
      <c r="Q62" s="27"/>
      <c r="R62" s="27"/>
      <c r="S62" s="27"/>
      <c r="T62" s="27"/>
      <c r="U62" s="27"/>
    </row>
    <row r="63" spans="2:21" x14ac:dyDescent="0.25">
      <c r="M63" s="47"/>
      <c r="Q63" s="27"/>
      <c r="R63" s="27"/>
      <c r="S63" s="27"/>
      <c r="T63" s="27"/>
      <c r="U63" s="27"/>
    </row>
    <row r="64" spans="2:21" x14ac:dyDescent="0.25">
      <c r="M64" s="47"/>
      <c r="Q64" s="27"/>
      <c r="R64" s="27"/>
      <c r="S64" s="27"/>
      <c r="T64" s="27"/>
      <c r="U64" s="27"/>
    </row>
    <row r="65" spans="2:21" x14ac:dyDescent="0.25">
      <c r="B65" s="7"/>
      <c r="M65" s="47"/>
      <c r="Q65" s="27"/>
      <c r="R65" s="27"/>
      <c r="S65" s="27"/>
      <c r="T65" s="27"/>
      <c r="U65" s="27"/>
    </row>
    <row r="66" spans="2:21" x14ac:dyDescent="0.25">
      <c r="B66" s="7"/>
      <c r="M66" s="47"/>
      <c r="Q66" s="27"/>
      <c r="R66" s="27"/>
      <c r="S66" s="27"/>
      <c r="T66" s="27"/>
      <c r="U66" s="27"/>
    </row>
    <row r="67" spans="2:21" ht="15.75" thickBot="1" x14ac:dyDescent="0.3">
      <c r="B67" t="s">
        <v>12</v>
      </c>
      <c r="M67" s="47"/>
      <c r="Q67" s="27"/>
      <c r="R67" s="27"/>
      <c r="S67" s="27"/>
      <c r="T67" s="27"/>
      <c r="U67" s="27"/>
    </row>
    <row r="68" spans="2:21" ht="15.75" thickBot="1" x14ac:dyDescent="0.3">
      <c r="B68" s="6"/>
      <c r="C68" s="13" t="s">
        <v>13</v>
      </c>
      <c r="D68" s="36" t="s">
        <v>32</v>
      </c>
      <c r="M68" s="47"/>
      <c r="Q68" s="27"/>
      <c r="R68" s="27"/>
      <c r="S68" s="27"/>
      <c r="T68" s="27"/>
      <c r="U68" s="27"/>
    </row>
    <row r="69" spans="2:21" x14ac:dyDescent="0.25">
      <c r="B69" s="100" t="s">
        <v>54</v>
      </c>
      <c r="C69" s="35">
        <v>172.6</v>
      </c>
      <c r="D69" s="37">
        <f>+C69*9.81/(1000000*2*0.005*0.005*PI()/4)</f>
        <v>43.11713673165692</v>
      </c>
      <c r="M69" s="47"/>
      <c r="Q69" s="27"/>
      <c r="R69" s="27"/>
      <c r="S69" s="27"/>
      <c r="T69" s="27"/>
      <c r="U69" s="27"/>
    </row>
    <row r="70" spans="2:21" ht="15.75" thickBot="1" x14ac:dyDescent="0.3">
      <c r="B70" s="99" t="s">
        <v>55</v>
      </c>
      <c r="C70" s="105">
        <v>142.80000000000001</v>
      </c>
      <c r="D70" s="37">
        <f t="shared" ref="D70" si="4">+C70*9.81/(1000000*2*0.005*0.005*PI()/4)</f>
        <v>35.67281069108116</v>
      </c>
      <c r="M70" s="47"/>
      <c r="Q70" s="27"/>
      <c r="R70" s="27"/>
      <c r="S70" s="27"/>
      <c r="T70" s="27"/>
      <c r="U70" s="27"/>
    </row>
    <row r="71" spans="2:21" x14ac:dyDescent="0.25">
      <c r="B71" s="7" t="s">
        <v>14</v>
      </c>
      <c r="C71" s="41"/>
      <c r="D71" s="37"/>
      <c r="M71" s="47"/>
      <c r="Q71" s="27"/>
      <c r="R71" s="27"/>
      <c r="S71" s="27"/>
      <c r="T71" s="27"/>
      <c r="U71" s="27"/>
    </row>
    <row r="72" spans="2:21" x14ac:dyDescent="0.25">
      <c r="B72" s="42"/>
      <c r="C72" s="41"/>
      <c r="D72" s="37"/>
      <c r="M72" s="47"/>
      <c r="Q72" s="27"/>
      <c r="R72" s="27"/>
      <c r="S72" s="27"/>
      <c r="T72" s="27"/>
      <c r="U72" s="27"/>
    </row>
    <row r="73" spans="2:21" x14ac:dyDescent="0.25">
      <c r="B73" s="7"/>
      <c r="M73" s="47"/>
      <c r="Q73" s="27"/>
      <c r="R73" s="27"/>
      <c r="S73" s="27"/>
      <c r="T73" s="27"/>
      <c r="U73" s="27"/>
    </row>
    <row r="74" spans="2:21" x14ac:dyDescent="0.25">
      <c r="B74" s="7"/>
      <c r="M74" s="47"/>
      <c r="Q74" s="27"/>
      <c r="R74" s="27"/>
      <c r="S74" s="27"/>
      <c r="T74" s="27"/>
      <c r="U74" s="27"/>
    </row>
    <row r="75" spans="2:21" x14ac:dyDescent="0.25">
      <c r="B75" s="7"/>
      <c r="M75" s="47"/>
      <c r="Q75" s="27"/>
      <c r="R75" s="27"/>
      <c r="S75" s="27"/>
      <c r="T75" s="27"/>
      <c r="U75" s="27"/>
    </row>
    <row r="76" spans="2:21" x14ac:dyDescent="0.25">
      <c r="B76" s="7"/>
      <c r="M76" s="47"/>
      <c r="Q76" s="27"/>
      <c r="R76" s="27"/>
      <c r="S76" s="27"/>
      <c r="T76" s="27"/>
      <c r="U76" s="27"/>
    </row>
    <row r="77" spans="2:21" x14ac:dyDescent="0.25">
      <c r="B77" s="7"/>
      <c r="M77" s="47"/>
      <c r="Q77" s="27"/>
      <c r="R77" s="27"/>
      <c r="S77" s="27"/>
      <c r="T77" s="27"/>
      <c r="U77" s="27"/>
    </row>
    <row r="78" spans="2:21" x14ac:dyDescent="0.25">
      <c r="B78" s="7"/>
      <c r="M78" s="47"/>
      <c r="Q78" s="27"/>
      <c r="R78" s="27"/>
      <c r="S78" s="27"/>
      <c r="T78" s="27"/>
      <c r="U78" s="27"/>
    </row>
    <row r="79" spans="2:21" x14ac:dyDescent="0.25">
      <c r="B79" s="7"/>
      <c r="M79" s="47"/>
      <c r="Q79" s="27"/>
      <c r="R79" s="27"/>
      <c r="S79" s="27"/>
      <c r="T79" s="27"/>
      <c r="U79" s="27"/>
    </row>
    <row r="80" spans="2:21" x14ac:dyDescent="0.25">
      <c r="B80" s="7"/>
      <c r="M80" s="47"/>
      <c r="Q80" s="27"/>
      <c r="R80" s="27"/>
      <c r="S80" s="27"/>
      <c r="T80" s="27"/>
      <c r="U80" s="27"/>
    </row>
    <row r="81" spans="2:21" x14ac:dyDescent="0.25">
      <c r="B81" s="7"/>
      <c r="M81" s="47"/>
      <c r="Q81" s="27"/>
      <c r="R81" s="27"/>
      <c r="S81" s="27"/>
      <c r="T81" s="27"/>
      <c r="U81" s="27"/>
    </row>
    <row r="82" spans="2:21" x14ac:dyDescent="0.25">
      <c r="B82" s="7"/>
      <c r="M82" s="47"/>
      <c r="Q82" s="27"/>
      <c r="R82" s="27"/>
      <c r="S82" s="27"/>
      <c r="T82" s="27"/>
      <c r="U82" s="27"/>
    </row>
    <row r="83" spans="2:21" x14ac:dyDescent="0.25">
      <c r="B83" s="7"/>
      <c r="M83" s="47"/>
      <c r="Q83" s="27"/>
      <c r="R83" s="27"/>
      <c r="S83" s="27"/>
      <c r="T83" s="27"/>
      <c r="U83" s="27"/>
    </row>
    <row r="84" spans="2:21" x14ac:dyDescent="0.25">
      <c r="B84" s="7"/>
      <c r="M84" s="47"/>
      <c r="Q84" s="27"/>
      <c r="R84" s="27"/>
      <c r="S84" s="27"/>
      <c r="T84" s="27"/>
      <c r="U84" s="27"/>
    </row>
    <row r="85" spans="2:21" x14ac:dyDescent="0.25">
      <c r="B85" s="7"/>
      <c r="M85" s="47"/>
      <c r="Q85" s="27"/>
      <c r="R85" s="27"/>
      <c r="S85" s="27"/>
      <c r="T85" s="27"/>
      <c r="U85" s="27"/>
    </row>
    <row r="86" spans="2:21" x14ac:dyDescent="0.25">
      <c r="B86" s="7"/>
      <c r="M86" s="47"/>
      <c r="Q86" s="27"/>
      <c r="R86" s="27"/>
      <c r="S86" s="27"/>
      <c r="T86" s="27"/>
      <c r="U86" s="27"/>
    </row>
    <row r="87" spans="2:21" x14ac:dyDescent="0.25">
      <c r="B87" s="7"/>
      <c r="M87" s="47"/>
      <c r="Q87" s="27"/>
      <c r="R87" s="27"/>
      <c r="S87" s="27"/>
      <c r="T87" s="27"/>
      <c r="U87" s="27"/>
    </row>
    <row r="88" spans="2:21" x14ac:dyDescent="0.25">
      <c r="B88" s="7"/>
      <c r="M88" s="47"/>
      <c r="Q88" s="27"/>
      <c r="R88" s="27"/>
      <c r="S88" s="27"/>
      <c r="T88" s="27"/>
      <c r="U88" s="27"/>
    </row>
    <row r="89" spans="2:21" x14ac:dyDescent="0.25">
      <c r="B89" s="7"/>
      <c r="M89" s="47"/>
      <c r="Q89" s="27"/>
      <c r="R89" s="27"/>
      <c r="S89" s="27"/>
      <c r="T89" s="27"/>
      <c r="U89" s="27"/>
    </row>
    <row r="90" spans="2:21" x14ac:dyDescent="0.25">
      <c r="B90" s="7"/>
      <c r="M90" s="47"/>
      <c r="Q90" s="27"/>
      <c r="R90" s="27"/>
      <c r="S90" s="27"/>
      <c r="T90" s="27"/>
      <c r="U90" s="27"/>
    </row>
    <row r="91" spans="2:21" x14ac:dyDescent="0.25">
      <c r="B91" s="7"/>
      <c r="M91" s="47"/>
      <c r="Q91" s="27"/>
      <c r="R91" s="27"/>
      <c r="S91" s="27"/>
      <c r="T91" s="27"/>
      <c r="U91" s="27"/>
    </row>
    <row r="92" spans="2:21" x14ac:dyDescent="0.25">
      <c r="B92" s="7"/>
      <c r="M92" s="47"/>
      <c r="Q92" s="27"/>
      <c r="R92" s="27"/>
      <c r="S92" s="27"/>
      <c r="T92" s="27"/>
      <c r="U92" s="27"/>
    </row>
    <row r="93" spans="2:21" x14ac:dyDescent="0.25">
      <c r="B93" s="7"/>
      <c r="M93" s="47"/>
      <c r="Q93" s="27"/>
      <c r="R93" s="27"/>
      <c r="S93" s="27"/>
      <c r="T93" s="27"/>
      <c r="U93" s="27"/>
    </row>
    <row r="94" spans="2:21" x14ac:dyDescent="0.25">
      <c r="B94" s="7"/>
      <c r="M94" s="47"/>
      <c r="Q94" s="27"/>
      <c r="R94" s="27"/>
      <c r="S94" s="27"/>
      <c r="T94" s="27"/>
      <c r="U94" s="27"/>
    </row>
    <row r="95" spans="2:21" x14ac:dyDescent="0.25">
      <c r="B95" s="7"/>
      <c r="M95" s="47"/>
      <c r="Q95" s="27"/>
      <c r="R95" s="27"/>
      <c r="S95" s="27"/>
      <c r="T95" s="27"/>
      <c r="U95" s="27"/>
    </row>
    <row r="96" spans="2:21" x14ac:dyDescent="0.25">
      <c r="B96" s="7"/>
      <c r="M96" s="47"/>
      <c r="Q96" s="27"/>
      <c r="R96" s="27"/>
      <c r="S96" s="27"/>
      <c r="T96" s="27"/>
      <c r="U96" s="27"/>
    </row>
    <row r="97" spans="2:21" x14ac:dyDescent="0.25">
      <c r="B97" s="7"/>
      <c r="M97" s="47"/>
      <c r="Q97" s="27"/>
      <c r="R97" s="27"/>
      <c r="S97" s="27"/>
      <c r="T97" s="27"/>
      <c r="U97" s="27"/>
    </row>
    <row r="98" spans="2:21" x14ac:dyDescent="0.25">
      <c r="B98" s="7"/>
      <c r="M98" s="47"/>
      <c r="Q98" s="27"/>
      <c r="R98" s="27"/>
      <c r="S98" s="27"/>
      <c r="T98" s="27"/>
      <c r="U98" s="27"/>
    </row>
    <row r="99" spans="2:21" x14ac:dyDescent="0.25">
      <c r="B99" s="16"/>
      <c r="M99" s="47"/>
      <c r="Q99" s="27"/>
      <c r="R99" s="27"/>
      <c r="S99" s="27"/>
      <c r="T99" s="27"/>
      <c r="U99" s="27"/>
    </row>
    <row r="100" spans="2:21" x14ac:dyDescent="0.25">
      <c r="B100" s="16"/>
      <c r="M100" s="47"/>
      <c r="Q100" s="27"/>
      <c r="R100" s="27"/>
      <c r="S100" s="27"/>
      <c r="T100" s="27"/>
      <c r="U100" s="27"/>
    </row>
    <row r="101" spans="2:21" ht="15.75" thickBot="1" x14ac:dyDescent="0.3">
      <c r="B101" t="s">
        <v>51</v>
      </c>
      <c r="M101" s="47"/>
      <c r="Q101" s="27"/>
      <c r="R101" s="27"/>
      <c r="S101" s="27"/>
      <c r="T101" s="27"/>
      <c r="U101" s="27"/>
    </row>
    <row r="102" spans="2:21" ht="15.75" thickBot="1" x14ac:dyDescent="0.3">
      <c r="B102" s="54"/>
      <c r="C102" s="55" t="s">
        <v>34</v>
      </c>
      <c r="D102" s="56" t="s">
        <v>35</v>
      </c>
      <c r="E102" s="56" t="s">
        <v>36</v>
      </c>
      <c r="F102" s="57" t="s">
        <v>37</v>
      </c>
      <c r="M102" s="47"/>
      <c r="Q102" s="27"/>
      <c r="R102" s="27"/>
      <c r="S102" s="27"/>
      <c r="T102" s="27"/>
      <c r="U102" s="27"/>
    </row>
    <row r="103" spans="2:21" x14ac:dyDescent="0.25">
      <c r="B103" s="100" t="s">
        <v>54</v>
      </c>
      <c r="C103" s="113">
        <f>+Sheet1!E133</f>
        <v>0.22</v>
      </c>
      <c r="D103" s="115">
        <f>+Sheet1!H133</f>
        <v>0.45</v>
      </c>
      <c r="E103" s="115">
        <f>+Sheet1!K133</f>
        <v>0.86</v>
      </c>
      <c r="F103" s="116">
        <f>+Sheet1!N133</f>
        <v>1.74</v>
      </c>
      <c r="M103" s="47"/>
      <c r="Q103" s="27"/>
      <c r="R103" s="27"/>
      <c r="S103" s="27"/>
      <c r="T103" s="27"/>
      <c r="U103" s="27"/>
    </row>
    <row r="104" spans="2:21" ht="15.75" thickBot="1" x14ac:dyDescent="0.3">
      <c r="B104" s="99" t="s">
        <v>55</v>
      </c>
      <c r="C104" s="114">
        <f>+Sheet1!E134</f>
        <v>0.38</v>
      </c>
      <c r="D104" s="117">
        <f>+Sheet1!H134</f>
        <v>0.67</v>
      </c>
      <c r="E104" s="117">
        <f>+Sheet1!K134</f>
        <v>1.19</v>
      </c>
      <c r="F104" s="118">
        <f>+Sheet1!N134</f>
        <v>2.34</v>
      </c>
      <c r="M104" s="47"/>
      <c r="Q104" s="27"/>
      <c r="R104" s="27"/>
      <c r="S104" s="27"/>
      <c r="T104" s="27"/>
      <c r="U104" s="27"/>
    </row>
    <row r="105" spans="2:21" x14ac:dyDescent="0.25">
      <c r="B105" s="27" t="s">
        <v>11</v>
      </c>
      <c r="C105" s="41"/>
      <c r="D105" s="24"/>
      <c r="E105" s="107"/>
      <c r="F105" s="107"/>
      <c r="M105" s="47"/>
      <c r="Q105" s="27"/>
      <c r="R105" s="27"/>
      <c r="S105" s="27"/>
      <c r="T105" s="27"/>
      <c r="U105" s="27"/>
    </row>
    <row r="106" spans="2:21" x14ac:dyDescent="0.25">
      <c r="B106" s="95" t="s">
        <v>52</v>
      </c>
      <c r="C106" s="41"/>
      <c r="D106" s="24"/>
      <c r="E106" s="107"/>
      <c r="F106" s="107"/>
      <c r="M106" s="47"/>
      <c r="Q106" s="27"/>
      <c r="R106" s="27"/>
      <c r="S106" s="27"/>
      <c r="T106" s="27"/>
      <c r="U106" s="27"/>
    </row>
    <row r="107" spans="2:21" x14ac:dyDescent="0.25">
      <c r="B107" s="112" t="s">
        <v>60</v>
      </c>
      <c r="M107" s="47"/>
      <c r="Q107" s="27"/>
      <c r="R107" s="27"/>
      <c r="S107" s="27"/>
      <c r="T107" s="27"/>
      <c r="U107" s="27"/>
    </row>
    <row r="108" spans="2:21" x14ac:dyDescent="0.25">
      <c r="M108" s="47"/>
      <c r="Q108" s="27"/>
      <c r="R108" s="27"/>
      <c r="S108" s="27"/>
      <c r="T108" s="27"/>
      <c r="U108" s="27"/>
    </row>
    <row r="109" spans="2:21" x14ac:dyDescent="0.25">
      <c r="B109" s="95"/>
      <c r="M109" s="47"/>
      <c r="Q109" s="27"/>
      <c r="R109" s="27"/>
      <c r="S109" s="27"/>
      <c r="T109" s="27"/>
      <c r="U109" s="27"/>
    </row>
    <row r="110" spans="2:21" x14ac:dyDescent="0.25">
      <c r="B110" s="95"/>
      <c r="M110" s="47"/>
      <c r="Q110" s="27"/>
      <c r="R110" s="27"/>
      <c r="S110" s="27"/>
      <c r="T110" s="27"/>
      <c r="U110" s="27"/>
    </row>
    <row r="111" spans="2:21" x14ac:dyDescent="0.25">
      <c r="B111" s="95"/>
      <c r="M111" s="47"/>
      <c r="Q111" s="27"/>
      <c r="R111" s="27"/>
      <c r="S111" s="27"/>
      <c r="T111" s="27"/>
      <c r="U111" s="27"/>
    </row>
    <row r="112" spans="2:21" x14ac:dyDescent="0.25">
      <c r="B112" s="95"/>
      <c r="M112" s="47"/>
      <c r="Q112" s="27"/>
      <c r="R112" s="27"/>
      <c r="S112" s="27"/>
      <c r="T112" s="27"/>
      <c r="U112" s="27"/>
    </row>
    <row r="113" spans="2:21" x14ac:dyDescent="0.25">
      <c r="B113" s="95"/>
      <c r="M113" s="47"/>
      <c r="Q113" s="27"/>
      <c r="R113" s="27"/>
      <c r="S113" s="27"/>
      <c r="T113" s="27"/>
      <c r="U113" s="27"/>
    </row>
    <row r="114" spans="2:21" x14ac:dyDescent="0.25">
      <c r="B114" s="95"/>
      <c r="M114" s="47"/>
      <c r="Q114" s="27"/>
      <c r="R114" s="27"/>
      <c r="S114" s="27"/>
      <c r="T114" s="27"/>
      <c r="U114" s="27"/>
    </row>
    <row r="115" spans="2:21" x14ac:dyDescent="0.25">
      <c r="B115" s="95"/>
      <c r="M115" s="47"/>
      <c r="Q115" s="27"/>
      <c r="R115" s="27"/>
      <c r="S115" s="27"/>
      <c r="T115" s="27"/>
      <c r="U115" s="27"/>
    </row>
    <row r="116" spans="2:21" x14ac:dyDescent="0.25">
      <c r="B116" s="95"/>
      <c r="M116" s="47"/>
      <c r="Q116" s="27"/>
      <c r="R116" s="27"/>
      <c r="S116" s="27"/>
      <c r="T116" s="27"/>
      <c r="U116" s="27"/>
    </row>
    <row r="117" spans="2:21" x14ac:dyDescent="0.25">
      <c r="B117" s="95"/>
      <c r="M117" s="47"/>
      <c r="Q117" s="27"/>
      <c r="R117" s="27"/>
      <c r="S117" s="27"/>
      <c r="T117" s="27"/>
      <c r="U117" s="27"/>
    </row>
    <row r="118" spans="2:21" x14ac:dyDescent="0.25">
      <c r="B118" s="95"/>
      <c r="M118" s="47"/>
      <c r="Q118" s="27"/>
      <c r="R118" s="27"/>
      <c r="S118" s="27"/>
      <c r="T118" s="27"/>
      <c r="U118" s="27"/>
    </row>
    <row r="119" spans="2:21" x14ac:dyDescent="0.25">
      <c r="B119" s="95"/>
      <c r="M119" s="47"/>
      <c r="Q119" s="27"/>
      <c r="R119" s="27"/>
      <c r="S119" s="27"/>
      <c r="T119" s="27"/>
      <c r="U119" s="27"/>
    </row>
    <row r="120" spans="2:21" x14ac:dyDescent="0.25">
      <c r="B120" s="95"/>
      <c r="M120" s="47"/>
      <c r="Q120" s="27"/>
      <c r="R120" s="27"/>
      <c r="S120" s="27"/>
      <c r="T120" s="27"/>
      <c r="U120" s="27"/>
    </row>
    <row r="121" spans="2:21" x14ac:dyDescent="0.25">
      <c r="B121" s="95"/>
      <c r="M121" s="47"/>
      <c r="Q121" s="27"/>
      <c r="R121" s="27"/>
      <c r="S121" s="27"/>
      <c r="T121" s="27"/>
      <c r="U121" s="27"/>
    </row>
    <row r="122" spans="2:21" x14ac:dyDescent="0.25">
      <c r="B122" s="95"/>
      <c r="M122" s="47"/>
      <c r="Q122" s="27"/>
      <c r="R122" s="27"/>
      <c r="S122" s="27"/>
      <c r="T122" s="27"/>
      <c r="U122" s="27"/>
    </row>
    <row r="123" spans="2:21" x14ac:dyDescent="0.25">
      <c r="B123" s="95"/>
      <c r="M123" s="47"/>
      <c r="Q123" s="27"/>
      <c r="R123" s="27"/>
      <c r="S123" s="27"/>
      <c r="T123" s="27"/>
      <c r="U123" s="27"/>
    </row>
    <row r="124" spans="2:21" x14ac:dyDescent="0.25">
      <c r="B124" s="95"/>
      <c r="M124" s="47"/>
      <c r="Q124" s="27"/>
      <c r="R124" s="27"/>
      <c r="S124" s="27"/>
      <c r="T124" s="27"/>
      <c r="U124" s="27"/>
    </row>
    <row r="125" spans="2:21" x14ac:dyDescent="0.25">
      <c r="B125" s="95"/>
      <c r="M125" s="47"/>
      <c r="Q125" s="27"/>
      <c r="R125" s="27"/>
      <c r="S125" s="27"/>
      <c r="T125" s="27"/>
      <c r="U125" s="27"/>
    </row>
    <row r="126" spans="2:21" x14ac:dyDescent="0.25">
      <c r="B126" s="95"/>
      <c r="M126" s="47"/>
      <c r="Q126" s="27"/>
      <c r="R126" s="27"/>
      <c r="S126" s="27"/>
      <c r="T126" s="27"/>
      <c r="U126" s="27"/>
    </row>
    <row r="127" spans="2:21" x14ac:dyDescent="0.25">
      <c r="B127" s="95"/>
      <c r="M127" s="47"/>
      <c r="Q127" s="27"/>
      <c r="R127" s="27"/>
      <c r="S127" s="27"/>
      <c r="T127" s="27"/>
      <c r="U127" s="27"/>
    </row>
    <row r="128" spans="2:21" x14ac:dyDescent="0.25">
      <c r="B128" s="95"/>
      <c r="M128" s="47"/>
      <c r="Q128" s="27"/>
      <c r="R128" s="27"/>
      <c r="S128" s="27"/>
      <c r="T128" s="27"/>
      <c r="U128" s="27"/>
    </row>
    <row r="129" spans="2:21" x14ac:dyDescent="0.25">
      <c r="B129" s="95"/>
      <c r="M129" s="47"/>
      <c r="Q129" s="27"/>
      <c r="R129" s="27"/>
      <c r="S129" s="27"/>
      <c r="T129" s="27"/>
      <c r="U129" s="27"/>
    </row>
    <row r="130" spans="2:21" x14ac:dyDescent="0.25">
      <c r="B130" s="95"/>
      <c r="M130" s="47"/>
      <c r="Q130" s="27"/>
      <c r="R130" s="27"/>
      <c r="S130" s="27"/>
      <c r="T130" s="27"/>
      <c r="U130" s="27"/>
    </row>
    <row r="131" spans="2:21" ht="15.75" thickBot="1" x14ac:dyDescent="0.3">
      <c r="B131" t="s">
        <v>50</v>
      </c>
      <c r="Q131" s="27"/>
      <c r="R131" s="27"/>
      <c r="S131" s="27"/>
      <c r="T131" s="27"/>
      <c r="U131" s="27"/>
    </row>
    <row r="132" spans="2:21" ht="15.75" thickBot="1" x14ac:dyDescent="0.3">
      <c r="B132" s="59"/>
      <c r="C132" s="83" t="s">
        <v>39</v>
      </c>
      <c r="D132" s="84" t="s">
        <v>38</v>
      </c>
      <c r="E132" s="85" t="s">
        <v>41</v>
      </c>
      <c r="F132" s="86" t="s">
        <v>40</v>
      </c>
      <c r="G132" s="87" t="s">
        <v>42</v>
      </c>
      <c r="H132" s="88" t="s">
        <v>43</v>
      </c>
      <c r="I132" s="89" t="s">
        <v>44</v>
      </c>
      <c r="J132" s="90" t="s">
        <v>45</v>
      </c>
      <c r="K132" s="91" t="s">
        <v>46</v>
      </c>
      <c r="L132" s="92" t="s">
        <v>47</v>
      </c>
      <c r="M132" s="93" t="s">
        <v>48</v>
      </c>
      <c r="N132" s="94" t="s">
        <v>49</v>
      </c>
      <c r="Q132" s="27"/>
      <c r="R132" s="27"/>
      <c r="S132" s="27"/>
      <c r="T132" s="27"/>
      <c r="U132" s="27"/>
    </row>
    <row r="133" spans="2:21" x14ac:dyDescent="0.25">
      <c r="B133" s="100" t="s">
        <v>54</v>
      </c>
      <c r="C133" s="71">
        <v>0.19</v>
      </c>
      <c r="D133" s="72">
        <v>0.21</v>
      </c>
      <c r="E133" s="73">
        <v>0.22</v>
      </c>
      <c r="F133" s="74">
        <v>0.43</v>
      </c>
      <c r="G133" s="75">
        <v>0.44</v>
      </c>
      <c r="H133" s="76">
        <v>0.45</v>
      </c>
      <c r="I133" s="77">
        <v>0.83</v>
      </c>
      <c r="J133" s="78">
        <v>0.85</v>
      </c>
      <c r="K133" s="79">
        <v>0.86</v>
      </c>
      <c r="L133" s="80">
        <v>1.7</v>
      </c>
      <c r="M133" s="81">
        <v>1.73</v>
      </c>
      <c r="N133" s="82">
        <v>1.74</v>
      </c>
      <c r="Q133" s="27"/>
      <c r="R133" s="27"/>
      <c r="S133" s="27"/>
      <c r="T133" s="27"/>
      <c r="U133" s="27"/>
    </row>
    <row r="134" spans="2:21" ht="15.75" thickBot="1" x14ac:dyDescent="0.3">
      <c r="B134" s="99" t="s">
        <v>55</v>
      </c>
      <c r="C134" s="65">
        <v>0.36</v>
      </c>
      <c r="D134" s="66">
        <v>0.38</v>
      </c>
      <c r="E134" s="67">
        <v>0.38</v>
      </c>
      <c r="F134" s="68">
        <v>0.67</v>
      </c>
      <c r="G134" s="69">
        <v>0.67</v>
      </c>
      <c r="H134" s="70">
        <v>0.67</v>
      </c>
      <c r="I134" s="60">
        <v>1.18</v>
      </c>
      <c r="J134" s="61">
        <v>1.19</v>
      </c>
      <c r="K134" s="62">
        <v>1.19</v>
      </c>
      <c r="L134" s="63">
        <v>2.29</v>
      </c>
      <c r="M134" s="50">
        <v>2.3199999999999998</v>
      </c>
      <c r="N134" s="64">
        <v>2.34</v>
      </c>
      <c r="Q134" s="27"/>
      <c r="R134" s="27"/>
      <c r="S134" s="27"/>
      <c r="T134" s="27"/>
      <c r="U134" s="27"/>
    </row>
    <row r="135" spans="2:21" x14ac:dyDescent="0.25">
      <c r="B135" s="95"/>
      <c r="M135" s="47"/>
      <c r="Q135" s="27"/>
      <c r="R135" s="27"/>
      <c r="S135" s="27"/>
      <c r="T135" s="27"/>
      <c r="U135" s="27"/>
    </row>
    <row r="136" spans="2:21" x14ac:dyDescent="0.25">
      <c r="B136" s="95"/>
      <c r="M136" s="47"/>
      <c r="Q136" s="27"/>
      <c r="R136" s="27"/>
      <c r="S136" s="27"/>
      <c r="T136" s="27"/>
      <c r="U136" s="27"/>
    </row>
    <row r="137" spans="2:21" x14ac:dyDescent="0.25">
      <c r="B137" s="95"/>
      <c r="M137" s="47"/>
      <c r="Q137" s="27"/>
      <c r="R137" s="27"/>
      <c r="S137" s="27"/>
      <c r="T137" s="27"/>
      <c r="U137" s="27"/>
    </row>
    <row r="138" spans="2:21" x14ac:dyDescent="0.25">
      <c r="B138" s="95"/>
      <c r="M138" s="47"/>
      <c r="Q138" s="27"/>
      <c r="R138" s="27"/>
      <c r="S138" s="27"/>
      <c r="T138" s="27"/>
      <c r="U138" s="27"/>
    </row>
    <row r="139" spans="2:21" x14ac:dyDescent="0.25">
      <c r="B139" s="95"/>
      <c r="M139" s="47"/>
      <c r="Q139" s="27"/>
      <c r="R139" s="27"/>
      <c r="S139" s="27"/>
      <c r="T139" s="27"/>
      <c r="U139" s="27"/>
    </row>
    <row r="140" spans="2:21" x14ac:dyDescent="0.25">
      <c r="B140" s="95"/>
      <c r="M140" s="47"/>
      <c r="Q140" s="27"/>
      <c r="R140" s="27"/>
      <c r="S140" s="27"/>
      <c r="T140" s="27"/>
      <c r="U140" s="27"/>
    </row>
    <row r="141" spans="2:21" x14ac:dyDescent="0.25">
      <c r="B141" s="95"/>
      <c r="M141" s="47"/>
      <c r="Q141" s="27"/>
      <c r="R141" s="27"/>
      <c r="S141" s="27"/>
      <c r="T141" s="27"/>
      <c r="U141" s="27"/>
    </row>
    <row r="142" spans="2:21" x14ac:dyDescent="0.25">
      <c r="B142" s="95"/>
      <c r="M142" s="47"/>
      <c r="Q142" s="27"/>
      <c r="R142" s="27"/>
      <c r="S142" s="27"/>
      <c r="T142" s="27"/>
      <c r="U142" s="27"/>
    </row>
    <row r="143" spans="2:21" x14ac:dyDescent="0.25">
      <c r="B143" s="95"/>
      <c r="M143" s="47"/>
      <c r="Q143" s="27"/>
      <c r="R143" s="27"/>
      <c r="S143" s="27"/>
      <c r="T143" s="27"/>
      <c r="U143" s="27"/>
    </row>
    <row r="144" spans="2:21" x14ac:dyDescent="0.25">
      <c r="B144" s="95"/>
      <c r="M144" s="47"/>
      <c r="Q144" s="27"/>
      <c r="R144" s="27"/>
      <c r="S144" s="27"/>
      <c r="T144" s="27"/>
      <c r="U144" s="27"/>
    </row>
    <row r="145" spans="2:21" x14ac:dyDescent="0.25">
      <c r="B145" s="95"/>
      <c r="M145" s="47"/>
      <c r="Q145" s="27"/>
      <c r="R145" s="27"/>
      <c r="S145" s="27"/>
      <c r="T145" s="27"/>
      <c r="U145" s="27"/>
    </row>
    <row r="146" spans="2:21" x14ac:dyDescent="0.25">
      <c r="B146" s="95"/>
      <c r="M146" s="47"/>
      <c r="Q146" s="27"/>
      <c r="R146" s="27"/>
      <c r="S146" s="27"/>
      <c r="T146" s="27"/>
      <c r="U146" s="27"/>
    </row>
    <row r="147" spans="2:21" x14ac:dyDescent="0.25">
      <c r="B147" s="95"/>
      <c r="M147" s="47"/>
      <c r="Q147" s="27"/>
      <c r="R147" s="27"/>
      <c r="S147" s="27"/>
      <c r="T147" s="27"/>
      <c r="U147" s="27"/>
    </row>
    <row r="148" spans="2:21" x14ac:dyDescent="0.25">
      <c r="B148" s="95"/>
      <c r="M148" s="47"/>
      <c r="Q148" s="27"/>
      <c r="R148" s="27"/>
      <c r="S148" s="27"/>
      <c r="T148" s="27"/>
      <c r="U148" s="27"/>
    </row>
    <row r="149" spans="2:21" x14ac:dyDescent="0.25">
      <c r="B149" s="95"/>
      <c r="M149" s="47"/>
      <c r="Q149" s="27"/>
      <c r="R149" s="27"/>
      <c r="S149" s="27"/>
      <c r="T149" s="27"/>
      <c r="U149" s="27"/>
    </row>
    <row r="150" spans="2:21" x14ac:dyDescent="0.25">
      <c r="B150" s="95"/>
      <c r="M150" s="47"/>
      <c r="Q150" s="27"/>
      <c r="R150" s="27"/>
      <c r="S150" s="27"/>
      <c r="T150" s="27"/>
      <c r="U150" s="27"/>
    </row>
    <row r="151" spans="2:21" x14ac:dyDescent="0.25">
      <c r="B151" s="95"/>
      <c r="M151" s="47"/>
      <c r="Q151" s="27"/>
      <c r="R151" s="27"/>
      <c r="S151" s="27"/>
      <c r="T151" s="27"/>
      <c r="U151" s="27"/>
    </row>
    <row r="152" spans="2:21" x14ac:dyDescent="0.25">
      <c r="B152" s="95"/>
      <c r="M152" s="47"/>
      <c r="Q152" s="27"/>
      <c r="R152" s="27"/>
      <c r="S152" s="27"/>
      <c r="T152" s="27"/>
      <c r="U152" s="27"/>
    </row>
    <row r="153" spans="2:21" x14ac:dyDescent="0.25">
      <c r="B153" s="95"/>
      <c r="M153" s="47"/>
      <c r="Q153" s="27"/>
      <c r="R153" s="27"/>
      <c r="S153" s="27"/>
      <c r="T153" s="27"/>
      <c r="U153" s="27"/>
    </row>
    <row r="154" spans="2:21" x14ac:dyDescent="0.25">
      <c r="B154" s="95"/>
      <c r="M154" s="47"/>
      <c r="Q154" s="27"/>
      <c r="R154" s="27"/>
      <c r="S154" s="27"/>
      <c r="T154" s="27"/>
      <c r="U154" s="27"/>
    </row>
    <row r="155" spans="2:21" x14ac:dyDescent="0.25">
      <c r="B155" s="95"/>
      <c r="M155" s="47"/>
      <c r="Q155" s="27"/>
      <c r="R155" s="27"/>
      <c r="S155" s="27"/>
      <c r="T155" s="27"/>
      <c r="U155" s="27"/>
    </row>
    <row r="156" spans="2:21" x14ac:dyDescent="0.25">
      <c r="B156" s="95"/>
      <c r="M156" s="47"/>
      <c r="Q156" s="27"/>
      <c r="R156" s="27"/>
      <c r="S156" s="27"/>
      <c r="T156" s="27"/>
      <c r="U156" s="27"/>
    </row>
    <row r="157" spans="2:21" x14ac:dyDescent="0.25">
      <c r="B157" s="95"/>
      <c r="M157" s="47"/>
      <c r="Q157" s="27"/>
      <c r="R157" s="27"/>
      <c r="S157" s="27"/>
      <c r="T157" s="27"/>
      <c r="U157" s="27"/>
    </row>
    <row r="158" spans="2:21" x14ac:dyDescent="0.25">
      <c r="B158" s="95"/>
      <c r="M158" s="47"/>
      <c r="Q158" s="27"/>
      <c r="R158" s="27"/>
      <c r="S158" s="27"/>
      <c r="T158" s="27"/>
      <c r="U158" s="27"/>
    </row>
    <row r="159" spans="2:21" x14ac:dyDescent="0.25">
      <c r="B159" s="95"/>
      <c r="M159" s="47"/>
      <c r="Q159" s="27"/>
      <c r="R159" s="27"/>
      <c r="S159" s="27"/>
      <c r="T159" s="27"/>
      <c r="U159" s="27"/>
    </row>
    <row r="160" spans="2:21" x14ac:dyDescent="0.25">
      <c r="B160" s="95"/>
      <c r="M160" s="47"/>
      <c r="Q160" s="27"/>
      <c r="R160" s="27"/>
      <c r="S160" s="27"/>
      <c r="T160" s="27"/>
      <c r="U160" s="27"/>
    </row>
    <row r="161" spans="2:21" x14ac:dyDescent="0.25">
      <c r="B161" s="95"/>
      <c r="M161" s="47"/>
      <c r="Q161" s="27"/>
      <c r="R161" s="27"/>
      <c r="S161" s="27"/>
      <c r="T161" s="27"/>
      <c r="U161" s="27"/>
    </row>
    <row r="162" spans="2:21" x14ac:dyDescent="0.25">
      <c r="B162" s="95"/>
      <c r="M162" s="47"/>
      <c r="Q162" s="27"/>
      <c r="R162" s="27"/>
      <c r="S162" s="27"/>
      <c r="T162" s="27"/>
      <c r="U162" s="27"/>
    </row>
    <row r="163" spans="2:21" x14ac:dyDescent="0.25">
      <c r="B163" s="95"/>
      <c r="M163" s="47"/>
      <c r="Q163" s="27"/>
      <c r="R163" s="27"/>
      <c r="S163" s="27"/>
      <c r="T163" s="27"/>
      <c r="U163" s="27"/>
    </row>
    <row r="164" spans="2:21" x14ac:dyDescent="0.25">
      <c r="B164" s="95"/>
      <c r="M164" s="47"/>
      <c r="Q164" s="27"/>
      <c r="R164" s="27"/>
      <c r="S164" s="27"/>
      <c r="T164" s="27"/>
      <c r="U164" s="27"/>
    </row>
    <row r="165" spans="2:21" x14ac:dyDescent="0.25">
      <c r="B165" s="95"/>
      <c r="M165" s="47"/>
      <c r="Q165" s="27"/>
      <c r="R165" s="27"/>
      <c r="S165" s="27"/>
      <c r="T165" s="27"/>
      <c r="U165" s="27"/>
    </row>
    <row r="166" spans="2:21" x14ac:dyDescent="0.25">
      <c r="B166" s="95"/>
      <c r="M166" s="47"/>
      <c r="Q166" s="27"/>
      <c r="R166" s="27"/>
      <c r="S166" s="27"/>
      <c r="T166" s="27"/>
      <c r="U166" s="27"/>
    </row>
    <row r="167" spans="2:21" x14ac:dyDescent="0.25">
      <c r="B167" s="95"/>
      <c r="M167" s="47"/>
      <c r="Q167" s="27"/>
      <c r="R167" s="27"/>
      <c r="S167" s="27"/>
      <c r="T167" s="27"/>
      <c r="U167" s="27"/>
    </row>
    <row r="168" spans="2:21" x14ac:dyDescent="0.25">
      <c r="B168" s="95"/>
      <c r="M168" s="47"/>
      <c r="Q168" s="27"/>
      <c r="R168" s="27"/>
      <c r="S168" s="27"/>
      <c r="T168" s="27"/>
      <c r="U168" s="27"/>
    </row>
    <row r="169" spans="2:21" x14ac:dyDescent="0.25">
      <c r="B169" s="95"/>
      <c r="M169" s="47"/>
      <c r="Q169" s="27"/>
      <c r="R169" s="27"/>
      <c r="S169" s="27"/>
      <c r="T169" s="27"/>
      <c r="U169" s="27"/>
    </row>
    <row r="170" spans="2:21" x14ac:dyDescent="0.25">
      <c r="B170" s="95"/>
      <c r="M170" s="47"/>
      <c r="Q170" s="27"/>
      <c r="R170" s="27"/>
      <c r="S170" s="27"/>
      <c r="T170" s="27"/>
      <c r="U170" s="27"/>
    </row>
    <row r="171" spans="2:21" x14ac:dyDescent="0.25">
      <c r="B171" s="95"/>
      <c r="M171" s="47"/>
      <c r="Q171" s="27"/>
      <c r="R171" s="27"/>
      <c r="S171" s="27"/>
      <c r="T171" s="27"/>
      <c r="U171" s="27"/>
    </row>
    <row r="172" spans="2:21" x14ac:dyDescent="0.25">
      <c r="B172" s="95"/>
      <c r="M172" s="47"/>
      <c r="Q172" s="27"/>
      <c r="R172" s="27"/>
      <c r="S172" s="27"/>
      <c r="T172" s="27"/>
      <c r="U172" s="27"/>
    </row>
    <row r="173" spans="2:21" x14ac:dyDescent="0.25">
      <c r="B173" s="95"/>
      <c r="M173" s="47"/>
      <c r="Q173" s="27"/>
      <c r="R173" s="27"/>
      <c r="S173" s="27"/>
      <c r="T173" s="27"/>
      <c r="U173" s="27"/>
    </row>
    <row r="174" spans="2:21" x14ac:dyDescent="0.25">
      <c r="B174" s="95"/>
      <c r="M174" s="47"/>
      <c r="Q174" s="27"/>
      <c r="R174" s="27"/>
      <c r="S174" s="27"/>
      <c r="T174" s="27"/>
      <c r="U174" s="27"/>
    </row>
    <row r="175" spans="2:21" x14ac:dyDescent="0.25">
      <c r="B175" s="95"/>
      <c r="M175" s="47"/>
      <c r="Q175" s="27"/>
      <c r="R175" s="27"/>
      <c r="S175" s="27"/>
      <c r="T175" s="27"/>
      <c r="U175" s="27"/>
    </row>
    <row r="176" spans="2:21" x14ac:dyDescent="0.25">
      <c r="B176" s="95"/>
      <c r="M176" s="47"/>
      <c r="Q176" s="27"/>
      <c r="R176" s="27"/>
      <c r="S176" s="27"/>
      <c r="T176" s="27"/>
      <c r="U176" s="27"/>
    </row>
    <row r="177" spans="2:21" x14ac:dyDescent="0.25">
      <c r="B177" s="95"/>
      <c r="M177" s="47"/>
      <c r="Q177" s="27"/>
      <c r="R177" s="27"/>
      <c r="S177" s="27"/>
      <c r="T177" s="27"/>
      <c r="U177" s="27"/>
    </row>
    <row r="178" spans="2:21" ht="15.75" thickBot="1" x14ac:dyDescent="0.3">
      <c r="B178" t="s">
        <v>20</v>
      </c>
      <c r="M178" s="47"/>
      <c r="Q178" s="27"/>
      <c r="R178" s="27"/>
      <c r="S178" s="27"/>
      <c r="T178" s="27"/>
      <c r="U178" s="27"/>
    </row>
    <row r="179" spans="2:21" ht="15.75" thickBot="1" x14ac:dyDescent="0.3">
      <c r="B179" s="6"/>
      <c r="C179" s="19" t="s">
        <v>21</v>
      </c>
      <c r="D179" s="12" t="s">
        <v>22</v>
      </c>
      <c r="E179" s="14" t="s">
        <v>23</v>
      </c>
      <c r="M179" s="47"/>
      <c r="Q179" s="27"/>
      <c r="R179" s="27"/>
      <c r="S179" s="27"/>
      <c r="T179" s="27"/>
      <c r="U179" s="27"/>
    </row>
    <row r="180" spans="2:21" x14ac:dyDescent="0.25">
      <c r="B180" s="100" t="s">
        <v>54</v>
      </c>
      <c r="C180" s="20">
        <v>2.2999999999999998</v>
      </c>
      <c r="D180" s="1">
        <v>2.5</v>
      </c>
      <c r="E180" s="15">
        <v>1</v>
      </c>
      <c r="M180" s="47"/>
      <c r="Q180" s="27"/>
      <c r="R180" s="27"/>
      <c r="S180" s="27"/>
      <c r="T180" s="27"/>
      <c r="U180" s="27"/>
    </row>
    <row r="181" spans="2:21" ht="15.75" thickBot="1" x14ac:dyDescent="0.3">
      <c r="B181" s="99" t="s">
        <v>55</v>
      </c>
      <c r="C181" s="108">
        <v>1.6</v>
      </c>
      <c r="D181" s="104">
        <v>1.8</v>
      </c>
      <c r="E181" s="109">
        <v>2</v>
      </c>
      <c r="M181" s="47"/>
      <c r="Q181" s="27"/>
      <c r="R181" s="27"/>
      <c r="S181" s="27"/>
      <c r="T181" s="27"/>
      <c r="U181" s="27"/>
    </row>
    <row r="182" spans="2:21" x14ac:dyDescent="0.25">
      <c r="B182" s="42"/>
      <c r="C182" s="41"/>
      <c r="D182" s="24"/>
      <c r="E182" s="96"/>
      <c r="M182" s="47"/>
      <c r="Q182" s="27"/>
      <c r="R182" s="27"/>
      <c r="S182" s="27"/>
      <c r="T182" s="27"/>
      <c r="U182" s="27"/>
    </row>
    <row r="183" spans="2:21" x14ac:dyDescent="0.25">
      <c r="B183" s="42"/>
      <c r="C183" s="41"/>
      <c r="D183" s="24"/>
      <c r="E183" s="96"/>
      <c r="M183" s="47"/>
      <c r="Q183" s="27"/>
      <c r="R183" s="27"/>
      <c r="S183" s="27"/>
      <c r="T183" s="27"/>
      <c r="U183" s="27"/>
    </row>
    <row r="184" spans="2:21" x14ac:dyDescent="0.25">
      <c r="B184" s="95"/>
      <c r="M184" s="47"/>
      <c r="Q184" s="27"/>
      <c r="R184" s="27"/>
      <c r="S184" s="27"/>
      <c r="T184" s="27"/>
      <c r="U184" s="27"/>
    </row>
    <row r="185" spans="2:21" x14ac:dyDescent="0.25">
      <c r="B185" s="95"/>
      <c r="M185" s="47"/>
      <c r="Q185" s="27"/>
      <c r="R185" s="27"/>
      <c r="S185" s="27"/>
      <c r="T185" s="27"/>
      <c r="U185" s="27"/>
    </row>
    <row r="186" spans="2:21" x14ac:dyDescent="0.25">
      <c r="B186" s="95"/>
      <c r="M186" s="47"/>
      <c r="Q186" s="27"/>
      <c r="R186" s="27"/>
      <c r="S186" s="27"/>
      <c r="T186" s="27"/>
      <c r="U186" s="27"/>
    </row>
    <row r="187" spans="2:21" x14ac:dyDescent="0.25">
      <c r="B187" s="95"/>
      <c r="M187" s="47"/>
      <c r="Q187" s="27"/>
      <c r="R187" s="27"/>
      <c r="S187" s="27"/>
      <c r="T187" s="27"/>
      <c r="U187" s="27"/>
    </row>
    <row r="188" spans="2:21" x14ac:dyDescent="0.25">
      <c r="B188" s="95"/>
      <c r="M188" s="47"/>
      <c r="Q188" s="27"/>
      <c r="R188" s="27"/>
      <c r="S188" s="27"/>
      <c r="T188" s="27"/>
      <c r="U188" s="27"/>
    </row>
    <row r="189" spans="2:21" x14ac:dyDescent="0.25">
      <c r="B189" s="95"/>
      <c r="M189" s="47"/>
      <c r="Q189" s="27"/>
      <c r="R189" s="27"/>
      <c r="S189" s="27"/>
      <c r="T189" s="27"/>
      <c r="U189" s="27"/>
    </row>
    <row r="190" spans="2:21" x14ac:dyDescent="0.25">
      <c r="B190" s="95"/>
      <c r="M190" s="47"/>
      <c r="Q190" s="27"/>
      <c r="R190" s="27"/>
      <c r="S190" s="27"/>
      <c r="T190" s="27"/>
      <c r="U190" s="27"/>
    </row>
    <row r="191" spans="2:21" x14ac:dyDescent="0.25">
      <c r="B191" s="95"/>
      <c r="M191" s="47"/>
      <c r="Q191" s="27"/>
      <c r="R191" s="27"/>
      <c r="S191" s="27"/>
      <c r="T191" s="27"/>
      <c r="U191" s="27"/>
    </row>
    <row r="192" spans="2:21" x14ac:dyDescent="0.25">
      <c r="B192" s="95"/>
      <c r="M192" s="47"/>
      <c r="Q192" s="27"/>
      <c r="R192" s="27"/>
      <c r="S192" s="27"/>
      <c r="T192" s="27"/>
      <c r="U192" s="27"/>
    </row>
    <row r="193" spans="2:21" x14ac:dyDescent="0.25">
      <c r="B193" s="95"/>
      <c r="M193" s="47"/>
      <c r="Q193" s="27"/>
      <c r="R193" s="27"/>
      <c r="S193" s="27"/>
      <c r="T193" s="27"/>
      <c r="U193" s="27"/>
    </row>
    <row r="194" spans="2:21" x14ac:dyDescent="0.25">
      <c r="B194" s="95"/>
      <c r="M194" s="47"/>
      <c r="Q194" s="27"/>
      <c r="R194" s="27"/>
      <c r="S194" s="27"/>
      <c r="T194" s="27"/>
      <c r="U194" s="27"/>
    </row>
    <row r="195" spans="2:21" x14ac:dyDescent="0.25">
      <c r="B195" s="16"/>
      <c r="M195" s="47"/>
      <c r="Q195" s="27"/>
      <c r="R195" s="27"/>
      <c r="S195" s="27"/>
      <c r="T195" s="27"/>
      <c r="U195" s="27"/>
    </row>
    <row r="196" spans="2:21" x14ac:dyDescent="0.25">
      <c r="M196" s="47"/>
      <c r="Q196" s="27"/>
      <c r="R196" s="27"/>
      <c r="S196" s="27"/>
      <c r="T196" s="27"/>
      <c r="U196" s="27"/>
    </row>
    <row r="197" spans="2:21" x14ac:dyDescent="0.25">
      <c r="M197" s="47"/>
      <c r="Q197" s="27"/>
      <c r="R197" s="27"/>
      <c r="S197" s="27"/>
      <c r="T197" s="27"/>
      <c r="U197" s="27"/>
    </row>
    <row r="198" spans="2:21" x14ac:dyDescent="0.25">
      <c r="M198" s="47"/>
      <c r="Q198" s="27"/>
      <c r="R198" s="27"/>
      <c r="S198" s="27"/>
      <c r="T198" s="27"/>
      <c r="U198" s="27"/>
    </row>
    <row r="199" spans="2:21" x14ac:dyDescent="0.25">
      <c r="M199" s="47"/>
      <c r="Q199" s="27"/>
      <c r="R199" s="27"/>
      <c r="S199" s="27"/>
      <c r="T199" s="27"/>
      <c r="U199" s="27"/>
    </row>
    <row r="200" spans="2:21" x14ac:dyDescent="0.25">
      <c r="M200" s="47"/>
      <c r="Q200" s="27"/>
      <c r="R200" s="27"/>
      <c r="S200" s="27"/>
      <c r="T200" s="27"/>
      <c r="U200" s="27"/>
    </row>
    <row r="201" spans="2:21" x14ac:dyDescent="0.25">
      <c r="M201" s="47"/>
      <c r="Q201" s="27"/>
      <c r="R201" s="27"/>
      <c r="S201" s="27"/>
      <c r="T201" s="27"/>
      <c r="U201" s="27"/>
    </row>
    <row r="202" spans="2:21" x14ac:dyDescent="0.25">
      <c r="B202" s="42"/>
      <c r="C202" s="41"/>
      <c r="D202" s="24"/>
      <c r="E202" s="96"/>
      <c r="M202" s="47"/>
      <c r="Q202" s="27"/>
      <c r="R202" s="27"/>
      <c r="S202" s="27"/>
      <c r="T202" s="27"/>
      <c r="U202" s="27"/>
    </row>
    <row r="203" spans="2:21" x14ac:dyDescent="0.25">
      <c r="B203" s="42"/>
      <c r="C203" s="41"/>
      <c r="D203" s="24"/>
      <c r="E203" s="96"/>
      <c r="M203" s="47"/>
      <c r="Q203" s="27"/>
      <c r="R203" s="27"/>
      <c r="S203" s="27"/>
      <c r="T203" s="27"/>
      <c r="U203" s="27"/>
    </row>
    <row r="204" spans="2:21" x14ac:dyDescent="0.25">
      <c r="B204" s="42"/>
      <c r="C204" s="41"/>
      <c r="D204" s="24"/>
      <c r="E204" s="96"/>
      <c r="M204" s="47"/>
      <c r="Q204" s="27"/>
      <c r="R204" s="27"/>
      <c r="S204" s="27"/>
      <c r="T204" s="27"/>
      <c r="U204" s="27"/>
    </row>
    <row r="205" spans="2:21" x14ac:dyDescent="0.25">
      <c r="B205" s="42"/>
      <c r="C205" s="41"/>
      <c r="D205" s="24"/>
      <c r="E205" s="96"/>
      <c r="M205" s="47"/>
      <c r="Q205" s="27"/>
      <c r="R205" s="27"/>
      <c r="S205" s="27"/>
      <c r="T205" s="27"/>
      <c r="U205" s="27"/>
    </row>
    <row r="206" spans="2:21" x14ac:dyDescent="0.25">
      <c r="B206" s="16"/>
      <c r="M206" s="47"/>
      <c r="Q206" s="27"/>
      <c r="R206" s="27"/>
      <c r="S206" s="27"/>
      <c r="T206" s="27"/>
      <c r="U206" s="27"/>
    </row>
    <row r="207" spans="2:21" ht="15.75" thickBot="1" x14ac:dyDescent="0.3">
      <c r="B207" t="s">
        <v>19</v>
      </c>
      <c r="M207" s="47"/>
      <c r="Q207" s="27"/>
      <c r="R207" s="27"/>
      <c r="S207" s="27"/>
      <c r="T207" s="27"/>
      <c r="U207" s="27"/>
    </row>
    <row r="208" spans="2:21" ht="15.75" thickBot="1" x14ac:dyDescent="0.3">
      <c r="B208" s="6"/>
      <c r="C208" s="17" t="s">
        <v>17</v>
      </c>
      <c r="D208" s="18" t="s">
        <v>18</v>
      </c>
      <c r="E208" s="45" t="s">
        <v>30</v>
      </c>
      <c r="M208" s="47"/>
      <c r="Q208" s="27"/>
      <c r="R208" s="27"/>
      <c r="S208" s="27"/>
      <c r="T208" s="27"/>
      <c r="U208" s="27"/>
    </row>
    <row r="209" spans="2:21" x14ac:dyDescent="0.25">
      <c r="B209" s="100" t="s">
        <v>54</v>
      </c>
      <c r="C209" s="4">
        <v>15</v>
      </c>
      <c r="D209" s="39">
        <f>0.5*9.81*C209/1000</f>
        <v>7.3575000000000002E-2</v>
      </c>
      <c r="E209" s="46">
        <f>+D209/(1000*0.008*0.004)</f>
        <v>2.2992187500000001</v>
      </c>
      <c r="M209" s="47"/>
      <c r="Q209" s="27"/>
      <c r="R209" s="27"/>
      <c r="S209" s="27"/>
      <c r="T209" s="27"/>
      <c r="U209" s="27"/>
    </row>
    <row r="210" spans="2:21" ht="15.75" thickBot="1" x14ac:dyDescent="0.3">
      <c r="B210" s="99" t="s">
        <v>55</v>
      </c>
      <c r="C210" s="103">
        <v>80</v>
      </c>
      <c r="D210" s="40">
        <f>0.5*9.81*C210/1000</f>
        <v>0.39240000000000003</v>
      </c>
      <c r="E210" s="46">
        <f t="shared" ref="E210" si="5">+D210/(1000*0.008*0.004)</f>
        <v>12.262500000000001</v>
      </c>
      <c r="M210" s="47"/>
      <c r="Q210" s="27"/>
      <c r="R210" s="27"/>
      <c r="S210" s="27"/>
      <c r="T210" s="27"/>
      <c r="U210" s="27"/>
    </row>
    <row r="211" spans="2:21" x14ac:dyDescent="0.25">
      <c r="B211" s="42"/>
      <c r="C211" s="24"/>
      <c r="D211" s="97"/>
      <c r="E211" s="110"/>
      <c r="M211" s="47"/>
      <c r="Q211" s="27"/>
      <c r="R211" s="27"/>
      <c r="S211" s="27"/>
      <c r="T211" s="27"/>
      <c r="U211" s="27"/>
    </row>
    <row r="212" spans="2:21" x14ac:dyDescent="0.25">
      <c r="B212" s="42"/>
      <c r="C212" s="24"/>
      <c r="D212" s="97"/>
      <c r="E212" s="110"/>
      <c r="M212" s="47"/>
      <c r="Q212" s="27"/>
      <c r="R212" s="27"/>
      <c r="S212" s="27"/>
      <c r="T212" s="27"/>
      <c r="U212" s="27"/>
    </row>
    <row r="213" spans="2:21" x14ac:dyDescent="0.25">
      <c r="B213" s="42"/>
      <c r="C213" s="24"/>
      <c r="D213" s="97"/>
      <c r="E213" s="46"/>
      <c r="M213" s="47"/>
      <c r="Q213" s="27"/>
      <c r="R213" s="27"/>
      <c r="S213" s="27"/>
      <c r="T213" s="27"/>
      <c r="U213" s="27"/>
    </row>
    <row r="214" spans="2:21" x14ac:dyDescent="0.25">
      <c r="B214" s="42"/>
      <c r="C214" s="24"/>
      <c r="D214" s="97"/>
      <c r="E214" s="46"/>
      <c r="M214" s="47"/>
      <c r="Q214" s="27"/>
      <c r="R214" s="27"/>
      <c r="S214" s="27"/>
      <c r="T214" s="27"/>
      <c r="U214" s="27"/>
    </row>
    <row r="215" spans="2:21" x14ac:dyDescent="0.25">
      <c r="B215" s="42"/>
      <c r="C215" s="24"/>
      <c r="D215" s="97"/>
      <c r="E215" s="46"/>
      <c r="M215" s="47"/>
      <c r="Q215" s="27"/>
      <c r="R215" s="27"/>
      <c r="S215" s="27"/>
      <c r="T215" s="27"/>
      <c r="U215" s="27"/>
    </row>
    <row r="216" spans="2:21" x14ac:dyDescent="0.25">
      <c r="B216" s="42"/>
      <c r="C216" s="24"/>
      <c r="D216" s="97"/>
      <c r="E216" s="46"/>
      <c r="M216" s="47"/>
      <c r="Q216" s="27"/>
      <c r="R216" s="27"/>
      <c r="S216" s="27"/>
      <c r="T216" s="27"/>
      <c r="U216" s="27"/>
    </row>
    <row r="217" spans="2:21" x14ac:dyDescent="0.25">
      <c r="B217" s="42"/>
      <c r="C217" s="24"/>
      <c r="D217" s="97"/>
      <c r="E217" s="46"/>
      <c r="M217" s="47"/>
      <c r="Q217" s="27"/>
      <c r="R217" s="27"/>
      <c r="S217" s="27"/>
      <c r="T217" s="27"/>
      <c r="U217" s="27"/>
    </row>
    <row r="218" spans="2:21" x14ac:dyDescent="0.25">
      <c r="B218" s="42"/>
      <c r="C218" s="24"/>
      <c r="D218" s="97"/>
      <c r="E218" s="46"/>
      <c r="M218" s="47"/>
      <c r="Q218" s="27"/>
      <c r="R218" s="27"/>
      <c r="S218" s="27"/>
      <c r="T218" s="27"/>
      <c r="U218" s="27"/>
    </row>
    <row r="219" spans="2:21" x14ac:dyDescent="0.25">
      <c r="B219" s="42"/>
      <c r="C219" s="24"/>
      <c r="D219" s="97"/>
      <c r="E219" s="46"/>
      <c r="M219" s="47"/>
      <c r="Q219" s="27"/>
      <c r="R219" s="27"/>
      <c r="S219" s="27"/>
      <c r="T219" s="27"/>
      <c r="U219" s="27"/>
    </row>
    <row r="220" spans="2:21" x14ac:dyDescent="0.25">
      <c r="B220" s="42"/>
      <c r="C220" s="24"/>
      <c r="D220" s="97"/>
      <c r="E220" s="46"/>
      <c r="M220" s="47"/>
      <c r="Q220" s="27"/>
      <c r="R220" s="27"/>
      <c r="S220" s="27"/>
      <c r="T220" s="27"/>
      <c r="U220" s="27"/>
    </row>
    <row r="221" spans="2:21" x14ac:dyDescent="0.25">
      <c r="B221" s="42"/>
      <c r="C221" s="24"/>
      <c r="D221" s="97"/>
      <c r="E221" s="46"/>
      <c r="M221" s="47"/>
      <c r="Q221" s="27"/>
      <c r="R221" s="27"/>
      <c r="S221" s="27"/>
      <c r="T221" s="27"/>
      <c r="U221" s="27"/>
    </row>
    <row r="222" spans="2:21" x14ac:dyDescent="0.25">
      <c r="B222" s="42"/>
      <c r="C222" s="24"/>
      <c r="D222" s="97"/>
      <c r="E222" s="46"/>
      <c r="M222" s="47"/>
      <c r="Q222" s="27"/>
      <c r="R222" s="27"/>
      <c r="S222" s="27"/>
      <c r="T222" s="27"/>
      <c r="U222" s="27"/>
    </row>
    <row r="223" spans="2:21" x14ac:dyDescent="0.25">
      <c r="B223" s="42"/>
      <c r="C223" s="24"/>
      <c r="D223" s="97"/>
      <c r="E223" s="46"/>
      <c r="M223" s="47"/>
      <c r="Q223" s="27"/>
      <c r="R223" s="27"/>
      <c r="S223" s="27"/>
      <c r="T223" s="27"/>
      <c r="U223" s="27"/>
    </row>
    <row r="224" spans="2:21" x14ac:dyDescent="0.25">
      <c r="B224" s="42"/>
      <c r="C224" s="24"/>
      <c r="D224" s="97"/>
      <c r="E224" s="46"/>
      <c r="M224" s="47"/>
      <c r="Q224" s="27"/>
      <c r="R224" s="27"/>
      <c r="S224" s="27"/>
      <c r="T224" s="27"/>
      <c r="U224" s="27"/>
    </row>
    <row r="225" spans="2:21" x14ac:dyDescent="0.25">
      <c r="B225" s="42"/>
      <c r="C225" s="24"/>
      <c r="D225" s="97"/>
      <c r="E225" s="46"/>
      <c r="M225" s="47"/>
      <c r="Q225" s="27"/>
      <c r="R225" s="27"/>
      <c r="S225" s="27"/>
      <c r="T225" s="27"/>
      <c r="U225" s="27"/>
    </row>
    <row r="226" spans="2:21" x14ac:dyDescent="0.25">
      <c r="B226" s="42"/>
      <c r="C226" s="24"/>
      <c r="D226" s="97"/>
      <c r="E226" s="46"/>
      <c r="M226" s="47"/>
      <c r="Q226" s="27"/>
      <c r="R226" s="27"/>
      <c r="S226" s="27"/>
      <c r="T226" s="27"/>
      <c r="U226" s="27"/>
    </row>
    <row r="227" spans="2:21" x14ac:dyDescent="0.25">
      <c r="B227" s="42"/>
      <c r="C227" s="24"/>
      <c r="D227" s="97"/>
      <c r="E227" s="46"/>
      <c r="M227" s="47"/>
      <c r="Q227" s="27"/>
      <c r="R227" s="27"/>
      <c r="S227" s="27"/>
      <c r="T227" s="27"/>
      <c r="U227" s="27"/>
    </row>
    <row r="228" spans="2:21" x14ac:dyDescent="0.25">
      <c r="B228" s="42"/>
      <c r="C228" s="24"/>
      <c r="D228" s="97"/>
      <c r="E228" s="46"/>
      <c r="M228" s="47"/>
      <c r="Q228" s="27"/>
      <c r="R228" s="27"/>
      <c r="S228" s="27"/>
      <c r="T228" s="27"/>
      <c r="U228" s="27"/>
    </row>
    <row r="229" spans="2:21" x14ac:dyDescent="0.25">
      <c r="B229" s="42"/>
      <c r="C229" s="24"/>
      <c r="D229" s="97"/>
      <c r="E229" s="46"/>
      <c r="M229" s="47"/>
      <c r="Q229" s="27"/>
      <c r="R229" s="27"/>
      <c r="S229" s="27"/>
      <c r="T229" s="27"/>
      <c r="U229" s="27"/>
    </row>
    <row r="230" spans="2:21" x14ac:dyDescent="0.25">
      <c r="B230" s="42"/>
      <c r="C230" s="24"/>
      <c r="D230" s="97"/>
      <c r="E230" s="46"/>
      <c r="M230" s="47"/>
      <c r="Q230" s="27"/>
      <c r="R230" s="27"/>
      <c r="S230" s="27"/>
      <c r="T230" s="27"/>
      <c r="U230" s="27"/>
    </row>
    <row r="231" spans="2:21" x14ac:dyDescent="0.25">
      <c r="B231" s="42"/>
      <c r="C231" s="24"/>
      <c r="D231" s="97"/>
      <c r="E231" s="46"/>
      <c r="M231" s="47"/>
      <c r="Q231" s="27"/>
      <c r="R231" s="27"/>
      <c r="S231" s="27"/>
      <c r="T231" s="27"/>
      <c r="U231" s="27"/>
    </row>
    <row r="232" spans="2:21" x14ac:dyDescent="0.25">
      <c r="B232" s="16"/>
      <c r="M232" s="47"/>
      <c r="Q232" s="27"/>
      <c r="R232" s="27"/>
      <c r="S232" s="27"/>
      <c r="T232" s="27"/>
      <c r="U232" s="27"/>
    </row>
    <row r="233" spans="2:21" x14ac:dyDescent="0.25">
      <c r="B233" s="16"/>
      <c r="M233" s="47"/>
      <c r="Q233" s="27"/>
      <c r="R233" s="27"/>
      <c r="S233" s="27"/>
      <c r="T233" s="27"/>
      <c r="U233" s="27"/>
    </row>
    <row r="234" spans="2:21" ht="15.75" thickBot="1" x14ac:dyDescent="0.3">
      <c r="B234" t="s">
        <v>15</v>
      </c>
      <c r="M234" s="47"/>
      <c r="Q234" s="27"/>
      <c r="R234" s="27"/>
      <c r="S234" s="27"/>
      <c r="T234" s="27"/>
      <c r="U234" s="27"/>
    </row>
    <row r="235" spans="2:21" ht="15.75" thickBot="1" x14ac:dyDescent="0.3">
      <c r="B235" s="6"/>
      <c r="C235" s="13" t="s">
        <v>16</v>
      </c>
      <c r="M235" s="47"/>
      <c r="Q235" s="27"/>
      <c r="R235" s="27"/>
      <c r="S235" s="27"/>
      <c r="T235" s="27"/>
      <c r="U235" s="27"/>
    </row>
    <row r="236" spans="2:21" x14ac:dyDescent="0.25">
      <c r="B236" s="100" t="s">
        <v>54</v>
      </c>
      <c r="C236" s="35">
        <v>48</v>
      </c>
      <c r="M236" s="47"/>
      <c r="Q236" s="27"/>
      <c r="R236" s="27"/>
      <c r="S236" s="27"/>
      <c r="T236" s="27"/>
      <c r="U236" s="27"/>
    </row>
    <row r="237" spans="2:21" x14ac:dyDescent="0.25">
      <c r="B237" s="106" t="s">
        <v>55</v>
      </c>
      <c r="C237" s="111">
        <v>48</v>
      </c>
      <c r="M237" s="47"/>
      <c r="Q237" s="27"/>
      <c r="R237" s="27"/>
      <c r="S237" s="27"/>
      <c r="T237" s="27"/>
      <c r="U237" s="27"/>
    </row>
    <row r="238" spans="2:21" x14ac:dyDescent="0.25">
      <c r="B238" s="42"/>
      <c r="C238" s="41"/>
      <c r="M238" s="47"/>
      <c r="Q238" s="27"/>
      <c r="R238" s="27"/>
      <c r="S238" s="27"/>
      <c r="T238" s="27"/>
      <c r="U238" s="27"/>
    </row>
    <row r="239" spans="2:21" x14ac:dyDescent="0.25">
      <c r="B239" s="42"/>
      <c r="C239" s="41"/>
    </row>
    <row r="240" spans="2:21" x14ac:dyDescent="0.25">
      <c r="B240" s="47"/>
    </row>
    <row r="241" spans="2:2" x14ac:dyDescent="0.25">
      <c r="B241" s="47" t="s">
        <v>58</v>
      </c>
    </row>
    <row r="242" spans="2:2" x14ac:dyDescent="0.25">
      <c r="B242" s="112" t="s">
        <v>59</v>
      </c>
    </row>
    <row r="254" spans="2:2" x14ac:dyDescent="0.25">
      <c r="B254" s="7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2022-11-12T14:25:23Z</dcterms:modified>
</cp:coreProperties>
</file>