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83A7FDC-6803-4B47-A3A7-8C2A516A5E64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1" l="1"/>
  <c r="E205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<sst xmlns="http://schemas.openxmlformats.org/spreadsheetml/2006/main" count="105" uniqueCount="65">
  <si>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</si>
  <si>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</si>
  <si>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</si>
  <si>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</si>
  <si>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</si>
  <si>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</si>
  <si>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</si>
  <si>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</si>
  <si>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</si>
  <si>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</si>
  <si>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</si>
  <si>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</si>
  <si>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</si>
  <si>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</si>
  <si>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</si>
  <si>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</si>
  <si>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</si>
  <si>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</si>
  <si>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</si>
  <si>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</si>
  <si>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</si>
  <si>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</si>
  <si>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</si>
  <si>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</si>
  <si>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</si>
  <si>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</si>
  <si>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</si>
  <si>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</si>
  <si>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</si>
  <si>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</si>
  <si>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</si>
  <si>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</si>
  <si>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</si>
  <si>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</si>
  <si>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</si>
  <si>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</si>
  <si>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</si>
  <si>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</si>
  <si>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</si>
  <si>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</si>
  <si>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</si>
  <si>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</si>
  <si>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</si>
  <si>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</si>
  <si>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</si>
  <si>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</si>
  <si>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</si>
  <si>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</si>
  <si>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</si>
  <si>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</si>
  <si>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</si>
  <si>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</si>
  <si>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</si>
  <si>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</si>
  <si>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</si>
  <si>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</si>
  <si>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X1C, Flow: 16 mm³/s (hardened steel nozzle)</t>
  </si>
  <si>
    <t>USD</t>
  </si>
  <si>
    <t>Price (2024-11-06)</t>
  </si>
  <si>
    <t>Very constant room temperature (basement)</t>
  </si>
  <si>
    <t>Siraya Tech ABS-GF vs ASA-GF</t>
  </si>
  <si>
    <t>MyTechFun, 2024-12-08</t>
  </si>
  <si>
    <t>270/100°C</t>
  </si>
  <si>
    <t>ABS-GF</t>
  </si>
  <si>
    <t>ASA-GF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</si>
</sst>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164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8" fillId="0" borderId="0" xfId="0" applyFont="1"/>
    <xf numFmtId="0" fontId="1" fillId="0" borderId="2" xfId="0" applyFont="1" applyBorder="1"/>
    <xf numFmtId="0" fontId="1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64.849999999999994</c:v>
                </c:pt>
                <c:pt idx="1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Sheet1!$B$188:$B$189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Sheet1!$D$188:$D$189</c:f>
              <c:numCache>
                <c:formatCode>0.0</c:formatCode>
                <c:ptCount val="2"/>
                <c:pt idx="0" formatCode="General">
                  <c:v>1.3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0.16000000000000014</c:v>
                </c:pt>
                <c:pt idx="1">
                  <c:v>3.0000000000001137E-2</c:v>
                </c:pt>
                <c:pt idx="2">
                  <c:v>1.9999999999999574E-2</c:v>
                </c:pt>
                <c:pt idx="3">
                  <c:v>9.9999999999997868E-3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ASA-GF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0.35999999999999943</c:v>
                </c:pt>
                <c:pt idx="1">
                  <c:v>0.11999999999999922</c:v>
                </c:pt>
                <c:pt idx="2">
                  <c:v>5.0000000000000711E-2</c:v>
                </c:pt>
                <c:pt idx="3">
                  <c:v>9.9999999999997868E-3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14.29</c:v>
                </c:pt>
                <c:pt idx="1">
                  <c:v>14.45</c:v>
                </c:pt>
                <c:pt idx="2">
                  <c:v>14.48</c:v>
                </c:pt>
                <c:pt idx="3">
                  <c:v>14.5</c:v>
                </c:pt>
                <c:pt idx="4">
                  <c:v>14.51</c:v>
                </c:pt>
                <c:pt idx="5">
                  <c:v>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ASA-GF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14.39</c:v>
                </c:pt>
                <c:pt idx="1">
                  <c:v>14.75</c:v>
                </c:pt>
                <c:pt idx="2">
                  <c:v>14.87</c:v>
                </c:pt>
                <c:pt idx="3">
                  <c:v>14.92</c:v>
                </c:pt>
                <c:pt idx="4">
                  <c:v>14.93</c:v>
                </c:pt>
                <c:pt idx="5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33.049999999999997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Sheet1!$C$72:$C$73</c:f>
              <c:numCache>
                <c:formatCode>0.0</c:formatCode>
                <c:ptCount val="2"/>
                <c:pt idx="0">
                  <c:v>141.6</c:v>
                </c:pt>
                <c:pt idx="1">
                  <c:v>135.6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Sheet1!$C$105:$C$106</c:f>
              <c:numCache>
                <c:formatCode>0.00</c:formatCode>
                <c:ptCount val="2"/>
                <c:pt idx="0">
                  <c:v>0.28000000000000003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Sheet1!$D$105:$D$106</c:f>
              <c:numCache>
                <c:formatCode>0.00</c:formatCode>
                <c:ptCount val="2"/>
                <c:pt idx="0">
                  <c:v>0.52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Sheet1!$E$105:$E$106</c:f>
              <c:numCache>
                <c:formatCode>0.00</c:formatCode>
                <c:ptCount val="2"/>
                <c:pt idx="0">
                  <c:v>0.97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Sheet1!$F$105:$F$106</c:f>
              <c:numCache>
                <c:formatCode>0.00</c:formatCode>
                <c:ptCount val="2"/>
                <c:pt idx="0">
                  <c:v>1.98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Sheet1!$B$204:$B$205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Sheet1!$E$204:$E$205</c:f>
              <c:numCache>
                <c:formatCode>0.0</c:formatCode>
                <c:ptCount val="2"/>
                <c:pt idx="0">
                  <c:v>6.2845312499999997</c:v>
                </c:pt>
                <c:pt idx="1">
                  <c:v>5.5181250000000004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Sheet1!$B$232:$B$233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Sheet1!$C$232:$C$233</c:f>
              <c:numCache>
                <c:formatCode>General</c:formatCode>
                <c:ptCount val="2"/>
                <c:pt idx="0">
                  <c:v>101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0.27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0.95</c:v>
                </c:pt>
                <c:pt idx="7">
                  <c:v>0.97</c:v>
                </c:pt>
                <c:pt idx="8">
                  <c:v>0.97</c:v>
                </c:pt>
                <c:pt idx="9">
                  <c:v>1.93</c:v>
                </c:pt>
                <c:pt idx="10">
                  <c:v>1.98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ASA-GF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0.23</c:v>
                </c:pt>
                <c:pt idx="1">
                  <c:v>0.24</c:v>
                </c:pt>
                <c:pt idx="2">
                  <c:v>0.24</c:v>
                </c:pt>
                <c:pt idx="3">
                  <c:v>0.48</c:v>
                </c:pt>
                <c:pt idx="4">
                  <c:v>0.49</c:v>
                </c:pt>
                <c:pt idx="5">
                  <c:v>0.49</c:v>
                </c:pt>
                <c:pt idx="6">
                  <c:v>0.93</c:v>
                </c:pt>
                <c:pt idx="7">
                  <c:v>0.95</c:v>
                </c:pt>
                <c:pt idx="8">
                  <c:v>0.96</c:v>
                </c:pt>
                <c:pt idx="9">
                  <c:v>1.95</c:v>
                </c:pt>
                <c:pt idx="10">
                  <c:v>2</c:v>
                </c:pt>
                <c:pt idx="11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Sheet1!$B$180:$B$181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Sheet1!$C$180:$C$181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Sheet1!$B$84:$B$85</c:f>
              <c:strCache>
                <c:ptCount val="2"/>
                <c:pt idx="0">
                  <c:v>ABS-GF</c:v>
                </c:pt>
                <c:pt idx="1">
                  <c:v>ASA-GF</c:v>
                </c:pt>
              </c:strCache>
            </c:strRef>
          </c:cat>
          <c:val>
            <c:numRef>
              <c:f>Sheet1!$C$84:$C$85</c:f>
              <c:numCache>
                <c:formatCode>0.0</c:formatCode>
                <c:ptCount val="2"/>
                <c:pt idx="0">
                  <c:v>80.900000000000006</c:v>
                </c:pt>
                <c:pt idx="1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241554</xdr:colOff>
      <xdr:row>37</xdr:row>
      <xdr:rowOff>15185</xdr:rowOff>
    </xdr:from>
    <xdr:to>
      <xdr:col>11</xdr:col>
      <xdr:colOff>169449</xdr:colOff>
      <xdr:row>42</xdr:row>
      <xdr:rowOff>184883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28" y="7146511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16</xdr:col>
      <xdr:colOff>231497</xdr:colOff>
      <xdr:row>37</xdr:row>
      <xdr:rowOff>182440</xdr:rowOff>
    </xdr:from>
    <xdr:to>
      <xdr:col>17</xdr:col>
      <xdr:colOff>517612</xdr:colOff>
      <xdr:row>46</xdr:row>
      <xdr:rowOff>111815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562" y="7313766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184</xdr:row>
      <xdr:rowOff>173498</xdr:rowOff>
    </xdr:from>
    <xdr:to>
      <xdr:col>11</xdr:col>
      <xdr:colOff>60770</xdr:colOff>
      <xdr:row>191</xdr:row>
      <xdr:rowOff>46033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180</xdr:row>
      <xdr:rowOff>43089</xdr:rowOff>
    </xdr:from>
    <xdr:to>
      <xdr:col>16</xdr:col>
      <xdr:colOff>760399</xdr:colOff>
      <xdr:row>191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662609</xdr:colOff>
      <xdr:row>17</xdr:row>
      <xdr:rowOff>45337</xdr:rowOff>
    </xdr:from>
    <xdr:to>
      <xdr:col>9</xdr:col>
      <xdr:colOff>101939</xdr:colOff>
      <xdr:row>25</xdr:row>
      <xdr:rowOff>139569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935" y="3350098"/>
          <a:ext cx="1178678" cy="1618232"/>
        </a:xfrm>
        <a:prstGeom prst="rect">
          <a:avLst/>
        </a:prstGeom>
      </xdr:spPr>
    </xdr:pic>
    <xdr:clientData/>
  </xdr:twoCellAnchor>
  <xdr:twoCellAnchor editAs="oneCell">
    <xdr:from>
      <xdr:col>16</xdr:col>
      <xdr:colOff>296899</xdr:colOff>
      <xdr:row>15</xdr:row>
      <xdr:rowOff>138452</xdr:rowOff>
    </xdr:from>
    <xdr:to>
      <xdr:col>17</xdr:col>
      <xdr:colOff>700287</xdr:colOff>
      <xdr:row>24</xdr:row>
      <xdr:rowOff>23018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4964" y="3053930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60</v>
      </c>
      <c r="M2" s="156" t="s">
        <v>63</v>
      </c>
      <c r="N2" s="98" t="s">
        <v>62</v>
      </c>
      <c r="O2" s="77" t="s">
        <v>56</v>
      </c>
    </row>
    <row r="3" spans="1:18" ht="15.75" thickBot="1" x14ac:dyDescent="0.3">
      <c r="A3" s="3"/>
      <c r="B3" t="s">
        <v>61</v>
      </c>
      <c r="M3" s="157" t="s">
        <v>64</v>
      </c>
      <c r="N3" s="99" t="s">
        <v>62</v>
      </c>
      <c r="O3" s="77" t="s">
        <v>56</v>
      </c>
      <c r="R3" s="81"/>
    </row>
    <row r="4" spans="1:18" x14ac:dyDescent="0.25">
      <c r="A4" s="3"/>
      <c r="B4" s="79" t="s">
        <v>48</v>
      </c>
      <c r="D4" s="78" t="s">
        <v>49</v>
      </c>
      <c r="O4" s="77"/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5" t="s">
        <v>20</v>
      </c>
      <c r="D8" s="139">
        <v>0</v>
      </c>
      <c r="E8" s="140">
        <v>1</v>
      </c>
      <c r="F8" s="140">
        <v>2</v>
      </c>
      <c r="G8" s="140">
        <v>3</v>
      </c>
      <c r="H8" s="140">
        <v>4</v>
      </c>
      <c r="I8" s="141">
        <v>5</v>
      </c>
      <c r="J8" s="41"/>
    </row>
    <row r="9" spans="1:18" x14ac:dyDescent="0.25">
      <c r="A9" s="3"/>
      <c r="B9" s="156" t="s">
        <v>63</v>
      </c>
      <c r="C9" s="115">
        <v>12</v>
      </c>
      <c r="D9" s="136">
        <v>14.29</v>
      </c>
      <c r="E9" s="137">
        <v>14.45</v>
      </c>
      <c r="F9" s="137">
        <v>14.48</v>
      </c>
      <c r="G9" s="137">
        <v>14.5</v>
      </c>
      <c r="H9" s="137">
        <v>14.51</v>
      </c>
      <c r="I9" s="138">
        <v>14.52</v>
      </c>
      <c r="J9" s="41"/>
    </row>
    <row r="10" spans="1:18" ht="15.75" thickBot="1" x14ac:dyDescent="0.3">
      <c r="A10" s="3"/>
      <c r="B10" s="157" t="s">
        <v>64</v>
      </c>
      <c r="C10" s="116">
        <v>12</v>
      </c>
      <c r="D10" s="117">
        <v>14.39</v>
      </c>
      <c r="E10" s="97">
        <v>14.75</v>
      </c>
      <c r="F10" s="118">
        <v>14.87</v>
      </c>
      <c r="G10" s="97">
        <v>14.92</v>
      </c>
      <c r="H10" s="97">
        <v>14.93</v>
      </c>
      <c r="I10" s="107">
        <v>14.94</v>
      </c>
      <c r="J10" s="41"/>
    </row>
    <row r="11" spans="1:18" x14ac:dyDescent="0.25">
      <c r="A11" s="3"/>
      <c r="B11" s="155" t="s">
        <v>59</v>
      </c>
      <c r="C11" s="123"/>
      <c r="D11" s="124"/>
      <c r="E11" s="124"/>
      <c r="F11" s="125"/>
      <c r="G11" s="124"/>
      <c r="H11" s="124"/>
      <c r="I11" s="125"/>
      <c r="J11" s="41"/>
    </row>
    <row r="12" spans="1:18" x14ac:dyDescent="0.25">
      <c r="B12" s="108"/>
      <c r="C12" s="123"/>
      <c r="D12" s="124"/>
      <c r="E12" s="124"/>
      <c r="F12" s="125"/>
      <c r="G12" s="124"/>
      <c r="H12" s="124"/>
      <c r="I12" s="125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90">
        <v>1</v>
      </c>
      <c r="D14" s="130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56" t="s">
        <v>63</v>
      </c>
      <c r="C15" s="131">
        <f>+E9-D9</f>
        <v>0.16000000000000014</v>
      </c>
      <c r="D15" s="132">
        <f t="shared" ref="D15:G15" si="0">+F9-E9</f>
        <v>3.0000000000001137E-2</v>
      </c>
      <c r="E15" s="132">
        <f t="shared" si="0"/>
        <v>1.9999999999999574E-2</v>
      </c>
      <c r="F15" s="132">
        <f t="shared" si="0"/>
        <v>9.9999999999997868E-3</v>
      </c>
      <c r="G15" s="133">
        <f t="shared" si="0"/>
        <v>9.9999999999997868E-3</v>
      </c>
      <c r="H15" s="124"/>
      <c r="I15" s="124"/>
    </row>
    <row r="16" spans="1:18" ht="15.75" thickBot="1" x14ac:dyDescent="0.3">
      <c r="B16" s="157" t="s">
        <v>64</v>
      </c>
      <c r="C16" s="134">
        <f>+E10-D10</f>
        <v>0.35999999999999943</v>
      </c>
      <c r="D16" s="118">
        <f t="shared" ref="D16:G16" si="1">+F10-E10</f>
        <v>0.11999999999999922</v>
      </c>
      <c r="E16" s="118">
        <f t="shared" si="1"/>
        <v>5.0000000000000711E-2</v>
      </c>
      <c r="F16" s="118">
        <f t="shared" si="1"/>
        <v>9.9999999999997868E-3</v>
      </c>
      <c r="G16" s="107">
        <f t="shared" si="1"/>
        <v>9.9999999999997868E-3</v>
      </c>
      <c r="H16" s="124"/>
      <c r="I16" s="125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56" t="s">
        <v>63</v>
      </c>
      <c r="C38" s="93">
        <v>66.400000000000006</v>
      </c>
      <c r="D38" s="93">
        <v>63.3</v>
      </c>
      <c r="E38" s="101">
        <f>AVERAGE(C38:D38)</f>
        <v>64.849999999999994</v>
      </c>
      <c r="F38" s="13">
        <f>+E38*9.81/(1000000*0.004*0.004)</f>
        <v>39.761156249999999</v>
      </c>
      <c r="R38" s="17"/>
      <c r="S38" s="18"/>
    </row>
    <row r="39" spans="1:19" ht="15.75" thickBot="1" x14ac:dyDescent="0.3">
      <c r="B39" s="157" t="s">
        <v>64</v>
      </c>
      <c r="C39" s="94">
        <v>65.3</v>
      </c>
      <c r="D39" s="94">
        <v>63.3</v>
      </c>
      <c r="E39" s="102">
        <f t="shared" ref="E39" si="2">AVERAGE(C39:D39)</f>
        <v>64.3</v>
      </c>
      <c r="F39" s="13">
        <f t="shared" ref="F39" si="3">+E39*9.81/(1000000*0.004*0.004)</f>
        <v>39.423937500000001</v>
      </c>
      <c r="G39" s="44"/>
      <c r="R39" s="3"/>
      <c r="S39" s="18"/>
    </row>
    <row r="40" spans="1:19" x14ac:dyDescent="0.25">
      <c r="A40" s="48"/>
      <c r="B40" t="s">
        <v>18</v>
      </c>
      <c r="C40" s="114"/>
      <c r="D40" s="114"/>
      <c r="E40" s="18"/>
      <c r="F40" s="13"/>
      <c r="R40" s="3"/>
      <c r="S40" s="18"/>
    </row>
    <row r="41" spans="1:19" x14ac:dyDescent="0.25">
      <c r="B41" s="108"/>
      <c r="C41" s="114"/>
      <c r="D41" s="114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56" t="s">
        <v>63</v>
      </c>
      <c r="C51" s="92">
        <v>35.5</v>
      </c>
      <c r="D51" s="93">
        <v>30.6</v>
      </c>
      <c r="E51" s="101">
        <f>AVERAGE(C51:D51)</f>
        <v>33.049999999999997</v>
      </c>
      <c r="F51" s="13">
        <f>+E51*9.81/(1000000*0.004*0.004)</f>
        <v>20.263781250000001</v>
      </c>
      <c r="G51" s="44"/>
      <c r="M51" s="21"/>
    </row>
    <row r="52" spans="1:13" ht="15.75" thickBot="1" x14ac:dyDescent="0.3">
      <c r="B52" s="157" t="s">
        <v>64</v>
      </c>
      <c r="C52" s="91">
        <v>23.4</v>
      </c>
      <c r="D52" s="94">
        <v>22.8</v>
      </c>
      <c r="E52" s="102">
        <f>AVERAGE(C52:D52)</f>
        <v>23.1</v>
      </c>
      <c r="F52" s="13">
        <f>+E52*9.81/(1000000*0.004*0.004)</f>
        <v>14.163187500000001</v>
      </c>
      <c r="M52" s="21"/>
    </row>
    <row r="53" spans="1:13" x14ac:dyDescent="0.25">
      <c r="A53" s="48"/>
      <c r="B53" t="s">
        <v>19</v>
      </c>
      <c r="C53" s="153"/>
      <c r="D53" s="153"/>
      <c r="E53" s="154"/>
      <c r="F53" s="13"/>
      <c r="M53" s="21"/>
    </row>
    <row r="54" spans="1:13" x14ac:dyDescent="0.25">
      <c r="C54" s="114"/>
      <c r="D54" s="114"/>
      <c r="E54" s="18"/>
      <c r="F54" s="13"/>
      <c r="M54" s="21"/>
    </row>
    <row r="55" spans="1:13" x14ac:dyDescent="0.25">
      <c r="M55" s="21"/>
    </row>
    <row r="56" spans="1:13" x14ac:dyDescent="0.25">
      <c r="B56" s="77"/>
      <c r="C56" s="78"/>
      <c r="D56" s="78"/>
      <c r="E56" s="78"/>
      <c r="F56" s="78"/>
      <c r="M56" s="21"/>
    </row>
    <row r="57" spans="1:13" x14ac:dyDescent="0.25">
      <c r="B57" s="78"/>
      <c r="C57" s="144"/>
      <c r="D57" s="144"/>
      <c r="E57" s="145"/>
      <c r="F57" s="142"/>
      <c r="M57" s="21"/>
    </row>
    <row r="58" spans="1:13" x14ac:dyDescent="0.25">
      <c r="B58" s="146"/>
      <c r="C58" s="147"/>
      <c r="D58" s="147"/>
      <c r="E58" s="148"/>
      <c r="F58" s="143"/>
      <c r="M58" s="21"/>
    </row>
    <row r="59" spans="1:13" x14ac:dyDescent="0.25">
      <c r="B59" s="149"/>
      <c r="C59" s="147"/>
      <c r="D59" s="147"/>
      <c r="E59" s="148"/>
      <c r="F59" s="143"/>
      <c r="M59" s="21"/>
    </row>
    <row r="60" spans="1:13" x14ac:dyDescent="0.25">
      <c r="B60" s="78"/>
      <c r="C60" s="147"/>
      <c r="D60" s="147"/>
      <c r="E60" s="148"/>
      <c r="F60" s="143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103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56" t="s">
        <v>63</v>
      </c>
      <c r="C72" s="95">
        <v>141.6</v>
      </c>
      <c r="D72" s="13">
        <f>+C72*9.81/(1000000*2*0.005*0.005*PI()/4)</f>
        <v>35.373039172668712</v>
      </c>
      <c r="E72" s="44"/>
      <c r="M72" s="21"/>
    </row>
    <row r="73" spans="2:13" ht="15.75" thickBot="1" x14ac:dyDescent="0.3">
      <c r="B73" s="157" t="s">
        <v>64</v>
      </c>
      <c r="C73" s="96">
        <v>135.6</v>
      </c>
      <c r="D73" s="13">
        <f>+C73*9.81/(1000000*2*0.005*0.005*PI()/4)</f>
        <v>33.874181580606482</v>
      </c>
      <c r="M73" s="21"/>
    </row>
    <row r="74" spans="2:13" x14ac:dyDescent="0.25">
      <c r="B74" s="3" t="s">
        <v>8</v>
      </c>
      <c r="C74" s="18"/>
      <c r="D74" s="13"/>
      <c r="M74" s="21"/>
    </row>
    <row r="75" spans="2:13" x14ac:dyDescent="0.25">
      <c r="B75" s="108"/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103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56" t="s">
        <v>63</v>
      </c>
      <c r="C84" s="95">
        <v>80.900000000000006</v>
      </c>
      <c r="D84" s="13">
        <f>+C84*9.81/(1000000*2*0.005*0.005*PI()/4)</f>
        <v>20.209596532972451</v>
      </c>
      <c r="M84" s="21"/>
    </row>
    <row r="85" spans="2:13" ht="15.75" thickBot="1" x14ac:dyDescent="0.3">
      <c r="B85" s="157" t="s">
        <v>64</v>
      </c>
      <c r="C85" s="96">
        <v>56.7</v>
      </c>
      <c r="D85" s="13">
        <f>+C85*9.81/(1000000*2*0.005*0.005*PI()/4)</f>
        <v>14.16420424498811</v>
      </c>
      <c r="M85" s="21"/>
    </row>
    <row r="86" spans="2:13" x14ac:dyDescent="0.25">
      <c r="B86" s="3" t="s">
        <v>8</v>
      </c>
      <c r="C86" s="18"/>
      <c r="D86" s="13"/>
      <c r="M86" s="21"/>
    </row>
    <row r="87" spans="2:13" x14ac:dyDescent="0.25">
      <c r="B87" s="108"/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56" t="s">
        <v>63</v>
      </c>
      <c r="C105" s="45">
        <f>+Sheet1!D136</f>
        <v>0.28000000000000003</v>
      </c>
      <c r="D105" s="46">
        <f>+Sheet1!G136</f>
        <v>0.52</v>
      </c>
      <c r="E105" s="46">
        <f>+Sheet1!J136</f>
        <v>0.97</v>
      </c>
      <c r="F105" s="47">
        <f>+Sheet1!M136</f>
        <v>1.98</v>
      </c>
      <c r="M105" s="21"/>
    </row>
    <row r="106" spans="2:13" ht="15.75" thickBot="1" x14ac:dyDescent="0.3">
      <c r="B106" s="157" t="s">
        <v>64</v>
      </c>
      <c r="C106" s="51">
        <f>+Sheet1!D137</f>
        <v>0.24</v>
      </c>
      <c r="D106" s="52">
        <f>+Sheet1!G137</f>
        <v>0.49</v>
      </c>
      <c r="E106" s="52">
        <f>+Sheet1!J137</f>
        <v>0.95</v>
      </c>
      <c r="F106" s="53">
        <f>+Sheet1!M137</f>
        <v>2</v>
      </c>
      <c r="M106" s="21"/>
    </row>
    <row r="107" spans="2:13" x14ac:dyDescent="0.25">
      <c r="B107" s="17"/>
      <c r="C107" s="113"/>
      <c r="D107" s="113"/>
      <c r="E107" s="113"/>
      <c r="F107" s="113"/>
      <c r="M107" s="21"/>
    </row>
    <row r="108" spans="2:13" x14ac:dyDescent="0.25">
      <c r="B108" s="108"/>
      <c r="C108" s="113"/>
      <c r="D108" s="113"/>
      <c r="E108" s="113"/>
      <c r="F108" s="113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56" t="s">
        <v>63</v>
      </c>
      <c r="C136" s="54">
        <v>0.27</v>
      </c>
      <c r="D136" s="55">
        <v>0.28000000000000003</v>
      </c>
      <c r="E136" s="86">
        <v>0.28000000000000003</v>
      </c>
      <c r="F136" s="56">
        <v>0.51</v>
      </c>
      <c r="G136" s="57">
        <v>0.52</v>
      </c>
      <c r="H136" s="58">
        <v>0.52</v>
      </c>
      <c r="I136" s="59">
        <v>0.95</v>
      </c>
      <c r="J136" s="60">
        <v>0.97</v>
      </c>
      <c r="K136" s="61">
        <v>0.97</v>
      </c>
      <c r="L136" s="88">
        <v>1.93</v>
      </c>
      <c r="M136" s="62">
        <v>1.98</v>
      </c>
      <c r="N136" s="63">
        <v>2</v>
      </c>
    </row>
    <row r="137" spans="2:14" ht="15.75" thickBot="1" x14ac:dyDescent="0.3">
      <c r="B137" s="157" t="s">
        <v>64</v>
      </c>
      <c r="C137" s="64">
        <v>0.23</v>
      </c>
      <c r="D137" s="65">
        <v>0.24</v>
      </c>
      <c r="E137" s="87">
        <v>0.24</v>
      </c>
      <c r="F137" s="66">
        <v>0.48</v>
      </c>
      <c r="G137" s="67">
        <v>0.49</v>
      </c>
      <c r="H137" s="68">
        <v>0.49</v>
      </c>
      <c r="I137" s="69">
        <v>0.93</v>
      </c>
      <c r="J137" s="70">
        <v>0.95</v>
      </c>
      <c r="K137" s="71">
        <v>0.96</v>
      </c>
      <c r="L137" s="89">
        <v>1.95</v>
      </c>
      <c r="M137" s="72">
        <v>2</v>
      </c>
      <c r="N137" s="73">
        <v>2.0299999999999998</v>
      </c>
    </row>
    <row r="138" spans="2:14" x14ac:dyDescent="0.25">
      <c r="B138" s="17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</row>
    <row r="139" spans="2:14" x14ac:dyDescent="0.25">
      <c r="B139" s="108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103" t="s">
        <v>51</v>
      </c>
      <c r="M178" s="21"/>
    </row>
    <row r="179" spans="2:13" ht="15.75" thickBot="1" x14ac:dyDescent="0.3">
      <c r="B179" s="2"/>
      <c r="C179" s="74" t="s">
        <v>15</v>
      </c>
      <c r="D179" s="75" t="s">
        <v>16</v>
      </c>
      <c r="E179" s="126" t="s">
        <v>17</v>
      </c>
      <c r="M179" s="21"/>
    </row>
    <row r="180" spans="2:13" x14ac:dyDescent="0.25">
      <c r="B180" s="156" t="s">
        <v>63</v>
      </c>
      <c r="C180" s="8">
        <v>1.1000000000000001</v>
      </c>
      <c r="D180" s="80">
        <v>1.1000000000000001</v>
      </c>
      <c r="E180" s="127">
        <v>0.25</v>
      </c>
      <c r="M180" s="21"/>
    </row>
    <row r="181" spans="2:13" ht="15.75" thickBot="1" x14ac:dyDescent="0.3">
      <c r="B181" s="157" t="s">
        <v>64</v>
      </c>
      <c r="C181" s="119">
        <v>0.8</v>
      </c>
      <c r="D181" s="120">
        <v>0.8</v>
      </c>
      <c r="E181" s="128">
        <v>0.25</v>
      </c>
      <c r="M181" s="21"/>
    </row>
    <row r="182" spans="2:13" x14ac:dyDescent="0.25">
      <c r="B182" s="17"/>
      <c r="C182" s="16"/>
      <c r="D182" s="10"/>
      <c r="E182" s="10"/>
      <c r="M182" s="21"/>
    </row>
    <row r="183" spans="2:13" x14ac:dyDescent="0.25">
      <c r="B183" s="108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103" t="s">
        <v>54</v>
      </c>
      <c r="M186" s="21"/>
    </row>
    <row r="187" spans="2:13" ht="15.75" thickBot="1" x14ac:dyDescent="0.3">
      <c r="B187" s="2"/>
      <c r="C187" s="6" t="s">
        <v>15</v>
      </c>
      <c r="D187" s="110" t="s">
        <v>16</v>
      </c>
      <c r="E187" s="76" t="s">
        <v>17</v>
      </c>
      <c r="M187" s="21"/>
    </row>
    <row r="188" spans="2:13" x14ac:dyDescent="0.25">
      <c r="B188" s="156" t="s">
        <v>63</v>
      </c>
      <c r="C188" s="1" t="s">
        <v>53</v>
      </c>
      <c r="D188" s="111">
        <v>1.3</v>
      </c>
      <c r="E188" s="4">
        <v>0.1</v>
      </c>
      <c r="M188" s="21"/>
    </row>
    <row r="189" spans="2:13" ht="15.75" thickBot="1" x14ac:dyDescent="0.3">
      <c r="B189" s="157" t="s">
        <v>64</v>
      </c>
      <c r="C189" s="109" t="s">
        <v>53</v>
      </c>
      <c r="D189" s="150">
        <v>0.8</v>
      </c>
      <c r="E189" s="49">
        <v>0.1</v>
      </c>
      <c r="M189" s="21"/>
    </row>
    <row r="190" spans="2:13" x14ac:dyDescent="0.25">
      <c r="B190" s="17"/>
      <c r="C190" s="10"/>
      <c r="D190" s="16"/>
      <c r="E190" s="10"/>
      <c r="M190" s="21"/>
    </row>
    <row r="191" spans="2:13" x14ac:dyDescent="0.25">
      <c r="B191" s="108"/>
      <c r="C191" s="10"/>
      <c r="D191" s="16"/>
      <c r="E191" s="10"/>
      <c r="M191" s="21"/>
    </row>
    <row r="192" spans="2:13" x14ac:dyDescent="0.25">
      <c r="B192" s="104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56" t="s">
        <v>63</v>
      </c>
      <c r="C204" s="1">
        <v>41</v>
      </c>
      <c r="D204" s="15">
        <f>0.5*9.81*C204/1000</f>
        <v>0.20110500000000001</v>
      </c>
      <c r="E204" s="20">
        <f>+D204/(1000*0.008*0.004)</f>
        <v>6.2845312499999997</v>
      </c>
      <c r="F204" s="44"/>
      <c r="M204" s="21"/>
    </row>
    <row r="205" spans="1:13" ht="15.75" thickBot="1" x14ac:dyDescent="0.3">
      <c r="B205" s="157" t="s">
        <v>64</v>
      </c>
      <c r="C205" s="109">
        <v>36</v>
      </c>
      <c r="D205" s="121">
        <f>0.5*9.81*C205/1000</f>
        <v>0.17658000000000001</v>
      </c>
      <c r="E205" s="20">
        <f>+D205/(1000*0.008*0.004)</f>
        <v>5.5181250000000004</v>
      </c>
      <c r="F205" s="44"/>
      <c r="M205" s="21"/>
    </row>
    <row r="206" spans="1:13" x14ac:dyDescent="0.25">
      <c r="A206" s="48"/>
      <c r="B206" s="17"/>
      <c r="C206" s="10"/>
      <c r="D206" s="40"/>
      <c r="E206" s="20"/>
      <c r="F206" s="44"/>
      <c r="M206" s="21"/>
    </row>
    <row r="207" spans="1:13" x14ac:dyDescent="0.25">
      <c r="B207" s="108"/>
      <c r="C207" s="10"/>
      <c r="D207" s="40"/>
      <c r="E207" s="20"/>
      <c r="M207" s="21"/>
    </row>
    <row r="208" spans="1:13" x14ac:dyDescent="0.25">
      <c r="B208" s="3"/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56" t="s">
        <v>63</v>
      </c>
      <c r="C232" s="11">
        <v>101</v>
      </c>
      <c r="M232" s="21"/>
    </row>
    <row r="233" spans="2:13" ht="15.75" thickBot="1" x14ac:dyDescent="0.3">
      <c r="B233" s="157" t="s">
        <v>64</v>
      </c>
      <c r="C233" s="122">
        <v>101</v>
      </c>
      <c r="D233" s="129"/>
      <c r="M233" s="21"/>
    </row>
    <row r="234" spans="2:13" x14ac:dyDescent="0.25">
      <c r="B234" s="17"/>
      <c r="C234" s="16"/>
      <c r="M234" s="21"/>
    </row>
    <row r="235" spans="2:13" x14ac:dyDescent="0.25">
      <c r="B235" s="108"/>
      <c r="C235" s="16"/>
    </row>
    <row r="236" spans="2:13" x14ac:dyDescent="0.25">
      <c r="B236" s="83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4" x14ac:dyDescent="0.25">
      <c r="B250" s="3"/>
    </row>
    <row r="251" spans="2:4" ht="15.75" thickBot="1" x14ac:dyDescent="0.3">
      <c r="B251" t="s">
        <v>58</v>
      </c>
    </row>
    <row r="252" spans="2:4" ht="15.75" thickBot="1" x14ac:dyDescent="0.3">
      <c r="B252" s="2"/>
      <c r="C252" s="7" t="s">
        <v>57</v>
      </c>
    </row>
    <row r="253" spans="2:4" x14ac:dyDescent="0.25">
      <c r="B253" s="156" t="s">
        <v>63</v>
      </c>
      <c r="C253" s="11">
        <v>35</v>
      </c>
      <c r="D253" s="151"/>
    </row>
    <row r="254" spans="2:4" ht="15.75" thickBot="1" x14ac:dyDescent="0.3">
      <c r="B254" s="157" t="s">
        <v>64</v>
      </c>
      <c r="C254" s="122">
        <v>40</v>
      </c>
      <c r="D254" s="152"/>
    </row>
    <row r="255" spans="2:4" x14ac:dyDescent="0.25">
      <c r="B255" s="5"/>
      <c r="C255" s="16"/>
      <c r="D255" s="152"/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2024-12-08T17:55:49Z</dcterms:modified>
</cp:coreProperties>
</file>