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44E7E908-7EA2-4C98-8724-435C11175DF6}" xr6:coauthVersionLast="47" xr6:coauthVersionMax="47" xr10:uidLastSave="{00000000-0000-0000-0000-000000000000}"/>
  <bookViews>
    <workbookView xWindow="-120" yWindow="-120" windowWidth="29040" windowHeight="17520" xr2:uid="{BC2B8484-DFD5-4056-8182-8E4A7FE3B528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F16" i="1"/>
  <c r="E16" i="1"/>
  <c r="D16" i="1"/>
  <c r="G15" i="1"/>
  <c r="F15" i="1"/>
  <c r="E15" i="1"/>
  <c r="D15" i="1"/>
  <c r="C16" i="1"/>
  <c r="C15" i="1"/>
  <c r="E73" i="1"/>
  <c r="F73" i="1" s="1"/>
  <c r="E72" i="1"/>
  <c r="F72" i="1" s="1"/>
  <c r="D111" i="1"/>
  <c r="D110" i="1"/>
  <c r="E52" i="1" l="1"/>
  <c r="C132" i="1" l="1"/>
  <c r="D132" i="1"/>
  <c r="E132" i="1"/>
  <c r="F132" i="1"/>
  <c r="F131" i="1"/>
  <c r="E131" i="1"/>
  <c r="D131" i="1"/>
  <c r="C131" i="1"/>
  <c r="E51" i="1"/>
  <c r="F51" i="1" s="1"/>
  <c r="D99" i="1"/>
  <c r="D98" i="1"/>
  <c r="D231" i="1"/>
  <c r="E231" i="1" s="1"/>
  <c r="E39" i="1"/>
  <c r="F39" i="1" s="1"/>
  <c r="D230" i="1"/>
  <c r="E230" i="1" s="1"/>
  <c r="F52" i="1"/>
  <c r="E38" i="1"/>
  <c r="F38" i="1" s="1"/>
</calcChain>
</file>

<file path=xl/sharedStrings.xml><?xml version="1.0" encoding="utf-8"?>
<sst xmlns="http://schemas.openxmlformats.org/spreadsheetml/2006/main" count="109" uniqueCount="66">
  <si>
    <t>Tensile test, break load (kg)</t>
  </si>
  <si>
    <t>Test 1</t>
  </si>
  <si>
    <t>Test 2</t>
  </si>
  <si>
    <t>Average</t>
  </si>
  <si>
    <t>Layer adhesion test, break load (kg)</t>
  </si>
  <si>
    <t>Bending ISO178 (dist. Between supports 50mm)</t>
  </si>
  <si>
    <t>Shear stress test, break load (kg)</t>
  </si>
  <si>
    <t>Break kg</t>
  </si>
  <si>
    <t>Area: 2 x Ø 5 mm</t>
  </si>
  <si>
    <t>Temperature test</t>
  </si>
  <si>
    <t>Deform °C</t>
  </si>
  <si>
    <t>dH [mm]</t>
  </si>
  <si>
    <t>E br [J]</t>
  </si>
  <si>
    <t>Izod impact test, E break in Joules</t>
  </si>
  <si>
    <t>Torque (twist) test, Nm</t>
  </si>
  <si>
    <t>Load at 90°</t>
  </si>
  <si>
    <t>Max Nm</t>
  </si>
  <si>
    <t>Approx turns</t>
  </si>
  <si>
    <t>Min area 4x4mm</t>
  </si>
  <si>
    <t>Min area 4x4mm, vertical test specimen</t>
  </si>
  <si>
    <t>No Load</t>
  </si>
  <si>
    <t>Creep test C-bending, reference surface [mm] (default 12mm), constant load 1,25 kg</t>
  </si>
  <si>
    <t>RAW DATA:</t>
  </si>
  <si>
    <t>kJ/m²</t>
  </si>
  <si>
    <t>Average (kg)</t>
  </si>
  <si>
    <t>MPa</t>
  </si>
  <si>
    <t>Settings:</t>
  </si>
  <si>
    <t>1.25kg</t>
  </si>
  <si>
    <t>2.5kg</t>
  </si>
  <si>
    <t>5kg</t>
  </si>
  <si>
    <t>10kg</t>
  </si>
  <si>
    <t>1,25kg 30"</t>
  </si>
  <si>
    <t>1,25kg 1"</t>
  </si>
  <si>
    <t>2,5kg 1"</t>
  </si>
  <si>
    <t>1,25kg 60"</t>
  </si>
  <si>
    <t>2,5kg 30"</t>
  </si>
  <si>
    <t>2,5kg 60"</t>
  </si>
  <si>
    <t>5kg 1"</t>
  </si>
  <si>
    <t>5kg 30"</t>
  </si>
  <si>
    <t>5kg 60"</t>
  </si>
  <si>
    <t>10kg 1"</t>
  </si>
  <si>
    <t>10kg 30"</t>
  </si>
  <si>
    <t>10kg 60"</t>
  </si>
  <si>
    <t>Bending, deformation at given load after 1", 30" and 60"</t>
  </si>
  <si>
    <t>Bending. Deformation at given load after 30 sec, (mm)</t>
  </si>
  <si>
    <t>More info about bending in next graph</t>
  </si>
  <si>
    <t>it is not recommended to use object continuously at this temp.</t>
  </si>
  <si>
    <t>(smaller values are better)</t>
  </si>
  <si>
    <t xml:space="preserve">Test object on Printables: </t>
  </si>
  <si>
    <t>https://www.printables.com/model/465670-mytechfun-test-objects</t>
  </si>
  <si>
    <t xml:space="preserve">This is only a 15-minute test, </t>
  </si>
  <si>
    <t>HORIZONTAL</t>
  </si>
  <si>
    <t>VERTICAL</t>
  </si>
  <si>
    <t>-</t>
  </si>
  <si>
    <t>VERTICAL (layer adhesion is important)</t>
  </si>
  <si>
    <t>AzureFilm PLA Prime (vs annealed version)</t>
  </si>
  <si>
    <t>MyTechFun, 2024-08-11</t>
  </si>
  <si>
    <t>Reference</t>
  </si>
  <si>
    <t>Annealed</t>
  </si>
  <si>
    <t>Flow: 20 mm³/s, 0.4mm nozzle</t>
  </si>
  <si>
    <t>Printed on BambuLab K1C</t>
  </si>
  <si>
    <t>250/65°C</t>
  </si>
  <si>
    <t>Annealed on 120°C 1h + cooling with oven</t>
  </si>
  <si>
    <t>Min area 10x10mm, 2 walls, 20% infill, vertical test specimen</t>
  </si>
  <si>
    <t>Layer adhesion test (hollow inside), break load (kg)</t>
  </si>
  <si>
    <t>The difference between 2 days: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</si>
</sst>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\+0%;\-0%;0%"/>
  </numFmts>
  <fonts count="2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11"/>
      <color theme="2" tint="-0.499984740745262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 tint="0.499984740745262"/>
      <name val="Calibri"/>
      <family val="2"/>
      <charset val="238"/>
      <scheme val="minor"/>
    </font>
    <font>
      <b/>
      <sz val="11"/>
      <color theme="2" tint="-0.499984740745262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i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i/>
      <sz val="10"/>
      <color theme="4"/>
      <name val="Calibri"/>
      <family val="2"/>
      <charset val="238"/>
      <scheme val="minor"/>
    </font>
    <font>
      <i/>
      <sz val="11"/>
      <color rgb="FFC00000"/>
      <name val="Calibri"/>
      <family val="2"/>
      <charset val="238"/>
      <scheme val="minor"/>
    </font>
    <font>
      <sz val="11"/>
      <color theme="0" tint="-0.499984740745262"/>
      <name val="Calibri"/>
      <family val="2"/>
      <charset val="238"/>
      <scheme val="minor"/>
    </font>
    <font>
      <b/>
      <sz val="11"/>
      <color theme="1" tint="0.34998626667073579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0"/>
      <color theme="1" tint="0.499984740745262"/>
      <name val="Calibri"/>
      <family val="2"/>
      <charset val="238"/>
      <scheme val="minor"/>
    </font>
    <font>
      <b/>
      <sz val="11"/>
      <color rgb="FF00B0F0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b/>
      <i/>
      <sz val="11"/>
      <color rgb="FFC0000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50">
    <xf numFmtId="0" fontId="0" fillId="0" borderId="0" xfId="0"/>
    <xf numFmtId="0" fontId="0" fillId="0" borderId="2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0" fillId="0" borderId="4" xfId="0" applyBorder="1" applyAlignment="1">
      <alignment horizontal="center"/>
    </xf>
    <xf numFmtId="0" fontId="3" fillId="0" borderId="0" xfId="0" applyFont="1"/>
    <xf numFmtId="0" fontId="0" fillId="0" borderId="14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0" xfId="0" applyFont="1" applyFill="1"/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6" fillId="0" borderId="0" xfId="0" applyFont="1"/>
    <xf numFmtId="165" fontId="1" fillId="0" borderId="4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/>
    <xf numFmtId="164" fontId="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9" fillId="0" borderId="0" xfId="0" applyFont="1"/>
    <xf numFmtId="0" fontId="0" fillId="0" borderId="16" xfId="0" applyBorder="1"/>
    <xf numFmtId="0" fontId="10" fillId="0" borderId="14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0" fillId="0" borderId="17" xfId="0" applyBorder="1"/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1" fillId="0" borderId="0" xfId="0" applyFont="1"/>
    <xf numFmtId="165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166" fontId="0" fillId="0" borderId="0" xfId="1" applyNumberFormat="1" applyFont="1" applyAlignment="1">
      <alignment horizontal="left"/>
    </xf>
    <xf numFmtId="2" fontId="12" fillId="0" borderId="2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7" xfId="0" applyBorder="1" applyAlignment="1">
      <alignment horizontal="center"/>
    </xf>
    <xf numFmtId="0" fontId="1" fillId="0" borderId="20" xfId="0" applyFont="1" applyBorder="1" applyAlignment="1">
      <alignment horizontal="center"/>
    </xf>
    <xf numFmtId="2" fontId="12" fillId="0" borderId="5" xfId="0" applyNumberFormat="1" applyFont="1" applyBorder="1" applyAlignment="1">
      <alignment horizontal="center"/>
    </xf>
    <xf numFmtId="2" fontId="12" fillId="0" borderId="6" xfId="0" applyNumberFormat="1" applyFont="1" applyBorder="1" applyAlignment="1">
      <alignment horizontal="center"/>
    </xf>
    <xf numFmtId="2" fontId="12" fillId="0" borderId="7" xfId="0" applyNumberFormat="1" applyFont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6" borderId="2" xfId="0" applyNumberForma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2" fontId="0" fillId="6" borderId="4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5" borderId="5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2" fontId="0" fillId="6" borderId="6" xfId="0" applyNumberFormat="1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4" fillId="0" borderId="0" xfId="0" applyFont="1"/>
    <xf numFmtId="0" fontId="0" fillId="0" borderId="3" xfId="0" applyBorder="1" applyAlignment="1">
      <alignment horizontal="center"/>
    </xf>
    <xf numFmtId="0" fontId="0" fillId="0" borderId="0" xfId="0" applyAlignment="1">
      <alignment vertical="center"/>
    </xf>
    <xf numFmtId="0" fontId="16" fillId="0" borderId="0" xfId="0" applyFont="1"/>
    <xf numFmtId="0" fontId="17" fillId="0" borderId="0" xfId="0" applyFont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" fontId="0" fillId="5" borderId="22" xfId="0" applyNumberFormat="1" applyFill="1" applyBorder="1" applyAlignment="1">
      <alignment horizontal="center"/>
    </xf>
    <xf numFmtId="2" fontId="0" fillId="5" borderId="23" xfId="0" applyNumberFormat="1" applyFill="1" applyBorder="1" applyAlignment="1">
      <alignment horizontal="center"/>
    </xf>
    <xf numFmtId="2" fontId="0" fillId="3" borderId="24" xfId="0" applyNumberFormat="1" applyFill="1" applyBorder="1" applyAlignment="1">
      <alignment horizontal="center"/>
    </xf>
    <xf numFmtId="2" fontId="0" fillId="3" borderId="25" xfId="0" applyNumberForma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0" fillId="0" borderId="4" xfId="0" applyBorder="1"/>
    <xf numFmtId="0" fontId="0" fillId="0" borderId="7" xfId="0" applyBorder="1"/>
    <xf numFmtId="0" fontId="0" fillId="0" borderId="19" xfId="0" applyBorder="1"/>
    <xf numFmtId="164" fontId="1" fillId="0" borderId="4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20" fillId="0" borderId="0" xfId="0" applyFont="1"/>
    <xf numFmtId="0" fontId="21" fillId="0" borderId="0" xfId="0" applyFont="1"/>
    <xf numFmtId="0" fontId="19" fillId="0" borderId="0" xfId="0" applyFont="1"/>
    <xf numFmtId="0" fontId="12" fillId="0" borderId="0" xfId="0" applyFont="1"/>
    <xf numFmtId="2" fontId="18" fillId="0" borderId="7" xfId="0" applyNumberFormat="1" applyFont="1" applyBorder="1" applyAlignment="1">
      <alignment horizontal="center"/>
    </xf>
    <xf numFmtId="0" fontId="22" fillId="0" borderId="0" xfId="0" applyFont="1"/>
    <xf numFmtId="0" fontId="0" fillId="0" borderId="5" xfId="0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3" fillId="0" borderId="2" xfId="0" applyFont="1" applyBorder="1"/>
    <xf numFmtId="0" fontId="3" fillId="0" borderId="5" xfId="0" applyFont="1" applyBorder="1"/>
    <xf numFmtId="2" fontId="0" fillId="0" borderId="0" xfId="0" applyNumberFormat="1" applyAlignment="1">
      <alignment horizontal="center"/>
    </xf>
    <xf numFmtId="2" fontId="1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8" fillId="0" borderId="27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18" fillId="0" borderId="6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8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24" fillId="0" borderId="19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7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18" fillId="0" borderId="0" xfId="0" applyNumberFormat="1" applyFont="1" applyBorder="1" applyAlignment="1">
      <alignment horizontal="center"/>
    </xf>
    <xf numFmtId="0" fontId="23" fillId="0" borderId="27" xfId="0" applyFont="1" applyBorder="1"/>
    <xf numFmtId="0" fontId="3" fillId="0" borderId="8" xfId="0" applyFont="1" applyBorder="1"/>
    <xf numFmtId="2" fontId="18" fillId="0" borderId="2" xfId="0" applyNumberFormat="1" applyFont="1" applyBorder="1" applyAlignment="1">
      <alignment horizontal="center"/>
    </xf>
    <xf numFmtId="2" fontId="18" fillId="0" borderId="3" xfId="0" applyNumberFormat="1" applyFont="1" applyBorder="1" applyAlignment="1">
      <alignment horizontal="center"/>
    </xf>
    <xf numFmtId="2" fontId="18" fillId="0" borderId="4" xfId="0" applyNumberFormat="1" applyFont="1" applyBorder="1" applyAlignment="1">
      <alignment horizontal="center"/>
    </xf>
    <xf numFmtId="2" fontId="18" fillId="0" borderId="5" xfId="0" applyNumberFormat="1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2" fontId="5" fillId="0" borderId="28" xfId="0" applyNumberFormat="1" applyFont="1" applyBorder="1" applyAlignment="1">
      <alignment horizontal="center"/>
    </xf>
    <xf numFmtId="2" fontId="5" fillId="0" borderId="29" xfId="0" applyNumberFormat="1" applyFont="1" applyBorder="1" applyAlignment="1">
      <alignment horizontal="center"/>
    </xf>
    <xf numFmtId="2" fontId="5" fillId="0" borderId="30" xfId="0" applyNumberFormat="1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1C3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Tensile test, 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Sheet1!$E$37</c:f>
              <c:strCache>
                <c:ptCount val="1"/>
                <c:pt idx="0">
                  <c:v>Average (kg)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Sheet1!$B$38:$B$39</c:f>
              <c:strCache>
                <c:ptCount val="2"/>
                <c:pt idx="0">
                  <c:v>Reference</c:v>
                </c:pt>
                <c:pt idx="1">
                  <c:v>Annealed</c:v>
                </c:pt>
              </c:strCache>
            </c:strRef>
          </c:cat>
          <c:val>
            <c:numRef>
              <c:f>Sheet1!$E$38:$E$39</c:f>
              <c:numCache>
                <c:formatCode>0.0</c:formatCode>
                <c:ptCount val="2"/>
                <c:pt idx="0">
                  <c:v>63.099999999999994</c:v>
                </c:pt>
                <c:pt idx="1">
                  <c:v>59.900000000000006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1-496B-8841-E70C0219057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16394224"/>
        <c:axId val="816395056"/>
      </c:barChart>
      <c:catAx>
        <c:axId val="81639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5056"/>
        <c:crosses val="autoZero"/>
        <c:auto val="1"/>
        <c:lblAlgn val="ctr"/>
        <c:lblOffset val="100"/>
        <c:noMultiLvlLbl val="0"/>
      </c:catAx>
      <c:valAx>
        <c:axId val="816395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42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(vertical) </a:t>
            </a:r>
            <a:r>
              <a:rPr lang="en-US"/>
              <a:t>Max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Sheet1!$D$213</c:f>
              <c:strCache>
                <c:ptCount val="1"/>
                <c:pt idx="0">
                  <c:v>Max Nm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Sheet1!$B$214:$B$215</c:f>
              <c:strCache>
                <c:ptCount val="2"/>
                <c:pt idx="0">
                  <c:v>Reference</c:v>
                </c:pt>
                <c:pt idx="1">
                  <c:v>Annealed</c:v>
                </c:pt>
              </c:strCache>
            </c:strRef>
          </c:cat>
          <c:val>
            <c:numRef>
              <c:f>Sheet1!$D$214:$D$215</c:f>
              <c:numCache>
                <c:formatCode>General</c:formatCode>
                <c:ptCount val="2"/>
                <c:pt idx="0">
                  <c:v>1.2</c:v>
                </c:pt>
                <c:pt idx="1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C-4C50-BDCC-F9ACF0E30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8992704"/>
        <c:axId val="348993664"/>
      </c:barChart>
      <c:catAx>
        <c:axId val="34899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48993664"/>
        <c:crosses val="autoZero"/>
        <c:auto val="1"/>
        <c:lblAlgn val="ctr"/>
        <c:lblOffset val="100"/>
        <c:noMultiLvlLbl val="0"/>
      </c:catAx>
      <c:valAx>
        <c:axId val="34899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4899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Layer adhesion (2 walls, 20% infill)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Sheet1!$E$71</c:f>
              <c:strCache>
                <c:ptCount val="1"/>
                <c:pt idx="0">
                  <c:v>Average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Sheet1!$B$72:$B$73</c:f>
              <c:strCache>
                <c:ptCount val="2"/>
                <c:pt idx="0">
                  <c:v>Reference</c:v>
                </c:pt>
                <c:pt idx="1">
                  <c:v>Annealed</c:v>
                </c:pt>
              </c:strCache>
            </c:strRef>
          </c:cat>
          <c:val>
            <c:numRef>
              <c:f>Sheet1!$E$72:$E$73</c:f>
              <c:numCache>
                <c:formatCode>0.0</c:formatCode>
                <c:ptCount val="2"/>
                <c:pt idx="0">
                  <c:v>55.3</c:v>
                </c:pt>
                <c:pt idx="1">
                  <c:v>36.950000000000003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C70-BD9D-352FDA3DCC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62981248"/>
        <c:axId val="1644668544"/>
      </c:barChart>
      <c:catAx>
        <c:axId val="96298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44668544"/>
        <c:crosses val="autoZero"/>
        <c:auto val="1"/>
        <c:lblAlgn val="ctr"/>
        <c:lblOffset val="100"/>
        <c:noMultiLvlLbl val="0"/>
      </c:catAx>
      <c:valAx>
        <c:axId val="164466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6298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Creeping (changes between 2 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Reference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Sheet1!$C$14:$G$14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Sheet1!$C$15:$G$15</c:f>
              <c:numCache>
                <c:formatCode>0.00</c:formatCode>
                <c:ptCount val="5"/>
                <c:pt idx="0">
                  <c:v>1.3399999999999999</c:v>
                </c:pt>
                <c:pt idx="1">
                  <c:v>0.35000000000000142</c:v>
                </c:pt>
                <c:pt idx="2">
                  <c:v>0.41999999999999815</c:v>
                </c:pt>
                <c:pt idx="3">
                  <c:v>0.39000000000000057</c:v>
                </c:pt>
                <c:pt idx="4">
                  <c:v>0.41000000000000014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04-4ABA-A989-25102900111B}"/>
            </c:ext>
          </c:extLst>
        </c:ser>
        <c:ser>
          <c:idx val="1"/>
          <c:order val="1"/>
          <c:tx>
            <c:strRef>
              <c:f>Sheet1!$B$16</c:f>
              <c:strCache>
                <c:ptCount val="1"/>
                <c:pt idx="0">
                  <c:v>Annealed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Sheet1!$C$14:$G$14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Sheet1!$C$16:$G$16</c:f>
              <c:numCache>
                <c:formatCode>0.00</c:formatCode>
                <c:ptCount val="5"/>
                <c:pt idx="0">
                  <c:v>0.25999999999999979</c:v>
                </c:pt>
                <c:pt idx="1">
                  <c:v>0.25</c:v>
                </c:pt>
                <c:pt idx="2">
                  <c:v>0.1899999999999995</c:v>
                </c:pt>
                <c:pt idx="3">
                  <c:v>0.16000000000000014</c:v>
                </c:pt>
                <c:pt idx="4">
                  <c:v>0.13000000000000078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04-4ABA-A989-251029001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108128"/>
        <c:axId val="820117728"/>
      </c:scatterChart>
      <c:valAx>
        <c:axId val="82010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0117728"/>
        <c:crosses val="autoZero"/>
        <c:crossBetween val="midCat"/>
      </c:valAx>
      <c:valAx>
        <c:axId val="8201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010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Deformation in</a:t>
            </a:r>
            <a:r>
              <a:rPr lang="hu-HU" baseline="0"/>
              <a:t> the creep test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Reference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Sheet1!$D$8:$I$8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Sheet1!$D$9:$I$9</c:f>
              <c:numCache>
                <c:formatCode>0.00</c:formatCode>
                <c:ptCount val="6"/>
                <c:pt idx="0">
                  <c:v>14.2</c:v>
                </c:pt>
                <c:pt idx="1">
                  <c:v>15.54</c:v>
                </c:pt>
                <c:pt idx="2">
                  <c:v>15.89</c:v>
                </c:pt>
                <c:pt idx="3">
                  <c:v>16.309999999999999</c:v>
                </c:pt>
                <c:pt idx="4">
                  <c:v>16.7</c:v>
                </c:pt>
                <c:pt idx="5">
                  <c:v>17.11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6F-4FF1-8345-EBB443A22D5F}"/>
            </c:ext>
          </c:extLst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Annealed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Sheet1!$D$8:$I$8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Sheet1!$D$10:$I$10</c:f>
              <c:numCache>
                <c:formatCode>0.00</c:formatCode>
                <c:ptCount val="6"/>
                <c:pt idx="0">
                  <c:v>14.16</c:v>
                </c:pt>
                <c:pt idx="1">
                  <c:v>14.42</c:v>
                </c:pt>
                <c:pt idx="2">
                  <c:v>14.67</c:v>
                </c:pt>
                <c:pt idx="3">
                  <c:v>14.86</c:v>
                </c:pt>
                <c:pt idx="4">
                  <c:v>15.02</c:v>
                </c:pt>
                <c:pt idx="5">
                  <c:v>15.15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6F-4FF1-8345-EBB443A22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125408"/>
        <c:axId val="820133568"/>
      </c:scatterChart>
      <c:valAx>
        <c:axId val="82012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0133568"/>
        <c:crosses val="autoZero"/>
        <c:crossBetween val="midCat"/>
      </c:valAx>
      <c:valAx>
        <c:axId val="82013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012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Layer adhesion test, 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Sheet1!$E$50</c:f>
              <c:strCache>
                <c:ptCount val="1"/>
                <c:pt idx="0">
                  <c:v>Average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Sheet1!$B$51:$B$52</c:f>
              <c:strCache>
                <c:ptCount val="2"/>
                <c:pt idx="0">
                  <c:v>Reference</c:v>
                </c:pt>
                <c:pt idx="1">
                  <c:v>Annealed</c:v>
                </c:pt>
              </c:strCache>
            </c:strRef>
          </c:cat>
          <c:val>
            <c:numRef>
              <c:f>Sheet1!$E$51:$E$52</c:f>
              <c:numCache>
                <c:formatCode>0.0</c:formatCode>
                <c:ptCount val="2"/>
                <c:pt idx="0">
                  <c:v>33.150000000000006</c:v>
                </c:pt>
                <c:pt idx="1">
                  <c:v>21.65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9-4934-94AB-B3175117B13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7306704"/>
        <c:axId val="741500352"/>
      </c:barChart>
      <c:catAx>
        <c:axId val="73730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41500352"/>
        <c:crosses val="autoZero"/>
        <c:auto val="1"/>
        <c:lblAlgn val="ctr"/>
        <c:lblOffset val="100"/>
        <c:noMultiLvlLbl val="0"/>
      </c:catAx>
      <c:valAx>
        <c:axId val="741500352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3730670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Shear stress, horizontal,</a:t>
            </a:r>
            <a:r>
              <a:rPr lang="hu-HU" baseline="0"/>
              <a:t> </a:t>
            </a:r>
            <a:r>
              <a:rPr lang="hu-HU"/>
              <a:t>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Sheet1!$C$97</c:f>
              <c:strCache>
                <c:ptCount val="1"/>
                <c:pt idx="0">
                  <c:v>Break kg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Sheet1!$B$98:$B$99</c:f>
              <c:strCache>
                <c:ptCount val="2"/>
                <c:pt idx="0">
                  <c:v>Reference</c:v>
                </c:pt>
                <c:pt idx="1">
                  <c:v>Annealed</c:v>
                </c:pt>
              </c:strCache>
            </c:strRef>
          </c:cat>
          <c:val>
            <c:numRef>
              <c:f>Sheet1!$C$98:$C$99</c:f>
              <c:numCache>
                <c:formatCode>0.0</c:formatCode>
                <c:ptCount val="2"/>
                <c:pt idx="0">
                  <c:v>142.19999999999999</c:v>
                </c:pt>
                <c:pt idx="1">
                  <c:v>154.69999999999999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5-4065-848D-3C43A685457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10951536"/>
        <c:axId val="810951120"/>
      </c:barChart>
      <c:catAx>
        <c:axId val="81095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951120"/>
        <c:crosses val="autoZero"/>
        <c:auto val="1"/>
        <c:lblAlgn val="ctr"/>
        <c:lblOffset val="100"/>
        <c:noMultiLvlLbl val="0"/>
      </c:catAx>
      <c:valAx>
        <c:axId val="810951120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95153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Bending test, deformation after 30 sec. (mm)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Sheet1!$C$130</c:f>
              <c:strCache>
                <c:ptCount val="1"/>
                <c:pt idx="0">
                  <c:v>1.25kg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Sheet1!$B$131:$B$132</c:f>
              <c:strCache>
                <c:ptCount val="2"/>
                <c:pt idx="0">
                  <c:v>Reference</c:v>
                </c:pt>
                <c:pt idx="1">
                  <c:v>Annealed</c:v>
                </c:pt>
              </c:strCache>
            </c:strRef>
          </c:cat>
          <c:val>
            <c:numRef>
              <c:f>Sheet1!$C$131:$C$132</c:f>
              <c:numCache>
                <c:formatCode>0.00</c:formatCode>
                <c:ptCount val="2"/>
                <c:pt idx="0">
                  <c:v>0.24</c:v>
                </c:pt>
                <c:pt idx="1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5FA-961C-099AFEAF1405}"/>
            </c:ext>
          </c:extLst>
        </c:ser>
        <c:ser>
          <c:idx val="1"/>
          <c:order val="1"/>
          <c:tx>
            <c:strRef>
              <c:f>Sheet1!$D$130</c:f>
              <c:strCache>
                <c:ptCount val="1"/>
                <c:pt idx="0">
                  <c:v>2.5kg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Sheet1!$B$131:$B$132</c:f>
              <c:strCache>
                <c:ptCount val="2"/>
                <c:pt idx="0">
                  <c:v>Reference</c:v>
                </c:pt>
                <c:pt idx="1">
                  <c:v>Annealed</c:v>
                </c:pt>
              </c:strCache>
            </c:strRef>
          </c:cat>
          <c:val>
            <c:numRef>
              <c:f>Sheet1!$D$131:$D$132</c:f>
              <c:numCache>
                <c:formatCode>0.00</c:formatCode>
                <c:ptCount val="2"/>
                <c:pt idx="0">
                  <c:v>0.49</c:v>
                </c:pt>
                <c:pt idx="1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5FA-961C-099AFEAF1405}"/>
            </c:ext>
          </c:extLst>
        </c:ser>
        <c:ser>
          <c:idx val="2"/>
          <c:order val="2"/>
          <c:tx>
            <c:strRef>
              <c:f>Sheet1!$E$130</c:f>
              <c:strCache>
                <c:ptCount val="1"/>
                <c:pt idx="0">
                  <c:v>5kg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Sheet1!$B$131:$B$132</c:f>
              <c:strCache>
                <c:ptCount val="2"/>
                <c:pt idx="0">
                  <c:v>Reference</c:v>
                </c:pt>
                <c:pt idx="1">
                  <c:v>Annealed</c:v>
                </c:pt>
              </c:strCache>
            </c:strRef>
          </c:cat>
          <c:val>
            <c:numRef>
              <c:f>Sheet1!$E$131:$E$132</c:f>
              <c:numCache>
                <c:formatCode>0.00</c:formatCode>
                <c:ptCount val="2"/>
                <c:pt idx="0">
                  <c:v>0.94</c:v>
                </c:pt>
                <c:pt idx="1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5FA-961C-099AFEAF1405}"/>
            </c:ext>
          </c:extLst>
        </c:ser>
        <c:ser>
          <c:idx val="3"/>
          <c:order val="3"/>
          <c:tx>
            <c:strRef>
              <c:f>Sheet1!$F$130</c:f>
              <c:strCache>
                <c:ptCount val="1"/>
                <c:pt idx="0">
                  <c:v>10kg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Sheet1!$B$131:$B$132</c:f>
              <c:strCache>
                <c:ptCount val="2"/>
                <c:pt idx="0">
                  <c:v>Reference</c:v>
                </c:pt>
                <c:pt idx="1">
                  <c:v>Annealed</c:v>
                </c:pt>
              </c:strCache>
            </c:strRef>
          </c:cat>
          <c:val>
            <c:numRef>
              <c:f>Sheet1!$F$131:$F$132</c:f>
              <c:numCache>
                <c:formatCode>0.00</c:formatCode>
                <c:ptCount val="2"/>
                <c:pt idx="0">
                  <c:v>2.41</c:v>
                </c:pt>
                <c:pt idx="1">
                  <c:v>2.0099999999999998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C-4B0E-A843-A12CF510F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02331344"/>
        <c:axId val="1002328432"/>
      </c:barChart>
      <c:catAx>
        <c:axId val="10023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28432"/>
        <c:crosses val="autoZero"/>
        <c:auto val="1"/>
        <c:lblAlgn val="ctr"/>
        <c:lblOffset val="100"/>
        <c:noMultiLvlLbl val="0"/>
      </c:catAx>
      <c:valAx>
        <c:axId val="10023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E break [kJ/m²]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Sheet1!$E$229</c:f>
              <c:strCache>
                <c:ptCount val="1"/>
                <c:pt idx="0">
                  <c:v>kJ/m²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Sheet1!$B$230:$B$231</c:f>
              <c:strCache>
                <c:ptCount val="2"/>
                <c:pt idx="0">
                  <c:v>Reference</c:v>
                </c:pt>
                <c:pt idx="1">
                  <c:v>Annealed</c:v>
                </c:pt>
              </c:strCache>
            </c:strRef>
          </c:cat>
          <c:val>
            <c:numRef>
              <c:f>Sheet1!$E$230:$E$231</c:f>
              <c:numCache>
                <c:formatCode>0.0</c:formatCode>
                <c:ptCount val="2"/>
                <c:pt idx="0">
                  <c:v>30.65625</c:v>
                </c:pt>
                <c:pt idx="1">
                  <c:v>28.66359375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C-483B-BF08-1DE153BD087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03931920"/>
        <c:axId val="1003929840"/>
      </c:barChart>
      <c:catAx>
        <c:axId val="100393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29840"/>
        <c:crosses val="autoZero"/>
        <c:auto val="1"/>
        <c:lblAlgn val="ctr"/>
        <c:lblOffset val="100"/>
        <c:noMultiLvlLbl val="0"/>
      </c:catAx>
      <c:valAx>
        <c:axId val="1003929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3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Temperature, deform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Sheet1!$C$257</c:f>
              <c:strCache>
                <c:ptCount val="1"/>
                <c:pt idx="0">
                  <c:v>Deform °C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Sheet1!$B$258:$B$259</c:f>
              <c:strCache>
                <c:ptCount val="2"/>
                <c:pt idx="0">
                  <c:v>Reference</c:v>
                </c:pt>
                <c:pt idx="1">
                  <c:v>Annealed</c:v>
                </c:pt>
              </c:strCache>
            </c:strRef>
          </c:cat>
          <c:val>
            <c:numRef>
              <c:f>Sheet1!$C$258:$C$259</c:f>
              <c:numCache>
                <c:formatCode>General</c:formatCode>
                <c:ptCount val="2"/>
                <c:pt idx="0">
                  <c:v>70</c:v>
                </c:pt>
                <c:pt idx="1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B-43B4-B023-43FFA5088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6972336"/>
        <c:axId val="996974416"/>
      </c:barChart>
      <c:catAx>
        <c:axId val="99697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96974416"/>
        <c:crosses val="autoZero"/>
        <c:auto val="1"/>
        <c:lblAlgn val="ctr"/>
        <c:lblOffset val="100"/>
        <c:noMultiLvlLbl val="0"/>
      </c:catAx>
      <c:valAx>
        <c:axId val="99697441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9697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Bending, deformation at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Sheet1!$B$162</c:f>
              <c:strCache>
                <c:ptCount val="1"/>
                <c:pt idx="0">
                  <c:v>Reference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Sheet1!$C$161:$N$161</c:f>
              <c:strCache>
                <c:ptCount val="12"/>
                <c:pt idx="0">
                  <c:v>1,25kg 1"</c:v>
                </c:pt>
                <c:pt idx="1">
                  <c:v>1,25kg 30"</c:v>
                </c:pt>
                <c:pt idx="2">
                  <c:v>1,25kg 60"</c:v>
                </c:pt>
                <c:pt idx="3">
                  <c:v>2,5kg 1"</c:v>
                </c:pt>
                <c:pt idx="4">
                  <c:v>2,5kg 30"</c:v>
                </c:pt>
                <c:pt idx="5">
                  <c:v>2,5kg 60"</c:v>
                </c:pt>
                <c:pt idx="6">
                  <c:v>5kg 1"</c:v>
                </c:pt>
                <c:pt idx="7">
                  <c:v>5kg 30"</c:v>
                </c:pt>
                <c:pt idx="8">
                  <c:v>5kg 60"</c:v>
                </c:pt>
                <c:pt idx="9">
                  <c:v>10kg 1"</c:v>
                </c:pt>
                <c:pt idx="10">
                  <c:v>10kg 30"</c:v>
                </c:pt>
                <c:pt idx="11">
                  <c:v>10kg 60"</c:v>
                </c:pt>
              </c:strCache>
            </c:strRef>
          </c:cat>
          <c:val>
            <c:numRef>
              <c:f>Sheet1!$C$162:$N$162</c:f>
              <c:numCache>
                <c:formatCode>0.00</c:formatCode>
                <c:ptCount val="12"/>
                <c:pt idx="0">
                  <c:v>0.23</c:v>
                </c:pt>
                <c:pt idx="1">
                  <c:v>0.24</c:v>
                </c:pt>
                <c:pt idx="2">
                  <c:v>0.24</c:v>
                </c:pt>
                <c:pt idx="3">
                  <c:v>0.48</c:v>
                </c:pt>
                <c:pt idx="4">
                  <c:v>0.49</c:v>
                </c:pt>
                <c:pt idx="5">
                  <c:v>0.49</c:v>
                </c:pt>
                <c:pt idx="6">
                  <c:v>0.92</c:v>
                </c:pt>
                <c:pt idx="7">
                  <c:v>0.94</c:v>
                </c:pt>
                <c:pt idx="8">
                  <c:v>0.96</c:v>
                </c:pt>
                <c:pt idx="9">
                  <c:v>2.09</c:v>
                </c:pt>
                <c:pt idx="10">
                  <c:v>2.41</c:v>
                </c:pt>
                <c:pt idx="11">
                  <c:v>2.62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8-4E23-85DB-E42EAAC130E7}"/>
            </c:ext>
          </c:extLst>
        </c:ser>
        <c:ser>
          <c:idx val="1"/>
          <c:order val="1"/>
          <c:tx>
            <c:strRef>
              <c:f>Sheet1!$B$163</c:f>
              <c:strCache>
                <c:ptCount val="1"/>
                <c:pt idx="0">
                  <c:v>Annealed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lumMod val="20000"/>
                  <a:lumOff val="80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Sheet1!$C$161:$N$161</c:f>
              <c:strCache>
                <c:ptCount val="12"/>
                <c:pt idx="0">
                  <c:v>1,25kg 1"</c:v>
                </c:pt>
                <c:pt idx="1">
                  <c:v>1,25kg 30"</c:v>
                </c:pt>
                <c:pt idx="2">
                  <c:v>1,25kg 60"</c:v>
                </c:pt>
                <c:pt idx="3">
                  <c:v>2,5kg 1"</c:v>
                </c:pt>
                <c:pt idx="4">
                  <c:v>2,5kg 30"</c:v>
                </c:pt>
                <c:pt idx="5">
                  <c:v>2,5kg 60"</c:v>
                </c:pt>
                <c:pt idx="6">
                  <c:v>5kg 1"</c:v>
                </c:pt>
                <c:pt idx="7">
                  <c:v>5kg 30"</c:v>
                </c:pt>
                <c:pt idx="8">
                  <c:v>5kg 60"</c:v>
                </c:pt>
                <c:pt idx="9">
                  <c:v>10kg 1"</c:v>
                </c:pt>
                <c:pt idx="10">
                  <c:v>10kg 30"</c:v>
                </c:pt>
                <c:pt idx="11">
                  <c:v>10kg 60"</c:v>
                </c:pt>
              </c:strCache>
            </c:strRef>
          </c:cat>
          <c:val>
            <c:numRef>
              <c:f>Sheet1!$C$163:$N$163</c:f>
              <c:numCache>
                <c:formatCode>0.00</c:formatCode>
                <c:ptCount val="12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0.42</c:v>
                </c:pt>
                <c:pt idx="4">
                  <c:v>0.43</c:v>
                </c:pt>
                <c:pt idx="5">
                  <c:v>0.43</c:v>
                </c:pt>
                <c:pt idx="6">
                  <c:v>0.83</c:v>
                </c:pt>
                <c:pt idx="7">
                  <c:v>0.85</c:v>
                </c:pt>
                <c:pt idx="8">
                  <c:v>0.85</c:v>
                </c:pt>
                <c:pt idx="9">
                  <c:v>1.85</c:v>
                </c:pt>
                <c:pt idx="10">
                  <c:v>2.0099999999999998</c:v>
                </c:pt>
                <c:pt idx="11">
                  <c:v>2.11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8-4E23-85DB-E42EAAC13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978703"/>
        <c:axId val="1907972879"/>
      </c:lineChart>
      <c:catAx>
        <c:axId val="19079787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7972879"/>
        <c:crosses val="autoZero"/>
        <c:auto val="1"/>
        <c:lblAlgn val="ctr"/>
        <c:lblOffset val="100"/>
        <c:noMultiLvlLbl val="0"/>
      </c:catAx>
      <c:valAx>
        <c:axId val="19079728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797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(horizontal)</a:t>
            </a:r>
            <a:r>
              <a:rPr lang="hu-HU" baseline="0"/>
              <a:t> </a:t>
            </a:r>
            <a:r>
              <a:rPr lang="en-US"/>
              <a:t>Load at 90°</a:t>
            </a:r>
            <a:r>
              <a:rPr lang="hu-HU"/>
              <a:t> [Nm]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Sheet1!$C$205</c:f>
              <c:strCache>
                <c:ptCount val="1"/>
                <c:pt idx="0">
                  <c:v>Load at 90°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Sheet1!$B$206:$B$207</c:f>
              <c:strCache>
                <c:ptCount val="2"/>
                <c:pt idx="0">
                  <c:v>Reference</c:v>
                </c:pt>
                <c:pt idx="1">
                  <c:v>Annealed</c:v>
                </c:pt>
              </c:strCache>
            </c:strRef>
          </c:cat>
          <c:val>
            <c:numRef>
              <c:f>Sheet1!$C$206:$C$207</c:f>
              <c:numCache>
                <c:formatCode>General</c:formatCode>
                <c:ptCount val="2"/>
                <c:pt idx="0">
                  <c:v>1.3</c:v>
                </c:pt>
                <c:pt idx="1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8-462E-BB88-7C1AB6BED0E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65259023"/>
        <c:axId val="1261194639"/>
      </c:barChart>
      <c:catAx>
        <c:axId val="136525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61194639"/>
        <c:crosses val="autoZero"/>
        <c:auto val="1"/>
        <c:lblAlgn val="ctr"/>
        <c:lblOffset val="100"/>
        <c:noMultiLvlLbl val="0"/>
      </c:catAx>
      <c:valAx>
        <c:axId val="12611946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65259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Vertical objects, break load</a:t>
            </a:r>
            <a:r>
              <a:rPr lang="en-US"/>
              <a:t> </a:t>
            </a:r>
            <a:r>
              <a:rPr lang="hu-HU"/>
              <a:t>(</a:t>
            </a:r>
            <a:r>
              <a:rPr lang="en-US"/>
              <a:t>kg</a:t>
            </a:r>
            <a:r>
              <a:rPr lang="hu-HU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Sheet1!$C$109</c:f>
              <c:strCache>
                <c:ptCount val="1"/>
                <c:pt idx="0">
                  <c:v>Break kg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Sheet1!$B$110:$B$111</c:f>
              <c:strCache>
                <c:ptCount val="2"/>
                <c:pt idx="0">
                  <c:v>Reference</c:v>
                </c:pt>
                <c:pt idx="1">
                  <c:v>Annealed</c:v>
                </c:pt>
              </c:strCache>
            </c:strRef>
          </c:cat>
          <c:val>
            <c:numRef>
              <c:f>Sheet1!$C$110:$C$111</c:f>
              <c:numCache>
                <c:formatCode>0.0</c:formatCode>
                <c:ptCount val="2"/>
                <c:pt idx="0">
                  <c:v>52.6</c:v>
                </c:pt>
                <c:pt idx="1">
                  <c:v>39.200000000000003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8-4611-9149-D97B598E3D5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14766751"/>
        <c:axId val="614768191"/>
      </c:barChart>
      <c:catAx>
        <c:axId val="61476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14768191"/>
        <c:crosses val="autoZero"/>
        <c:auto val="1"/>
        <c:lblAlgn val="ctr"/>
        <c:lblOffset val="100"/>
        <c:noMultiLvlLbl val="0"/>
      </c:catAx>
      <c:valAx>
        <c:axId val="614768191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1476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13" Type="http://schemas.openxmlformats.org/officeDocument/2006/relationships/chart" Target="../charts/chart9.xml"/><Relationship Id="rId18" Type="http://schemas.openxmlformats.org/officeDocument/2006/relationships/chart" Target="../charts/chart11.xml"/><Relationship Id="rId3" Type="http://schemas.openxmlformats.org/officeDocument/2006/relationships/chart" Target="../charts/chart3.xml"/><Relationship Id="rId21" Type="http://schemas.openxmlformats.org/officeDocument/2006/relationships/image" Target="../media/image8.png"/><Relationship Id="rId7" Type="http://schemas.openxmlformats.org/officeDocument/2006/relationships/chart" Target="../charts/chart7.xml"/><Relationship Id="rId12" Type="http://schemas.openxmlformats.org/officeDocument/2006/relationships/chart" Target="../charts/chart8.xml"/><Relationship Id="rId17" Type="http://schemas.openxmlformats.org/officeDocument/2006/relationships/image" Target="../media/image7.png"/><Relationship Id="rId2" Type="http://schemas.openxmlformats.org/officeDocument/2006/relationships/chart" Target="../charts/chart2.xml"/><Relationship Id="rId16" Type="http://schemas.openxmlformats.org/officeDocument/2006/relationships/image" Target="../media/image6.png"/><Relationship Id="rId20" Type="http://schemas.openxmlformats.org/officeDocument/2006/relationships/chart" Target="../charts/chart13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4.png"/><Relationship Id="rId5" Type="http://schemas.openxmlformats.org/officeDocument/2006/relationships/chart" Target="../charts/chart5.xml"/><Relationship Id="rId15" Type="http://schemas.openxmlformats.org/officeDocument/2006/relationships/image" Target="../media/image5.png"/><Relationship Id="rId10" Type="http://schemas.openxmlformats.org/officeDocument/2006/relationships/image" Target="../media/image3.png"/><Relationship Id="rId19" Type="http://schemas.openxmlformats.org/officeDocument/2006/relationships/chart" Target="../charts/chart12.xml"/><Relationship Id="rId4" Type="http://schemas.openxmlformats.org/officeDocument/2006/relationships/chart" Target="../charts/chart4.xml"/><Relationship Id="rId9" Type="http://schemas.openxmlformats.org/officeDocument/2006/relationships/image" Target="../media/image2.png"/><Relationship Id="rId1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5484</xdr:colOff>
      <xdr:row>34</xdr:row>
      <xdr:rowOff>172098</xdr:rowOff>
    </xdr:from>
    <xdr:to>
      <xdr:col>13</xdr:col>
      <xdr:colOff>230188</xdr:colOff>
      <xdr:row>63</xdr:row>
      <xdr:rowOff>165820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EEAF99-5EB9-40EF-A4D5-76128B395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333375</xdr:colOff>
      <xdr:row>34</xdr:row>
      <xdr:rowOff>166688</xdr:rowOff>
    </xdr:from>
    <xdr:to>
      <xdr:col>20</xdr:col>
      <xdr:colOff>105353</xdr:colOff>
      <xdr:row>63</xdr:row>
      <xdr:rowOff>166688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10BA61-AF89-4D14-9F6D-BF08B3382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11674</xdr:colOff>
      <xdr:row>93</xdr:row>
      <xdr:rowOff>119063</xdr:rowOff>
    </xdr:from>
    <xdr:to>
      <xdr:col>13</xdr:col>
      <xdr:colOff>222251</xdr:colOff>
      <xdr:row>121</xdr:row>
      <xdr:rowOff>50425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50799D-BFDC-4E22-8367-302709863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3735</xdr:colOff>
      <xdr:row>127</xdr:row>
      <xdr:rowOff>84742</xdr:rowOff>
    </xdr:from>
    <xdr:to>
      <xdr:col>15</xdr:col>
      <xdr:colOff>7937</xdr:colOff>
      <xdr:row>155</xdr:row>
      <xdr:rowOff>86844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5FF735-00DA-461D-9D1A-7BF621A07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2494</xdr:colOff>
      <xdr:row>227</xdr:row>
      <xdr:rowOff>171110</xdr:rowOff>
    </xdr:from>
    <xdr:to>
      <xdr:col>14</xdr:col>
      <xdr:colOff>152400</xdr:colOff>
      <xdr:row>252</xdr:row>
      <xdr:rowOff>40823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F08CDF-1C8F-416A-8013-3D3E4EA02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3401</xdr:colOff>
      <xdr:row>254</xdr:row>
      <xdr:rowOff>170388</xdr:rowOff>
    </xdr:from>
    <xdr:to>
      <xdr:col>14</xdr:col>
      <xdr:colOff>150709</xdr:colOff>
      <xdr:row>274</xdr:row>
      <xdr:rowOff>19051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59A2F30-C534-4DA6-A651-6E8CD3D59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51592</xdr:colOff>
      <xdr:row>166</xdr:row>
      <xdr:rowOff>0</xdr:rowOff>
    </xdr:from>
    <xdr:to>
      <xdr:col>14</xdr:col>
      <xdr:colOff>515937</xdr:colOff>
      <xdr:row>195</xdr:row>
      <xdr:rowOff>174626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FF6DC9-5A37-43AB-A1B5-B3C46662A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0</xdr:colOff>
      <xdr:row>139</xdr:row>
      <xdr:rowOff>0</xdr:rowOff>
    </xdr:from>
    <xdr:to>
      <xdr:col>5</xdr:col>
      <xdr:colOff>120649</xdr:colOff>
      <xdr:row>147</xdr:row>
      <xdr:rowOff>176587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A0F3AC5-CBA3-7BC9-3231-2B44C683E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250" y="28209875"/>
          <a:ext cx="3333750" cy="1700587"/>
        </a:xfrm>
        <a:prstGeom prst="rect">
          <a:avLst/>
        </a:prstGeom>
      </xdr:spPr>
    </xdr:pic>
    <xdr:clientData/>
  </xdr:twoCellAnchor>
  <xdr:twoCellAnchor editAs="oneCell">
    <xdr:from>
      <xdr:col>4</xdr:col>
      <xdr:colOff>63500</xdr:colOff>
      <xdr:row>93</xdr:row>
      <xdr:rowOff>39688</xdr:rowOff>
    </xdr:from>
    <xdr:to>
      <xdr:col>6</xdr:col>
      <xdr:colOff>263525</xdr:colOff>
      <xdr:row>106</xdr:row>
      <xdr:rowOff>75923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014B8BA-FDC4-D50E-4ADE-56AB683E3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3500" y="18629313"/>
          <a:ext cx="1668463" cy="2536548"/>
        </a:xfrm>
        <a:prstGeom prst="rect">
          <a:avLst/>
        </a:prstGeom>
      </xdr:spPr>
    </xdr:pic>
    <xdr:clientData/>
  </xdr:twoCellAnchor>
  <xdr:twoCellAnchor editAs="oneCell">
    <xdr:from>
      <xdr:col>1</xdr:col>
      <xdr:colOff>206374</xdr:colOff>
      <xdr:row>234</xdr:row>
      <xdr:rowOff>111123</xdr:rowOff>
    </xdr:from>
    <xdr:to>
      <xdr:col>3</xdr:col>
      <xdr:colOff>565150</xdr:colOff>
      <xdr:row>247</xdr:row>
      <xdr:rowOff>100740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5E9F75C-148C-E8FB-CFA9-A0B3132D2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4" y="47823436"/>
          <a:ext cx="1960563" cy="2466117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264</xdr:row>
      <xdr:rowOff>127000</xdr:rowOff>
    </xdr:from>
    <xdr:to>
      <xdr:col>4</xdr:col>
      <xdr:colOff>88901</xdr:colOff>
      <xdr:row>270</xdr:row>
      <xdr:rowOff>174546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A350BEA3-FD69-8E24-D072-7A6500DD8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53387625"/>
          <a:ext cx="2246313" cy="1190546"/>
        </a:xfrm>
        <a:prstGeom prst="rect">
          <a:avLst/>
        </a:prstGeom>
      </xdr:spPr>
    </xdr:pic>
    <xdr:clientData/>
  </xdr:twoCellAnchor>
  <xdr:oneCellAnchor>
    <xdr:from>
      <xdr:col>2</xdr:col>
      <xdr:colOff>3392</xdr:colOff>
      <xdr:row>179</xdr:row>
      <xdr:rowOff>143435</xdr:rowOff>
    </xdr:from>
    <xdr:ext cx="8809143" cy="781111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ACD380FE-E6BB-08F9-B21A-EFFAD3884948}"/>
            </a:ext>
          </a:extLst>
        </xdr:cNvPr>
        <xdr:cNvSpPr/>
      </xdr:nvSpPr>
      <xdr:spPr>
        <a:xfrm>
          <a:off x="987642" y="29281998"/>
          <a:ext cx="8809143" cy="78111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hu-HU" sz="4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1,25 kg		2.5</a:t>
          </a:r>
          <a:r>
            <a:rPr lang="hu-HU" sz="4400" b="1" cap="none" spc="0" baseline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kg		5 kg		10 kg</a:t>
          </a:r>
          <a:endParaRPr lang="en-US" sz="4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  <xdr:twoCellAnchor>
    <xdr:from>
      <xdr:col>6</xdr:col>
      <xdr:colOff>609599</xdr:colOff>
      <xdr:row>201</xdr:row>
      <xdr:rowOff>185736</xdr:rowOff>
    </xdr:from>
    <xdr:to>
      <xdr:col>12</xdr:col>
      <xdr:colOff>769937</xdr:colOff>
      <xdr:row>221</xdr:row>
      <xdr:rowOff>85724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51998DB-DDBE-3376-BBB0-403CA8794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317500</xdr:colOff>
      <xdr:row>93</xdr:row>
      <xdr:rowOff>100805</xdr:rowOff>
    </xdr:from>
    <xdr:to>
      <xdr:col>20</xdr:col>
      <xdr:colOff>47625</xdr:colOff>
      <xdr:row>121</xdr:row>
      <xdr:rowOff>39687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A38E3EE-F371-2316-8785-891C81041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111124</xdr:colOff>
      <xdr:row>201</xdr:row>
      <xdr:rowOff>188117</xdr:rowOff>
    </xdr:from>
    <xdr:to>
      <xdr:col>18</xdr:col>
      <xdr:colOff>555624</xdr:colOff>
      <xdr:row>221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0ADFC4-3A69-8F04-2321-E3769B6CE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9</xdr:col>
      <xdr:colOff>556292</xdr:colOff>
      <xdr:row>37</xdr:row>
      <xdr:rowOff>31750</xdr:rowOff>
    </xdr:from>
    <xdr:to>
      <xdr:col>11</xdr:col>
      <xdr:colOff>484187</xdr:colOff>
      <xdr:row>43</xdr:row>
      <xdr:rowOff>10948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C1D0467-3205-2620-BDA3-4ABB350C5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0105" y="7135813"/>
          <a:ext cx="1658270" cy="1130135"/>
        </a:xfrm>
        <a:prstGeom prst="rect">
          <a:avLst/>
        </a:prstGeom>
      </xdr:spPr>
    </xdr:pic>
    <xdr:clientData/>
  </xdr:twoCellAnchor>
  <xdr:twoCellAnchor editAs="oneCell">
    <xdr:from>
      <xdr:col>17</xdr:col>
      <xdr:colOff>306039</xdr:colOff>
      <xdr:row>37</xdr:row>
      <xdr:rowOff>165875</xdr:rowOff>
    </xdr:from>
    <xdr:to>
      <xdr:col>18</xdr:col>
      <xdr:colOff>343676</xdr:colOff>
      <xdr:row>46</xdr:row>
      <xdr:rowOff>95250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3E42E6D-3DB9-D607-8C2E-8A8EF9FBB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71102" y="7269938"/>
          <a:ext cx="1053637" cy="1651812"/>
        </a:xfrm>
        <a:prstGeom prst="rect">
          <a:avLst/>
        </a:prstGeom>
      </xdr:spPr>
    </xdr:pic>
    <xdr:clientData/>
  </xdr:twoCellAnchor>
  <xdr:twoCellAnchor editAs="oneCell">
    <xdr:from>
      <xdr:col>2</xdr:col>
      <xdr:colOff>805796</xdr:colOff>
      <xdr:row>109</xdr:row>
      <xdr:rowOff>134004</xdr:rowOff>
    </xdr:from>
    <xdr:to>
      <xdr:col>6</xdr:col>
      <xdr:colOff>318156</xdr:colOff>
      <xdr:row>118</xdr:row>
      <xdr:rowOff>80030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A0A1034-183B-482A-9EB9-C37CF7B92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2224088" y="21377275"/>
          <a:ext cx="1668463" cy="2536548"/>
        </a:xfrm>
        <a:prstGeom prst="rect">
          <a:avLst/>
        </a:prstGeom>
      </xdr:spPr>
    </xdr:pic>
    <xdr:clientData/>
  </xdr:twoCellAnchor>
  <xdr:twoCellAnchor editAs="oneCell">
    <xdr:from>
      <xdr:col>8</xdr:col>
      <xdr:colOff>354686</xdr:colOff>
      <xdr:row>210</xdr:row>
      <xdr:rowOff>173498</xdr:rowOff>
    </xdr:from>
    <xdr:to>
      <xdr:col>11</xdr:col>
      <xdr:colOff>60770</xdr:colOff>
      <xdr:row>217</xdr:row>
      <xdr:rowOff>46032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D829C00-D6E2-4ED0-8FBB-AC12A6F7A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6483121" y="40867241"/>
          <a:ext cx="1246856" cy="2182584"/>
        </a:xfrm>
        <a:prstGeom prst="rect">
          <a:avLst/>
        </a:prstGeom>
      </xdr:spPr>
    </xdr:pic>
    <xdr:clientData/>
  </xdr:twoCellAnchor>
  <xdr:twoCellAnchor editAs="oneCell">
    <xdr:from>
      <xdr:col>15</xdr:col>
      <xdr:colOff>329971</xdr:colOff>
      <xdr:row>206</xdr:row>
      <xdr:rowOff>43089</xdr:rowOff>
    </xdr:from>
    <xdr:to>
      <xdr:col>16</xdr:col>
      <xdr:colOff>760399</xdr:colOff>
      <xdr:row>217</xdr:row>
      <xdr:rowOff>75744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D54AE73-1428-CAC3-59EB-0843A7C15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1757" y="40429089"/>
          <a:ext cx="1246856" cy="2182584"/>
        </a:xfrm>
        <a:prstGeom prst="rect">
          <a:avLst/>
        </a:prstGeom>
      </xdr:spPr>
    </xdr:pic>
    <xdr:clientData/>
  </xdr:twoCellAnchor>
  <xdr:twoCellAnchor>
    <xdr:from>
      <xdr:col>6</xdr:col>
      <xdr:colOff>619125</xdr:colOff>
      <xdr:row>66</xdr:row>
      <xdr:rowOff>157162</xdr:rowOff>
    </xdr:from>
    <xdr:to>
      <xdr:col>13</xdr:col>
      <xdr:colOff>247650</xdr:colOff>
      <xdr:row>90</xdr:row>
      <xdr:rowOff>161925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C00448A0-F619-057C-4F2F-4B40592E5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161925</xdr:colOff>
      <xdr:row>17</xdr:row>
      <xdr:rowOff>52387</xdr:rowOff>
    </xdr:from>
    <xdr:to>
      <xdr:col>8</xdr:col>
      <xdr:colOff>723900</xdr:colOff>
      <xdr:row>34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BB8CFB-95AA-310F-6E91-2E2DEB8B0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638175</xdr:colOff>
      <xdr:row>4</xdr:row>
      <xdr:rowOff>90487</xdr:rowOff>
    </xdr:from>
    <xdr:to>
      <xdr:col>16</xdr:col>
      <xdr:colOff>504825</xdr:colOff>
      <xdr:row>23</xdr:row>
      <xdr:rowOff>142875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726A377-9476-E984-B1A7-EC457BC2D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7</xdr:col>
      <xdr:colOff>349527</xdr:colOff>
      <xdr:row>17</xdr:row>
      <xdr:rowOff>106500</xdr:rowOff>
    </xdr:from>
    <xdr:to>
      <xdr:col>9</xdr:col>
      <xdr:colOff>66892</xdr:colOff>
      <xdr:row>28</xdr:row>
      <xdr:rowOff>4555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8F54FFB-5DCC-17BE-07DC-1C9B70293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8202" y="3421200"/>
          <a:ext cx="1450915" cy="1993555"/>
        </a:xfrm>
        <a:prstGeom prst="rect">
          <a:avLst/>
        </a:prstGeom>
      </xdr:spPr>
    </xdr:pic>
    <xdr:clientData/>
  </xdr:twoCellAnchor>
  <xdr:twoCellAnchor editAs="oneCell">
    <xdr:from>
      <xdr:col>14</xdr:col>
      <xdr:colOff>606702</xdr:colOff>
      <xdr:row>11</xdr:row>
      <xdr:rowOff>77925</xdr:rowOff>
    </xdr:from>
    <xdr:to>
      <xdr:col>16</xdr:col>
      <xdr:colOff>419317</xdr:colOff>
      <xdr:row>21</xdr:row>
      <xdr:rowOff>137905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41988F2-1E04-4FC1-AF56-E3A906A49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9877" y="2221050"/>
          <a:ext cx="1450915" cy="19935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D61E6-AAE9-4FF6-B6CB-3E74F397629E}">
  <dimension ref="A1:S286"/>
  <sheetViews>
    <sheetView tabSelected="1" topLeftCell="F10" zoomScale="205" zoomScaleNormal="205" workbookViewId="0">
      <selection activeCell="C223" sqref="C223"/>
    </sheetView>
  </sheetViews>
  <sheetFormatPr defaultRowHeight="15" x14ac:dyDescent="0.25"/>
  <cols>
    <col min="1" max="1" width="3.28515625" customWidth="1"/>
    <col min="2" max="2" width="11.42578125" customWidth="1"/>
    <col min="3" max="3" width="12.5703125" customWidth="1"/>
    <col min="4" max="4" width="10.7109375" bestFit="1" customWidth="1"/>
    <col min="5" max="5" width="13.42578125" bestFit="1" customWidth="1"/>
    <col min="6" max="6" width="8.5703125" bestFit="1" customWidth="1"/>
    <col min="7" max="7" width="9.5703125" bestFit="1" customWidth="1"/>
    <col min="8" max="8" width="15" bestFit="1" customWidth="1"/>
    <col min="9" max="9" width="11" bestFit="1" customWidth="1"/>
    <col min="10" max="10" width="15" bestFit="1" customWidth="1"/>
    <col min="11" max="11" width="11" bestFit="1" customWidth="1"/>
    <col min="12" max="12" width="8" bestFit="1" customWidth="1"/>
    <col min="13" max="13" width="12.28515625" customWidth="1"/>
    <col min="14" max="14" width="10.5703125" bestFit="1" customWidth="1"/>
    <col min="15" max="15" width="12.42578125" bestFit="1" customWidth="1"/>
    <col min="16" max="16" width="12.140625" bestFit="1" customWidth="1"/>
    <col min="17" max="17" width="11.5703125" customWidth="1"/>
    <col min="18" max="18" width="15.28515625" customWidth="1"/>
    <col min="23" max="23" width="11.140625" customWidth="1"/>
  </cols>
  <sheetData>
    <row r="1" spans="1:18" ht="15.75" thickBot="1" x14ac:dyDescent="0.3">
      <c r="M1" t="s">
        <v>26</v>
      </c>
      <c r="O1" s="82"/>
    </row>
    <row r="2" spans="1:18" x14ac:dyDescent="0.25">
      <c r="A2" s="3"/>
      <c r="B2" s="3" t="s">
        <v>55</v>
      </c>
      <c r="M2" s="113" t="s">
        <v>57</v>
      </c>
      <c r="N2" s="98" t="s">
        <v>61</v>
      </c>
      <c r="O2" s="77" t="s">
        <v>59</v>
      </c>
    </row>
    <row r="3" spans="1:18" ht="15.75" thickBot="1" x14ac:dyDescent="0.3">
      <c r="A3" s="3"/>
      <c r="B3" t="s">
        <v>56</v>
      </c>
      <c r="M3" s="114" t="s">
        <v>58</v>
      </c>
      <c r="N3" s="99" t="s">
        <v>61</v>
      </c>
      <c r="O3" s="77" t="s">
        <v>62</v>
      </c>
      <c r="R3" s="81"/>
    </row>
    <row r="4" spans="1:18" x14ac:dyDescent="0.25">
      <c r="A4" s="3"/>
      <c r="B4" s="79" t="s">
        <v>48</v>
      </c>
      <c r="D4" s="78" t="s">
        <v>49</v>
      </c>
      <c r="M4" s="77" t="s">
        <v>60</v>
      </c>
      <c r="O4" s="77"/>
      <c r="R4" s="81"/>
    </row>
    <row r="5" spans="1:18" x14ac:dyDescent="0.25">
      <c r="A5" s="3"/>
      <c r="B5" s="3"/>
      <c r="M5" s="108"/>
      <c r="O5" s="77"/>
      <c r="R5" s="81"/>
    </row>
    <row r="6" spans="1:18" x14ac:dyDescent="0.25">
      <c r="A6" s="3"/>
      <c r="B6" s="9" t="s">
        <v>22</v>
      </c>
      <c r="K6" s="14"/>
      <c r="L6" s="14"/>
    </row>
    <row r="7" spans="1:18" ht="15.75" thickBot="1" x14ac:dyDescent="0.3">
      <c r="A7" s="3"/>
      <c r="B7" t="s">
        <v>21</v>
      </c>
    </row>
    <row r="8" spans="1:18" ht="15.75" thickBot="1" x14ac:dyDescent="0.3">
      <c r="A8" s="3"/>
      <c r="B8" s="26"/>
      <c r="C8" s="143" t="s">
        <v>20</v>
      </c>
      <c r="D8" s="147">
        <v>0</v>
      </c>
      <c r="E8" s="148">
        <v>1</v>
      </c>
      <c r="F8" s="148">
        <v>2</v>
      </c>
      <c r="G8" s="148">
        <v>3</v>
      </c>
      <c r="H8" s="148">
        <v>4</v>
      </c>
      <c r="I8" s="149">
        <v>5</v>
      </c>
      <c r="J8" s="41"/>
    </row>
    <row r="9" spans="1:18" x14ac:dyDescent="0.25">
      <c r="A9" s="3"/>
      <c r="B9" s="113" t="s">
        <v>57</v>
      </c>
      <c r="C9" s="118">
        <v>12</v>
      </c>
      <c r="D9" s="144">
        <v>14.2</v>
      </c>
      <c r="E9" s="145">
        <v>15.54</v>
      </c>
      <c r="F9" s="145">
        <v>15.89</v>
      </c>
      <c r="G9" s="145">
        <v>16.309999999999999</v>
      </c>
      <c r="H9" s="145">
        <v>16.7</v>
      </c>
      <c r="I9" s="146">
        <v>17.11</v>
      </c>
      <c r="J9" s="41"/>
    </row>
    <row r="10" spans="1:18" ht="15.75" thickBot="1" x14ac:dyDescent="0.3">
      <c r="A10" s="3"/>
      <c r="B10" s="114" t="s">
        <v>58</v>
      </c>
      <c r="C10" s="119">
        <v>12</v>
      </c>
      <c r="D10" s="120">
        <v>14.16</v>
      </c>
      <c r="E10" s="97">
        <v>14.42</v>
      </c>
      <c r="F10" s="121">
        <v>14.67</v>
      </c>
      <c r="G10" s="97">
        <v>14.86</v>
      </c>
      <c r="H10" s="97">
        <v>15.02</v>
      </c>
      <c r="I10" s="107">
        <v>15.15</v>
      </c>
      <c r="J10" s="41"/>
    </row>
    <row r="11" spans="1:18" x14ac:dyDescent="0.25">
      <c r="A11" s="3"/>
      <c r="B11" s="17"/>
      <c r="C11" s="126"/>
      <c r="D11" s="127"/>
      <c r="E11" s="127"/>
      <c r="F11" s="128"/>
      <c r="G11" s="127"/>
      <c r="H11" s="127"/>
      <c r="I11" s="128"/>
      <c r="J11" s="41"/>
    </row>
    <row r="12" spans="1:18" x14ac:dyDescent="0.25">
      <c r="B12" s="108"/>
      <c r="C12" s="126"/>
      <c r="D12" s="127"/>
      <c r="E12" s="127"/>
      <c r="F12" s="128"/>
      <c r="G12" s="127"/>
      <c r="H12" s="127"/>
      <c r="I12" s="128"/>
      <c r="J12" s="42"/>
    </row>
    <row r="13" spans="1:18" ht="15.75" thickBot="1" x14ac:dyDescent="0.3">
      <c r="B13" t="s">
        <v>65</v>
      </c>
    </row>
    <row r="14" spans="1:18" ht="15.75" thickBot="1" x14ac:dyDescent="0.3">
      <c r="B14" s="2"/>
      <c r="C14" s="90">
        <v>1</v>
      </c>
      <c r="D14" s="133">
        <v>2</v>
      </c>
      <c r="E14" s="84">
        <v>3</v>
      </c>
      <c r="F14" s="84">
        <v>4</v>
      </c>
      <c r="G14" s="85">
        <v>5</v>
      </c>
      <c r="H14" s="134"/>
      <c r="I14" s="134"/>
      <c r="K14" s="10"/>
      <c r="L14" s="10"/>
    </row>
    <row r="15" spans="1:18" x14ac:dyDescent="0.25">
      <c r="B15" s="137" t="s">
        <v>57</v>
      </c>
      <c r="C15" s="139">
        <f>+E9-D9</f>
        <v>1.3399999999999999</v>
      </c>
      <c r="D15" s="140">
        <f t="shared" ref="D15:G15" si="0">+F9-E9</f>
        <v>0.35000000000000142</v>
      </c>
      <c r="E15" s="140">
        <f t="shared" si="0"/>
        <v>0.41999999999999815</v>
      </c>
      <c r="F15" s="140">
        <f t="shared" si="0"/>
        <v>0.39000000000000057</v>
      </c>
      <c r="G15" s="141">
        <f t="shared" si="0"/>
        <v>0.41000000000000014</v>
      </c>
      <c r="H15" s="135"/>
      <c r="I15" s="135"/>
    </row>
    <row r="16" spans="1:18" ht="15.75" thickBot="1" x14ac:dyDescent="0.3">
      <c r="B16" s="138" t="s">
        <v>58</v>
      </c>
      <c r="C16" s="142">
        <f>+E10-D10</f>
        <v>0.25999999999999979</v>
      </c>
      <c r="D16" s="121">
        <f t="shared" ref="D16:G16" si="1">+F10-E10</f>
        <v>0.25</v>
      </c>
      <c r="E16" s="121">
        <f t="shared" si="1"/>
        <v>0.1899999999999995</v>
      </c>
      <c r="F16" s="121">
        <f t="shared" si="1"/>
        <v>0.16000000000000014</v>
      </c>
      <c r="G16" s="107">
        <f t="shared" si="1"/>
        <v>0.13000000000000078</v>
      </c>
      <c r="H16" s="135"/>
      <c r="I16" s="136"/>
    </row>
    <row r="17" spans="2:8" x14ac:dyDescent="0.25">
      <c r="B17" s="105"/>
      <c r="C17" s="10"/>
      <c r="D17" s="10"/>
      <c r="E17" s="10"/>
      <c r="F17" s="10"/>
      <c r="G17" s="10"/>
      <c r="H17" s="10"/>
    </row>
    <row r="18" spans="2:8" x14ac:dyDescent="0.25">
      <c r="B18" s="106"/>
      <c r="C18" s="10"/>
      <c r="D18" s="10"/>
      <c r="E18" s="10"/>
      <c r="F18" s="10"/>
      <c r="G18" s="10"/>
    </row>
    <row r="19" spans="2:8" x14ac:dyDescent="0.25">
      <c r="B19" s="39"/>
      <c r="C19" s="10"/>
      <c r="D19" s="10"/>
      <c r="E19" s="10"/>
      <c r="F19" s="10"/>
      <c r="G19" s="10"/>
    </row>
    <row r="31" spans="2:8" x14ac:dyDescent="0.25">
      <c r="B31" s="3"/>
    </row>
    <row r="32" spans="2:8" x14ac:dyDescent="0.25">
      <c r="B32" s="3"/>
    </row>
    <row r="33" spans="1:19" x14ac:dyDescent="0.25">
      <c r="B33" s="3"/>
    </row>
    <row r="36" spans="1:19" ht="15.75" thickBot="1" x14ac:dyDescent="0.3">
      <c r="B36" t="s">
        <v>0</v>
      </c>
      <c r="S36" s="16"/>
    </row>
    <row r="37" spans="1:19" ht="15.75" thickBot="1" x14ac:dyDescent="0.3">
      <c r="B37" s="100"/>
      <c r="C37" s="6" t="s">
        <v>1</v>
      </c>
      <c r="D37" s="43" t="s">
        <v>2</v>
      </c>
      <c r="E37" s="50" t="s">
        <v>24</v>
      </c>
      <c r="F37" s="12" t="s">
        <v>25</v>
      </c>
      <c r="R37" s="3"/>
      <c r="S37" s="16"/>
    </row>
    <row r="38" spans="1:19" x14ac:dyDescent="0.25">
      <c r="B38" s="113" t="s">
        <v>57</v>
      </c>
      <c r="C38" s="93">
        <v>63.4</v>
      </c>
      <c r="D38" s="93">
        <v>62.8</v>
      </c>
      <c r="E38" s="101">
        <f>AVERAGE(C38:D38)</f>
        <v>63.099999999999994</v>
      </c>
      <c r="F38" s="13">
        <f>+E38*9.81/(1000000*0.004*0.004)</f>
        <v>38.688187499999998</v>
      </c>
      <c r="R38" s="17"/>
      <c r="S38" s="18"/>
    </row>
    <row r="39" spans="1:19" ht="15.75" thickBot="1" x14ac:dyDescent="0.3">
      <c r="B39" s="114" t="s">
        <v>58</v>
      </c>
      <c r="C39" s="94">
        <v>59.2</v>
      </c>
      <c r="D39" s="94">
        <v>60.6</v>
      </c>
      <c r="E39" s="102">
        <f t="shared" ref="E39" si="2">AVERAGE(C39:D39)</f>
        <v>59.900000000000006</v>
      </c>
      <c r="F39" s="13">
        <f t="shared" ref="F39" si="3">+E39*9.81/(1000000*0.004*0.004)</f>
        <v>36.726187500000009</v>
      </c>
      <c r="G39" s="44"/>
      <c r="R39" s="3"/>
      <c r="S39" s="18"/>
    </row>
    <row r="40" spans="1:19" x14ac:dyDescent="0.25">
      <c r="A40" s="48"/>
      <c r="B40" t="s">
        <v>18</v>
      </c>
      <c r="C40" s="117"/>
      <c r="D40" s="117"/>
      <c r="E40" s="18"/>
      <c r="F40" s="13"/>
      <c r="R40" s="3"/>
      <c r="S40" s="18"/>
    </row>
    <row r="41" spans="1:19" x14ac:dyDescent="0.25">
      <c r="B41" s="108"/>
      <c r="C41" s="117"/>
      <c r="D41" s="117"/>
      <c r="E41" s="18"/>
      <c r="F41" s="13"/>
    </row>
    <row r="42" spans="1:19" x14ac:dyDescent="0.25">
      <c r="C42" s="10"/>
      <c r="D42" s="10"/>
      <c r="E42" s="16"/>
      <c r="F42" s="13"/>
    </row>
    <row r="46" spans="1:19" x14ac:dyDescent="0.25">
      <c r="B46" s="5"/>
      <c r="M46" s="21"/>
    </row>
    <row r="47" spans="1:19" x14ac:dyDescent="0.25">
      <c r="B47" s="5"/>
      <c r="M47" s="21"/>
    </row>
    <row r="48" spans="1:19" x14ac:dyDescent="0.25">
      <c r="B48" s="5"/>
      <c r="M48" s="21"/>
    </row>
    <row r="49" spans="1:13" ht="15.75" thickBot="1" x14ac:dyDescent="0.3">
      <c r="B49" t="s">
        <v>4</v>
      </c>
      <c r="M49" s="21"/>
    </row>
    <row r="50" spans="1:13" ht="15.75" thickBot="1" x14ac:dyDescent="0.3">
      <c r="B50" s="2"/>
      <c r="C50" s="6" t="s">
        <v>1</v>
      </c>
      <c r="D50" s="43" t="s">
        <v>2</v>
      </c>
      <c r="E50" s="50" t="s">
        <v>3</v>
      </c>
      <c r="F50" s="12" t="s">
        <v>25</v>
      </c>
      <c r="M50" s="21"/>
    </row>
    <row r="51" spans="1:13" x14ac:dyDescent="0.25">
      <c r="B51" s="113" t="s">
        <v>57</v>
      </c>
      <c r="C51" s="92">
        <v>32.200000000000003</v>
      </c>
      <c r="D51" s="93">
        <v>34.1</v>
      </c>
      <c r="E51" s="101">
        <f>AVERAGE(C51:D51)</f>
        <v>33.150000000000006</v>
      </c>
      <c r="F51" s="13">
        <f>+E51*9.81/(1000000*0.004*0.004)</f>
        <v>20.325093750000004</v>
      </c>
      <c r="G51" s="44"/>
      <c r="M51" s="21"/>
    </row>
    <row r="52" spans="1:13" ht="15.75" thickBot="1" x14ac:dyDescent="0.3">
      <c r="B52" s="114" t="s">
        <v>58</v>
      </c>
      <c r="C52" s="91">
        <v>22</v>
      </c>
      <c r="D52" s="94">
        <v>21.3</v>
      </c>
      <c r="E52" s="102">
        <f>AVERAGE(C52:D52)</f>
        <v>21.65</v>
      </c>
      <c r="F52" s="13">
        <f>+E52*9.81/(1000000*0.004*0.004)</f>
        <v>13.274156249999999</v>
      </c>
      <c r="M52" s="21"/>
    </row>
    <row r="53" spans="1:13" x14ac:dyDescent="0.25">
      <c r="A53" s="48"/>
      <c r="B53" t="s">
        <v>19</v>
      </c>
      <c r="C53" s="117"/>
      <c r="D53" s="117"/>
      <c r="E53" s="18"/>
      <c r="F53" s="13"/>
      <c r="M53" s="21"/>
    </row>
    <row r="54" spans="1:13" x14ac:dyDescent="0.25">
      <c r="B54" s="108"/>
      <c r="C54" s="117"/>
      <c r="D54" s="117"/>
      <c r="E54" s="18"/>
      <c r="F54" s="13"/>
      <c r="M54" s="21"/>
    </row>
    <row r="55" spans="1:13" x14ac:dyDescent="0.25">
      <c r="M55" s="21"/>
    </row>
    <row r="56" spans="1:13" x14ac:dyDescent="0.25">
      <c r="M56" s="21"/>
    </row>
    <row r="57" spans="1:13" x14ac:dyDescent="0.25">
      <c r="B57" s="5"/>
      <c r="M57" s="21"/>
    </row>
    <row r="58" spans="1:13" x14ac:dyDescent="0.25">
      <c r="B58" s="5"/>
      <c r="M58" s="21"/>
    </row>
    <row r="59" spans="1:13" x14ac:dyDescent="0.25">
      <c r="M59" s="21"/>
    </row>
    <row r="60" spans="1:13" x14ac:dyDescent="0.25">
      <c r="M60" s="21"/>
    </row>
    <row r="61" spans="1:13" x14ac:dyDescent="0.25">
      <c r="M61" s="21"/>
    </row>
    <row r="62" spans="1:13" x14ac:dyDescent="0.25">
      <c r="M62" s="21"/>
    </row>
    <row r="63" spans="1:13" x14ac:dyDescent="0.25">
      <c r="M63" s="21"/>
    </row>
    <row r="64" spans="1:13" x14ac:dyDescent="0.25">
      <c r="M64" s="21"/>
    </row>
    <row r="65" spans="2:13" x14ac:dyDescent="0.25">
      <c r="M65" s="21"/>
    </row>
    <row r="66" spans="2:13" x14ac:dyDescent="0.25">
      <c r="M66" s="21"/>
    </row>
    <row r="67" spans="2:13" x14ac:dyDescent="0.25">
      <c r="M67" s="21"/>
    </row>
    <row r="68" spans="2:13" x14ac:dyDescent="0.25">
      <c r="M68" s="21"/>
    </row>
    <row r="69" spans="2:13" x14ac:dyDescent="0.25">
      <c r="M69" s="21"/>
    </row>
    <row r="70" spans="2:13" ht="15.75" thickBot="1" x14ac:dyDescent="0.3">
      <c r="B70" t="s">
        <v>64</v>
      </c>
      <c r="M70" s="21"/>
    </row>
    <row r="71" spans="2:13" ht="15.75" thickBot="1" x14ac:dyDescent="0.3">
      <c r="B71" s="2"/>
      <c r="C71" s="6" t="s">
        <v>1</v>
      </c>
      <c r="D71" s="43" t="s">
        <v>2</v>
      </c>
      <c r="E71" s="50" t="s">
        <v>3</v>
      </c>
      <c r="F71" s="12" t="s">
        <v>25</v>
      </c>
      <c r="M71" s="21"/>
    </row>
    <row r="72" spans="2:13" x14ac:dyDescent="0.25">
      <c r="B72" s="113" t="s">
        <v>57</v>
      </c>
      <c r="C72" s="92">
        <v>60.6</v>
      </c>
      <c r="D72" s="93">
        <v>50</v>
      </c>
      <c r="E72" s="101">
        <f>AVERAGE(C72:D72)</f>
        <v>55.3</v>
      </c>
      <c r="F72" s="13">
        <f>+E72*9.81/(1000000*0.004*0.004)</f>
        <v>33.905812500000003</v>
      </c>
      <c r="M72" s="21"/>
    </row>
    <row r="73" spans="2:13" ht="15.75" thickBot="1" x14ac:dyDescent="0.3">
      <c r="B73" s="114" t="s">
        <v>58</v>
      </c>
      <c r="C73" s="91">
        <v>37.299999999999997</v>
      </c>
      <c r="D73" s="94">
        <v>36.6</v>
      </c>
      <c r="E73" s="102">
        <f>AVERAGE(C73:D73)</f>
        <v>36.950000000000003</v>
      </c>
      <c r="F73" s="13">
        <f>+E73*9.81/(1000000*0.004*0.004)</f>
        <v>22.654968750000002</v>
      </c>
      <c r="M73" s="21"/>
    </row>
    <row r="74" spans="2:13" x14ac:dyDescent="0.25">
      <c r="B74" t="s">
        <v>63</v>
      </c>
      <c r="C74" s="117"/>
      <c r="D74" s="117"/>
      <c r="E74" s="18"/>
      <c r="F74" s="13"/>
      <c r="M74" s="21"/>
    </row>
    <row r="75" spans="2:13" x14ac:dyDescent="0.25">
      <c r="M75" s="21"/>
    </row>
    <row r="76" spans="2:13" x14ac:dyDescent="0.25">
      <c r="M76" s="21"/>
    </row>
    <row r="77" spans="2:13" x14ac:dyDescent="0.25">
      <c r="M77" s="21"/>
    </row>
    <row r="78" spans="2:13" x14ac:dyDescent="0.25">
      <c r="M78" s="21"/>
    </row>
    <row r="79" spans="2:13" x14ac:dyDescent="0.25">
      <c r="M79" s="21"/>
    </row>
    <row r="80" spans="2:13" x14ac:dyDescent="0.25">
      <c r="M80" s="21"/>
    </row>
    <row r="81" spans="2:13" x14ac:dyDescent="0.25">
      <c r="M81" s="21"/>
    </row>
    <row r="82" spans="2:13" x14ac:dyDescent="0.25">
      <c r="M82" s="21"/>
    </row>
    <row r="83" spans="2:13" x14ac:dyDescent="0.25">
      <c r="M83" s="21"/>
    </row>
    <row r="84" spans="2:13" x14ac:dyDescent="0.25">
      <c r="M84" s="21"/>
    </row>
    <row r="85" spans="2:13" x14ac:dyDescent="0.25">
      <c r="M85" s="21"/>
    </row>
    <row r="86" spans="2:13" x14ac:dyDescent="0.25">
      <c r="M86" s="21"/>
    </row>
    <row r="87" spans="2:13" x14ac:dyDescent="0.25">
      <c r="M87" s="21"/>
    </row>
    <row r="88" spans="2:13" x14ac:dyDescent="0.25">
      <c r="M88" s="21"/>
    </row>
    <row r="89" spans="2:13" x14ac:dyDescent="0.25">
      <c r="M89" s="21"/>
    </row>
    <row r="90" spans="2:13" x14ac:dyDescent="0.25">
      <c r="M90" s="21"/>
    </row>
    <row r="91" spans="2:13" x14ac:dyDescent="0.25">
      <c r="M91" s="21"/>
    </row>
    <row r="92" spans="2:13" x14ac:dyDescent="0.25">
      <c r="M92" s="21"/>
    </row>
    <row r="93" spans="2:13" x14ac:dyDescent="0.25">
      <c r="B93" s="3"/>
      <c r="M93" s="21"/>
    </row>
    <row r="94" spans="2:13" x14ac:dyDescent="0.25">
      <c r="B94" s="3"/>
      <c r="M94" s="21"/>
    </row>
    <row r="95" spans="2:13" x14ac:dyDescent="0.25">
      <c r="B95" t="s">
        <v>6</v>
      </c>
      <c r="M95" s="21"/>
    </row>
    <row r="96" spans="2:13" ht="15.75" thickBot="1" x14ac:dyDescent="0.3">
      <c r="B96" s="103" t="s">
        <v>51</v>
      </c>
      <c r="M96" s="21"/>
    </row>
    <row r="97" spans="2:13" ht="15.75" thickBot="1" x14ac:dyDescent="0.3">
      <c r="B97" s="2"/>
      <c r="C97" s="7" t="s">
        <v>7</v>
      </c>
      <c r="D97" s="12" t="s">
        <v>25</v>
      </c>
      <c r="M97" s="21"/>
    </row>
    <row r="98" spans="2:13" x14ac:dyDescent="0.25">
      <c r="B98" s="113" t="s">
        <v>57</v>
      </c>
      <c r="C98" s="95">
        <v>142.19999999999999</v>
      </c>
      <c r="D98" s="13">
        <f>+C98*9.81/(1000000*2*0.005*0.005*PI()/4)</f>
        <v>35.522924931874932</v>
      </c>
      <c r="E98" s="44"/>
      <c r="M98" s="21"/>
    </row>
    <row r="99" spans="2:13" ht="15.75" thickBot="1" x14ac:dyDescent="0.3">
      <c r="B99" s="114" t="s">
        <v>58</v>
      </c>
      <c r="C99" s="96">
        <v>154.69999999999999</v>
      </c>
      <c r="D99" s="13">
        <f>+C99*9.81/(1000000*2*0.005*0.005*PI()/4)</f>
        <v>38.645544915337922</v>
      </c>
      <c r="M99" s="21"/>
    </row>
    <row r="100" spans="2:13" x14ac:dyDescent="0.25">
      <c r="B100" s="3" t="s">
        <v>8</v>
      </c>
      <c r="C100" s="18"/>
      <c r="D100" s="13"/>
      <c r="M100" s="21"/>
    </row>
    <row r="101" spans="2:13" x14ac:dyDescent="0.25">
      <c r="B101" s="108"/>
      <c r="C101" s="18"/>
      <c r="D101" s="13"/>
      <c r="M101" s="21"/>
    </row>
    <row r="102" spans="2:13" x14ac:dyDescent="0.25">
      <c r="C102" s="16"/>
      <c r="D102" s="13"/>
      <c r="M102" s="21"/>
    </row>
    <row r="103" spans="2:13" x14ac:dyDescent="0.25">
      <c r="B103" s="3"/>
      <c r="M103" s="21"/>
    </row>
    <row r="104" spans="2:13" x14ac:dyDescent="0.25">
      <c r="B104" s="3"/>
      <c r="M104" s="21"/>
    </row>
    <row r="105" spans="2:13" x14ac:dyDescent="0.25">
      <c r="B105" s="3"/>
      <c r="M105" s="21"/>
    </row>
    <row r="106" spans="2:13" x14ac:dyDescent="0.25">
      <c r="B106" s="3"/>
      <c r="M106" s="21"/>
    </row>
    <row r="107" spans="2:13" x14ac:dyDescent="0.25">
      <c r="B107" s="3"/>
      <c r="M107" s="21"/>
    </row>
    <row r="108" spans="2:13" ht="15.75" thickBot="1" x14ac:dyDescent="0.3">
      <c r="B108" s="103" t="s">
        <v>52</v>
      </c>
      <c r="M108" s="21"/>
    </row>
    <row r="109" spans="2:13" ht="15.75" thickBot="1" x14ac:dyDescent="0.3">
      <c r="B109" s="2"/>
      <c r="C109" s="7" t="s">
        <v>7</v>
      </c>
      <c r="D109" s="12" t="s">
        <v>25</v>
      </c>
      <c r="M109" s="21"/>
    </row>
    <row r="110" spans="2:13" x14ac:dyDescent="0.25">
      <c r="B110" s="113" t="s">
        <v>57</v>
      </c>
      <c r="C110" s="95">
        <v>52.6</v>
      </c>
      <c r="D110" s="13">
        <f>+C110*9.81/(1000000*2*0.005*0.005*PI()/4)</f>
        <v>13.139984890412249</v>
      </c>
      <c r="M110" s="21"/>
    </row>
    <row r="111" spans="2:13" ht="15.75" thickBot="1" x14ac:dyDescent="0.3">
      <c r="B111" s="114" t="s">
        <v>58</v>
      </c>
      <c r="C111" s="96">
        <v>39.200000000000003</v>
      </c>
      <c r="D111" s="13">
        <f>+C111*9.81/(1000000*2*0.005*0.005*PI()/4)</f>
        <v>9.7925362681399264</v>
      </c>
      <c r="M111" s="21"/>
    </row>
    <row r="112" spans="2:13" x14ac:dyDescent="0.25">
      <c r="B112" s="3" t="s">
        <v>8</v>
      </c>
      <c r="C112" s="18"/>
      <c r="D112" s="13"/>
      <c r="M112" s="21"/>
    </row>
    <row r="113" spans="2:13" x14ac:dyDescent="0.25">
      <c r="B113" s="108"/>
      <c r="C113" s="18"/>
      <c r="D113" s="13"/>
      <c r="M113" s="21"/>
    </row>
    <row r="114" spans="2:13" x14ac:dyDescent="0.25">
      <c r="C114" s="16"/>
      <c r="D114" s="13"/>
      <c r="M114" s="21"/>
    </row>
    <row r="115" spans="2:13" x14ac:dyDescent="0.25">
      <c r="B115" s="3"/>
      <c r="M115" s="21"/>
    </row>
    <row r="116" spans="2:13" x14ac:dyDescent="0.25">
      <c r="B116" s="3"/>
      <c r="M116" s="21"/>
    </row>
    <row r="117" spans="2:13" x14ac:dyDescent="0.25">
      <c r="B117" s="3"/>
      <c r="M117" s="21"/>
    </row>
    <row r="118" spans="2:13" x14ac:dyDescent="0.25">
      <c r="B118" s="3"/>
      <c r="M118" s="21"/>
    </row>
    <row r="119" spans="2:13" x14ac:dyDescent="0.25">
      <c r="B119" s="3"/>
      <c r="M119" s="21"/>
    </row>
    <row r="120" spans="2:13" x14ac:dyDescent="0.25">
      <c r="B120" s="3"/>
      <c r="M120" s="21"/>
    </row>
    <row r="121" spans="2:13" x14ac:dyDescent="0.25">
      <c r="B121" s="3"/>
      <c r="M121" s="21"/>
    </row>
    <row r="122" spans="2:13" x14ac:dyDescent="0.25">
      <c r="B122" s="3"/>
      <c r="M122" s="21"/>
    </row>
    <row r="123" spans="2:13" x14ac:dyDescent="0.25">
      <c r="B123" s="3"/>
      <c r="M123" s="21"/>
    </row>
    <row r="124" spans="2:13" x14ac:dyDescent="0.25">
      <c r="B124" s="3"/>
      <c r="M124" s="21"/>
    </row>
    <row r="125" spans="2:13" x14ac:dyDescent="0.25">
      <c r="B125" s="3"/>
      <c r="M125" s="21"/>
    </row>
    <row r="126" spans="2:13" x14ac:dyDescent="0.25">
      <c r="B126" s="3"/>
      <c r="M126" s="21"/>
    </row>
    <row r="127" spans="2:13" x14ac:dyDescent="0.25">
      <c r="B127" s="5"/>
      <c r="M127" s="21"/>
    </row>
    <row r="128" spans="2:13" x14ac:dyDescent="0.25">
      <c r="B128" s="5"/>
      <c r="M128" s="21"/>
    </row>
    <row r="129" spans="2:13" ht="15.75" thickBot="1" x14ac:dyDescent="0.3">
      <c r="B129" t="s">
        <v>44</v>
      </c>
      <c r="M129" s="21"/>
    </row>
    <row r="130" spans="2:13" ht="15.75" thickBot="1" x14ac:dyDescent="0.3">
      <c r="B130" s="22"/>
      <c r="C130" s="23" t="s">
        <v>27</v>
      </c>
      <c r="D130" s="24" t="s">
        <v>28</v>
      </c>
      <c r="E130" s="24" t="s">
        <v>29</v>
      </c>
      <c r="F130" s="25" t="s">
        <v>30</v>
      </c>
      <c r="M130" s="21"/>
    </row>
    <row r="131" spans="2:13" x14ac:dyDescent="0.25">
      <c r="B131" s="113" t="s">
        <v>57</v>
      </c>
      <c r="C131" s="45">
        <f>+Sheet1!D162</f>
        <v>0.24</v>
      </c>
      <c r="D131" s="46">
        <f>+Sheet1!G162</f>
        <v>0.49</v>
      </c>
      <c r="E131" s="46">
        <f>+Sheet1!J162</f>
        <v>0.94</v>
      </c>
      <c r="F131" s="47">
        <f>+Sheet1!M162</f>
        <v>2.41</v>
      </c>
      <c r="M131" s="21"/>
    </row>
    <row r="132" spans="2:13" ht="15.75" thickBot="1" x14ac:dyDescent="0.3">
      <c r="B132" s="114" t="s">
        <v>58</v>
      </c>
      <c r="C132" s="51">
        <f>+Sheet1!D163</f>
        <v>0.22</v>
      </c>
      <c r="D132" s="52">
        <f>+Sheet1!G163</f>
        <v>0.43</v>
      </c>
      <c r="E132" s="52">
        <f>+Sheet1!J163</f>
        <v>0.85</v>
      </c>
      <c r="F132" s="53">
        <f>+Sheet1!M163</f>
        <v>2.0099999999999998</v>
      </c>
      <c r="M132" s="21"/>
    </row>
    <row r="133" spans="2:13" x14ac:dyDescent="0.25">
      <c r="B133" s="17"/>
      <c r="C133" s="116"/>
      <c r="D133" s="116"/>
      <c r="E133" s="116"/>
      <c r="F133" s="116"/>
      <c r="M133" s="21"/>
    </row>
    <row r="134" spans="2:13" x14ac:dyDescent="0.25">
      <c r="B134" s="108"/>
      <c r="C134" s="116"/>
      <c r="D134" s="116"/>
      <c r="E134" s="116"/>
      <c r="F134" s="116"/>
      <c r="M134" s="21"/>
    </row>
    <row r="135" spans="2:13" x14ac:dyDescent="0.25">
      <c r="B135" t="s">
        <v>5</v>
      </c>
      <c r="C135" s="16"/>
      <c r="D135" s="10"/>
      <c r="E135" s="41"/>
      <c r="F135" s="41"/>
      <c r="M135" s="21"/>
    </row>
    <row r="136" spans="2:13" x14ac:dyDescent="0.25">
      <c r="B136" s="39" t="s">
        <v>45</v>
      </c>
      <c r="C136" s="16"/>
      <c r="D136" s="10"/>
      <c r="E136" s="41"/>
      <c r="F136" s="41"/>
      <c r="M136" s="21"/>
    </row>
    <row r="137" spans="2:13" x14ac:dyDescent="0.25">
      <c r="B137" s="21" t="s">
        <v>47</v>
      </c>
      <c r="M137" s="21"/>
    </row>
    <row r="138" spans="2:13" x14ac:dyDescent="0.25">
      <c r="B138" s="39"/>
      <c r="M138" s="21"/>
    </row>
    <row r="139" spans="2:13" x14ac:dyDescent="0.25">
      <c r="B139" s="39"/>
      <c r="M139" s="21"/>
    </row>
    <row r="140" spans="2:13" x14ac:dyDescent="0.25">
      <c r="B140" s="39"/>
      <c r="M140" s="21"/>
    </row>
    <row r="141" spans="2:13" x14ac:dyDescent="0.25">
      <c r="B141" s="39"/>
      <c r="M141" s="21"/>
    </row>
    <row r="142" spans="2:13" x14ac:dyDescent="0.25">
      <c r="B142" s="39"/>
      <c r="M142" s="21"/>
    </row>
    <row r="143" spans="2:13" x14ac:dyDescent="0.25">
      <c r="B143" s="39"/>
      <c r="M143" s="21"/>
    </row>
    <row r="144" spans="2:13" x14ac:dyDescent="0.25">
      <c r="B144" s="39"/>
      <c r="M144" s="21"/>
    </row>
    <row r="145" spans="2:13" x14ac:dyDescent="0.25">
      <c r="B145" s="39"/>
      <c r="M145" s="21"/>
    </row>
    <row r="146" spans="2:13" x14ac:dyDescent="0.25">
      <c r="B146" s="39"/>
      <c r="M146" s="21"/>
    </row>
    <row r="147" spans="2:13" x14ac:dyDescent="0.25">
      <c r="B147" s="39"/>
      <c r="M147" s="21"/>
    </row>
    <row r="148" spans="2:13" x14ac:dyDescent="0.25">
      <c r="B148" s="39"/>
      <c r="M148" s="21"/>
    </row>
    <row r="149" spans="2:13" x14ac:dyDescent="0.25">
      <c r="B149" s="39"/>
      <c r="M149" s="21"/>
    </row>
    <row r="150" spans="2:13" x14ac:dyDescent="0.25">
      <c r="B150" s="39"/>
      <c r="M150" s="21"/>
    </row>
    <row r="151" spans="2:13" x14ac:dyDescent="0.25">
      <c r="B151" s="39"/>
      <c r="M151" s="21"/>
    </row>
    <row r="152" spans="2:13" x14ac:dyDescent="0.25">
      <c r="B152" s="39"/>
      <c r="M152" s="21"/>
    </row>
    <row r="153" spans="2:13" x14ac:dyDescent="0.25">
      <c r="B153" s="39"/>
      <c r="M153" s="21"/>
    </row>
    <row r="154" spans="2:13" x14ac:dyDescent="0.25">
      <c r="B154" s="39"/>
      <c r="M154" s="21"/>
    </row>
    <row r="155" spans="2:13" x14ac:dyDescent="0.25">
      <c r="B155" s="39"/>
      <c r="M155" s="21"/>
    </row>
    <row r="156" spans="2:13" x14ac:dyDescent="0.25">
      <c r="B156" s="39"/>
      <c r="M156" s="21"/>
    </row>
    <row r="157" spans="2:13" x14ac:dyDescent="0.25">
      <c r="B157" s="39"/>
      <c r="M157" s="21"/>
    </row>
    <row r="158" spans="2:13" x14ac:dyDescent="0.25">
      <c r="B158" s="39"/>
      <c r="M158" s="21"/>
    </row>
    <row r="159" spans="2:13" x14ac:dyDescent="0.25">
      <c r="B159" s="39"/>
      <c r="M159" s="21"/>
    </row>
    <row r="160" spans="2:13" ht="15.75" thickBot="1" x14ac:dyDescent="0.3">
      <c r="B160" t="s">
        <v>43</v>
      </c>
    </row>
    <row r="161" spans="2:14" ht="15.75" thickBot="1" x14ac:dyDescent="0.3">
      <c r="B161" s="26"/>
      <c r="C161" s="27" t="s">
        <v>32</v>
      </c>
      <c r="D161" s="28" t="s">
        <v>31</v>
      </c>
      <c r="E161" s="29" t="s">
        <v>34</v>
      </c>
      <c r="F161" s="30" t="s">
        <v>33</v>
      </c>
      <c r="G161" s="31" t="s">
        <v>35</v>
      </c>
      <c r="H161" s="32" t="s">
        <v>36</v>
      </c>
      <c r="I161" s="33" t="s">
        <v>37</v>
      </c>
      <c r="J161" s="34" t="s">
        <v>38</v>
      </c>
      <c r="K161" s="35" t="s">
        <v>39</v>
      </c>
      <c r="L161" s="36" t="s">
        <v>40</v>
      </c>
      <c r="M161" s="37" t="s">
        <v>41</v>
      </c>
      <c r="N161" s="38" t="s">
        <v>42</v>
      </c>
    </row>
    <row r="162" spans="2:14" x14ac:dyDescent="0.25">
      <c r="B162" s="113" t="s">
        <v>57</v>
      </c>
      <c r="C162" s="54">
        <v>0.23</v>
      </c>
      <c r="D162" s="55">
        <v>0.24</v>
      </c>
      <c r="E162" s="86">
        <v>0.24</v>
      </c>
      <c r="F162" s="56">
        <v>0.48</v>
      </c>
      <c r="G162" s="57">
        <v>0.49</v>
      </c>
      <c r="H162" s="58">
        <v>0.49</v>
      </c>
      <c r="I162" s="59">
        <v>0.92</v>
      </c>
      <c r="J162" s="60">
        <v>0.94</v>
      </c>
      <c r="K162" s="61">
        <v>0.96</v>
      </c>
      <c r="L162" s="88">
        <v>2.09</v>
      </c>
      <c r="M162" s="62">
        <v>2.41</v>
      </c>
      <c r="N162" s="63">
        <v>2.62</v>
      </c>
    </row>
    <row r="163" spans="2:14" ht="15.75" thickBot="1" x14ac:dyDescent="0.3">
      <c r="B163" s="114" t="s">
        <v>58</v>
      </c>
      <c r="C163" s="64">
        <v>0.22</v>
      </c>
      <c r="D163" s="65">
        <v>0.22</v>
      </c>
      <c r="E163" s="87">
        <v>0.22</v>
      </c>
      <c r="F163" s="66">
        <v>0.42</v>
      </c>
      <c r="G163" s="67">
        <v>0.43</v>
      </c>
      <c r="H163" s="68">
        <v>0.43</v>
      </c>
      <c r="I163" s="69">
        <v>0.83</v>
      </c>
      <c r="J163" s="70">
        <v>0.85</v>
      </c>
      <c r="K163" s="71">
        <v>0.85</v>
      </c>
      <c r="L163" s="89">
        <v>1.85</v>
      </c>
      <c r="M163" s="72">
        <v>2.0099999999999998</v>
      </c>
      <c r="N163" s="73">
        <v>2.11</v>
      </c>
    </row>
    <row r="164" spans="2:14" x14ac:dyDescent="0.25">
      <c r="B164" s="17"/>
      <c r="C164" s="115"/>
      <c r="D164" s="115"/>
      <c r="E164" s="115"/>
      <c r="F164" s="115"/>
      <c r="G164" s="115"/>
      <c r="H164" s="115"/>
      <c r="I164" s="115"/>
      <c r="J164" s="115"/>
      <c r="K164" s="115"/>
      <c r="L164" s="115"/>
      <c r="M164" s="115"/>
      <c r="N164" s="115"/>
    </row>
    <row r="165" spans="2:14" x14ac:dyDescent="0.25">
      <c r="B165" s="108"/>
      <c r="C165" s="115"/>
      <c r="D165" s="115"/>
      <c r="E165" s="115"/>
      <c r="F165" s="115"/>
      <c r="G165" s="115"/>
      <c r="H165" s="115"/>
      <c r="I165" s="115"/>
      <c r="J165" s="115"/>
      <c r="K165" s="115"/>
      <c r="L165" s="115"/>
      <c r="M165" s="115"/>
      <c r="N165" s="115"/>
    </row>
    <row r="166" spans="2:14" x14ac:dyDescent="0.25">
      <c r="B166" s="39"/>
      <c r="M166" s="21"/>
    </row>
    <row r="167" spans="2:14" x14ac:dyDescent="0.25">
      <c r="B167" s="39"/>
      <c r="M167" s="21"/>
    </row>
    <row r="168" spans="2:14" x14ac:dyDescent="0.25">
      <c r="B168" s="39"/>
      <c r="M168" s="21"/>
    </row>
    <row r="169" spans="2:14" x14ac:dyDescent="0.25">
      <c r="B169" s="39"/>
      <c r="M169" s="21"/>
    </row>
    <row r="170" spans="2:14" x14ac:dyDescent="0.25">
      <c r="B170" s="39"/>
      <c r="M170" s="21"/>
    </row>
    <row r="171" spans="2:14" x14ac:dyDescent="0.25">
      <c r="B171" s="39"/>
      <c r="M171" s="21"/>
    </row>
    <row r="172" spans="2:14" x14ac:dyDescent="0.25">
      <c r="B172" s="39"/>
      <c r="M172" s="21"/>
    </row>
    <row r="173" spans="2:14" x14ac:dyDescent="0.25">
      <c r="B173" s="39"/>
      <c r="M173" s="21"/>
    </row>
    <row r="174" spans="2:14" x14ac:dyDescent="0.25">
      <c r="B174" s="39"/>
      <c r="M174" s="21"/>
    </row>
    <row r="175" spans="2:14" x14ac:dyDescent="0.25">
      <c r="B175" s="39"/>
      <c r="M175" s="21"/>
    </row>
    <row r="176" spans="2:14" x14ac:dyDescent="0.25">
      <c r="B176" s="39"/>
      <c r="M176" s="21"/>
    </row>
    <row r="177" spans="2:13" x14ac:dyDescent="0.25">
      <c r="B177" s="39"/>
      <c r="M177" s="21"/>
    </row>
    <row r="178" spans="2:13" x14ac:dyDescent="0.25">
      <c r="B178" s="39"/>
      <c r="M178" s="21"/>
    </row>
    <row r="179" spans="2:13" x14ac:dyDescent="0.25">
      <c r="B179" s="39"/>
      <c r="M179" s="21"/>
    </row>
    <row r="180" spans="2:13" x14ac:dyDescent="0.25">
      <c r="B180" s="39"/>
      <c r="M180" s="21"/>
    </row>
    <row r="181" spans="2:13" x14ac:dyDescent="0.25">
      <c r="B181" s="39"/>
      <c r="M181" s="21"/>
    </row>
    <row r="182" spans="2:13" x14ac:dyDescent="0.25">
      <c r="B182" s="39"/>
      <c r="M182" s="21"/>
    </row>
    <row r="183" spans="2:13" x14ac:dyDescent="0.25">
      <c r="B183" s="39"/>
      <c r="M183" s="21"/>
    </row>
    <row r="184" spans="2:13" x14ac:dyDescent="0.25">
      <c r="B184" s="39"/>
      <c r="M184" s="21"/>
    </row>
    <row r="185" spans="2:13" x14ac:dyDescent="0.25">
      <c r="B185" s="39"/>
      <c r="M185" s="21"/>
    </row>
    <row r="186" spans="2:13" x14ac:dyDescent="0.25">
      <c r="B186" s="39"/>
      <c r="M186" s="21"/>
    </row>
    <row r="187" spans="2:13" x14ac:dyDescent="0.25">
      <c r="B187" s="39"/>
      <c r="M187" s="21"/>
    </row>
    <row r="188" spans="2:13" x14ac:dyDescent="0.25">
      <c r="B188" s="39"/>
      <c r="M188" s="21"/>
    </row>
    <row r="189" spans="2:13" x14ac:dyDescent="0.25">
      <c r="B189" s="39"/>
      <c r="M189" s="21"/>
    </row>
    <row r="190" spans="2:13" x14ac:dyDescent="0.25">
      <c r="B190" s="39"/>
      <c r="M190" s="21"/>
    </row>
    <row r="191" spans="2:13" x14ac:dyDescent="0.25">
      <c r="B191" s="39"/>
      <c r="M191" s="21"/>
    </row>
    <row r="192" spans="2:13" x14ac:dyDescent="0.25">
      <c r="B192" s="39"/>
      <c r="M192" s="21"/>
    </row>
    <row r="193" spans="2:13" x14ac:dyDescent="0.25">
      <c r="B193" s="39"/>
      <c r="M193" s="21"/>
    </row>
    <row r="194" spans="2:13" x14ac:dyDescent="0.25">
      <c r="B194" s="39"/>
      <c r="M194" s="21"/>
    </row>
    <row r="195" spans="2:13" x14ac:dyDescent="0.25">
      <c r="B195" s="39"/>
      <c r="M195" s="21"/>
    </row>
    <row r="196" spans="2:13" x14ac:dyDescent="0.25">
      <c r="B196" s="39"/>
      <c r="M196" s="21"/>
    </row>
    <row r="197" spans="2:13" x14ac:dyDescent="0.25">
      <c r="B197" s="39"/>
      <c r="M197" s="21"/>
    </row>
    <row r="198" spans="2:13" x14ac:dyDescent="0.25">
      <c r="B198" s="39"/>
      <c r="M198" s="21"/>
    </row>
    <row r="199" spans="2:13" x14ac:dyDescent="0.25">
      <c r="B199" s="39"/>
      <c r="M199" s="21"/>
    </row>
    <row r="200" spans="2:13" x14ac:dyDescent="0.25">
      <c r="B200" s="39"/>
      <c r="M200" s="21"/>
    </row>
    <row r="201" spans="2:13" x14ac:dyDescent="0.25">
      <c r="B201" s="39"/>
      <c r="M201" s="21"/>
    </row>
    <row r="202" spans="2:13" x14ac:dyDescent="0.25">
      <c r="B202" s="39"/>
      <c r="M202" s="21"/>
    </row>
    <row r="203" spans="2:13" x14ac:dyDescent="0.25">
      <c r="B203" t="s">
        <v>14</v>
      </c>
      <c r="M203" s="21"/>
    </row>
    <row r="204" spans="2:13" ht="15.75" thickBot="1" x14ac:dyDescent="0.3">
      <c r="B204" s="103" t="s">
        <v>51</v>
      </c>
      <c r="M204" s="21"/>
    </row>
    <row r="205" spans="2:13" ht="15.75" thickBot="1" x14ac:dyDescent="0.3">
      <c r="B205" s="2"/>
      <c r="C205" s="74" t="s">
        <v>15</v>
      </c>
      <c r="D205" s="75" t="s">
        <v>16</v>
      </c>
      <c r="E205" s="129" t="s">
        <v>17</v>
      </c>
      <c r="M205" s="21"/>
    </row>
    <row r="206" spans="2:13" x14ac:dyDescent="0.25">
      <c r="B206" s="113" t="s">
        <v>57</v>
      </c>
      <c r="C206" s="8">
        <v>1.3</v>
      </c>
      <c r="D206" s="80">
        <v>1.5</v>
      </c>
      <c r="E206" s="130">
        <v>1.5</v>
      </c>
      <c r="M206" s="21"/>
    </row>
    <row r="207" spans="2:13" ht="15.75" thickBot="1" x14ac:dyDescent="0.3">
      <c r="B207" s="114" t="s">
        <v>58</v>
      </c>
      <c r="C207" s="122">
        <v>1.4</v>
      </c>
      <c r="D207" s="123">
        <v>1.4</v>
      </c>
      <c r="E207" s="131">
        <v>1</v>
      </c>
      <c r="M207" s="21"/>
    </row>
    <row r="208" spans="2:13" x14ac:dyDescent="0.25">
      <c r="B208" s="17"/>
      <c r="C208" s="16"/>
      <c r="D208" s="10"/>
      <c r="E208" s="10"/>
      <c r="M208" s="21"/>
    </row>
    <row r="209" spans="2:13" x14ac:dyDescent="0.25">
      <c r="B209" s="108"/>
      <c r="C209" s="16"/>
      <c r="D209" s="10"/>
      <c r="E209" s="10"/>
      <c r="M209" s="21"/>
    </row>
    <row r="210" spans="2:13" x14ac:dyDescent="0.25">
      <c r="B210" s="39"/>
      <c r="M210" s="21"/>
    </row>
    <row r="211" spans="2:13" x14ac:dyDescent="0.25">
      <c r="B211" s="39"/>
      <c r="M211" s="21"/>
    </row>
    <row r="212" spans="2:13" ht="15.75" thickBot="1" x14ac:dyDescent="0.3">
      <c r="B212" s="103" t="s">
        <v>54</v>
      </c>
      <c r="M212" s="21"/>
    </row>
    <row r="213" spans="2:13" ht="15.75" thickBot="1" x14ac:dyDescent="0.3">
      <c r="B213" s="2"/>
      <c r="C213" s="6" t="s">
        <v>15</v>
      </c>
      <c r="D213" s="110" t="s">
        <v>16</v>
      </c>
      <c r="E213" s="76" t="s">
        <v>17</v>
      </c>
      <c r="M213" s="21"/>
    </row>
    <row r="214" spans="2:13" x14ac:dyDescent="0.25">
      <c r="B214" s="113" t="s">
        <v>57</v>
      </c>
      <c r="C214" s="1" t="s">
        <v>53</v>
      </c>
      <c r="D214" s="111">
        <v>1.2</v>
      </c>
      <c r="E214" s="4">
        <v>0.1</v>
      </c>
      <c r="M214" s="21"/>
    </row>
    <row r="215" spans="2:13" ht="15.75" thickBot="1" x14ac:dyDescent="0.3">
      <c r="B215" s="114" t="s">
        <v>58</v>
      </c>
      <c r="C215" s="109" t="s">
        <v>53</v>
      </c>
      <c r="D215" s="112">
        <v>1.2</v>
      </c>
      <c r="E215" s="49">
        <v>0.1</v>
      </c>
      <c r="M215" s="21"/>
    </row>
    <row r="216" spans="2:13" x14ac:dyDescent="0.25">
      <c r="B216" s="17"/>
      <c r="C216" s="10"/>
      <c r="D216" s="16"/>
      <c r="E216" s="10"/>
      <c r="M216" s="21"/>
    </row>
    <row r="217" spans="2:13" x14ac:dyDescent="0.25">
      <c r="B217" s="108"/>
      <c r="C217" s="10"/>
      <c r="D217" s="16"/>
      <c r="E217" s="10"/>
      <c r="M217" s="21"/>
    </row>
    <row r="218" spans="2:13" x14ac:dyDescent="0.25">
      <c r="B218" s="104"/>
      <c r="M218" s="21"/>
    </row>
    <row r="219" spans="2:13" x14ac:dyDescent="0.25">
      <c r="B219" s="39"/>
      <c r="M219" s="21"/>
    </row>
    <row r="220" spans="2:13" x14ac:dyDescent="0.25">
      <c r="B220" s="5"/>
      <c r="M220" s="21"/>
    </row>
    <row r="221" spans="2:13" x14ac:dyDescent="0.25">
      <c r="M221" s="21"/>
    </row>
    <row r="222" spans="2:13" x14ac:dyDescent="0.25">
      <c r="M222" s="21"/>
    </row>
    <row r="223" spans="2:13" x14ac:dyDescent="0.25">
      <c r="M223" s="21"/>
    </row>
    <row r="224" spans="2:13" x14ac:dyDescent="0.25">
      <c r="M224" s="21"/>
    </row>
    <row r="225" spans="1:13" x14ac:dyDescent="0.25">
      <c r="B225" s="3"/>
      <c r="C225" s="16"/>
      <c r="D225" s="10"/>
      <c r="E225" s="10"/>
      <c r="M225" s="21"/>
    </row>
    <row r="226" spans="1:13" x14ac:dyDescent="0.25">
      <c r="B226" s="3"/>
      <c r="C226" s="16"/>
      <c r="D226" s="10"/>
      <c r="E226" s="10"/>
      <c r="M226" s="21"/>
    </row>
    <row r="227" spans="1:13" x14ac:dyDescent="0.25">
      <c r="B227" s="5"/>
      <c r="M227" s="21"/>
    </row>
    <row r="228" spans="1:13" ht="15.75" thickBot="1" x14ac:dyDescent="0.3">
      <c r="B228" t="s">
        <v>13</v>
      </c>
      <c r="M228" s="21"/>
    </row>
    <row r="229" spans="1:13" ht="15.75" thickBot="1" x14ac:dyDescent="0.3">
      <c r="B229" s="2"/>
      <c r="C229" s="6" t="s">
        <v>11</v>
      </c>
      <c r="D229" s="7" t="s">
        <v>12</v>
      </c>
      <c r="E229" s="19" t="s">
        <v>23</v>
      </c>
      <c r="M229" s="21"/>
    </row>
    <row r="230" spans="1:13" x14ac:dyDescent="0.25">
      <c r="B230" s="113" t="s">
        <v>57</v>
      </c>
      <c r="C230" s="1">
        <v>200</v>
      </c>
      <c r="D230" s="15">
        <f>0.5*9.81*C230/1000</f>
        <v>0.98099999999999998</v>
      </c>
      <c r="E230" s="20">
        <f>+D230/(1000*0.008*0.004)</f>
        <v>30.65625</v>
      </c>
      <c r="F230" s="44"/>
      <c r="M230" s="21"/>
    </row>
    <row r="231" spans="1:13" ht="15.75" thickBot="1" x14ac:dyDescent="0.3">
      <c r="B231" s="114" t="s">
        <v>58</v>
      </c>
      <c r="C231" s="109">
        <v>187</v>
      </c>
      <c r="D231" s="124">
        <f>0.5*9.81*C231/1000</f>
        <v>0.91723500000000002</v>
      </c>
      <c r="E231" s="20">
        <f t="shared" ref="E231" si="4">+D231/(1000*0.008*0.004)</f>
        <v>28.66359375</v>
      </c>
      <c r="F231" s="44"/>
      <c r="M231" s="21"/>
    </row>
    <row r="232" spans="1:13" x14ac:dyDescent="0.25">
      <c r="A232" s="48"/>
      <c r="B232" s="17"/>
      <c r="C232" s="10"/>
      <c r="D232" s="40"/>
      <c r="E232" s="20"/>
      <c r="F232" s="44"/>
      <c r="M232" s="21"/>
    </row>
    <row r="233" spans="1:13" x14ac:dyDescent="0.25">
      <c r="B233" s="108"/>
      <c r="C233" s="10"/>
      <c r="D233" s="40"/>
      <c r="E233" s="20"/>
      <c r="M233" s="21"/>
    </row>
    <row r="234" spans="1:13" x14ac:dyDescent="0.25">
      <c r="B234" s="3"/>
      <c r="C234" s="10"/>
      <c r="D234" s="40"/>
      <c r="E234" s="20"/>
      <c r="M234" s="21"/>
    </row>
    <row r="235" spans="1:13" x14ac:dyDescent="0.25">
      <c r="B235" s="3"/>
      <c r="C235" s="10"/>
      <c r="D235" s="40"/>
      <c r="E235" s="20"/>
      <c r="M235" s="21"/>
    </row>
    <row r="236" spans="1:13" x14ac:dyDescent="0.25">
      <c r="B236" s="3"/>
      <c r="C236" s="10"/>
      <c r="D236" s="40"/>
      <c r="E236" s="20"/>
      <c r="M236" s="21"/>
    </row>
    <row r="237" spans="1:13" x14ac:dyDescent="0.25">
      <c r="B237" s="3"/>
      <c r="C237" s="10"/>
      <c r="D237" s="40"/>
      <c r="E237" s="20"/>
      <c r="M237" s="21"/>
    </row>
    <row r="238" spans="1:13" x14ac:dyDescent="0.25">
      <c r="B238" s="3"/>
      <c r="C238" s="10"/>
      <c r="D238" s="40"/>
      <c r="E238" s="20"/>
      <c r="M238" s="21"/>
    </row>
    <row r="239" spans="1:13" x14ac:dyDescent="0.25">
      <c r="B239" s="3"/>
      <c r="C239" s="10"/>
      <c r="D239" s="40"/>
      <c r="E239" s="20"/>
      <c r="M239" s="21"/>
    </row>
    <row r="240" spans="1:13" x14ac:dyDescent="0.25">
      <c r="B240" s="3"/>
      <c r="C240" s="10"/>
      <c r="D240" s="40"/>
      <c r="E240" s="20"/>
      <c r="M240" s="21"/>
    </row>
    <row r="241" spans="2:13" x14ac:dyDescent="0.25">
      <c r="B241" s="3"/>
      <c r="C241" s="10"/>
      <c r="D241" s="40"/>
      <c r="E241" s="20"/>
      <c r="M241" s="21"/>
    </row>
    <row r="242" spans="2:13" x14ac:dyDescent="0.25">
      <c r="B242" s="3"/>
      <c r="C242" s="10"/>
      <c r="D242" s="40"/>
      <c r="E242" s="20"/>
      <c r="M242" s="21"/>
    </row>
    <row r="243" spans="2:13" x14ac:dyDescent="0.25">
      <c r="B243" s="3"/>
      <c r="C243" s="10"/>
      <c r="D243" s="40"/>
      <c r="E243" s="20"/>
      <c r="M243" s="21"/>
    </row>
    <row r="244" spans="2:13" x14ac:dyDescent="0.25">
      <c r="B244" s="3"/>
      <c r="C244" s="10"/>
      <c r="D244" s="40"/>
      <c r="E244" s="20"/>
      <c r="M244" s="21"/>
    </row>
    <row r="245" spans="2:13" x14ac:dyDescent="0.25">
      <c r="B245" s="3"/>
      <c r="C245" s="10"/>
      <c r="D245" s="40"/>
      <c r="E245" s="20"/>
      <c r="M245" s="21"/>
    </row>
    <row r="246" spans="2:13" x14ac:dyDescent="0.25">
      <c r="B246" s="3"/>
      <c r="C246" s="10"/>
      <c r="D246" s="40"/>
      <c r="E246" s="20"/>
      <c r="M246" s="21"/>
    </row>
    <row r="247" spans="2:13" x14ac:dyDescent="0.25">
      <c r="B247" s="3"/>
      <c r="C247" s="10"/>
      <c r="D247" s="40"/>
      <c r="E247" s="20"/>
      <c r="M247" s="21"/>
    </row>
    <row r="248" spans="2:13" x14ac:dyDescent="0.25">
      <c r="B248" s="3"/>
      <c r="C248" s="10"/>
      <c r="D248" s="40"/>
      <c r="E248" s="20"/>
      <c r="M248" s="21"/>
    </row>
    <row r="249" spans="2:13" x14ac:dyDescent="0.25">
      <c r="B249" s="3"/>
      <c r="C249" s="10"/>
      <c r="D249" s="40"/>
      <c r="E249" s="20"/>
      <c r="M249" s="21"/>
    </row>
    <row r="250" spans="2:13" x14ac:dyDescent="0.25">
      <c r="B250" s="3"/>
      <c r="C250" s="10"/>
      <c r="D250" s="40"/>
      <c r="E250" s="20"/>
      <c r="M250" s="21"/>
    </row>
    <row r="251" spans="2:13" x14ac:dyDescent="0.25">
      <c r="B251" s="3"/>
      <c r="C251" s="10"/>
      <c r="D251" s="40"/>
      <c r="E251" s="20"/>
      <c r="M251" s="21"/>
    </row>
    <row r="252" spans="2:13" x14ac:dyDescent="0.25">
      <c r="B252" s="3"/>
      <c r="C252" s="10"/>
      <c r="D252" s="40"/>
      <c r="E252" s="20"/>
      <c r="M252" s="21"/>
    </row>
    <row r="253" spans="2:13" x14ac:dyDescent="0.25">
      <c r="B253" s="5"/>
      <c r="M253" s="21"/>
    </row>
    <row r="254" spans="2:13" x14ac:dyDescent="0.25">
      <c r="B254" s="5"/>
      <c r="M254" s="21"/>
    </row>
    <row r="255" spans="2:13" x14ac:dyDescent="0.25">
      <c r="B255" s="5"/>
      <c r="M255" s="21"/>
    </row>
    <row r="256" spans="2:13" ht="15.75" thickBot="1" x14ac:dyDescent="0.3">
      <c r="B256" t="s">
        <v>9</v>
      </c>
      <c r="M256" s="21"/>
    </row>
    <row r="257" spans="2:13" ht="15.75" thickBot="1" x14ac:dyDescent="0.3">
      <c r="B257" s="2"/>
      <c r="C257" s="7" t="s">
        <v>10</v>
      </c>
      <c r="M257" s="21"/>
    </row>
    <row r="258" spans="2:13" x14ac:dyDescent="0.25">
      <c r="B258" s="113" t="s">
        <v>57</v>
      </c>
      <c r="C258" s="11">
        <v>70</v>
      </c>
      <c r="M258" s="21"/>
    </row>
    <row r="259" spans="2:13" ht="15.75" thickBot="1" x14ac:dyDescent="0.3">
      <c r="B259" s="114" t="s">
        <v>58</v>
      </c>
      <c r="C259" s="125">
        <v>161</v>
      </c>
      <c r="D259" s="132"/>
      <c r="M259" s="21"/>
    </row>
    <row r="260" spans="2:13" x14ac:dyDescent="0.25">
      <c r="B260" s="17"/>
      <c r="C260" s="16"/>
      <c r="M260" s="21"/>
    </row>
    <row r="261" spans="2:13" x14ac:dyDescent="0.25">
      <c r="B261" s="108"/>
      <c r="C261" s="16"/>
    </row>
    <row r="262" spans="2:13" x14ac:dyDescent="0.25">
      <c r="B262" s="83"/>
    </row>
    <row r="263" spans="2:13" x14ac:dyDescent="0.25">
      <c r="B263" s="21" t="s">
        <v>50</v>
      </c>
    </row>
    <row r="264" spans="2:13" x14ac:dyDescent="0.25">
      <c r="B264" s="21" t="s">
        <v>46</v>
      </c>
    </row>
    <row r="276" spans="2:2" x14ac:dyDescent="0.25">
      <c r="B276" s="3"/>
    </row>
    <row r="280" spans="2:2" x14ac:dyDescent="0.25">
      <c r="B280" s="21"/>
    </row>
    <row r="286" spans="2:2" x14ac:dyDescent="0.25">
      <c r="B286" s="2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3545A-B24E-4A0C-9099-4479736D1E2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Igor Gáspár</cp:lastModifiedBy>
  <dcterms:created xsi:type="dcterms:W3CDTF">2022-01-16T10:44:00Z</dcterms:created>
  <dcterms:modified xsi:type="dcterms:W3CDTF">2024-08-11T08:25:40Z</dcterms:modified>
</cp:coreProperties>
</file>