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nka\2021\mytechfun\www\download\238\"/>
    </mc:Choice>
  </mc:AlternateContent>
  <xr:revisionPtr revIDLastSave="0" documentId="13_ncr:1_{FA1EA21F-9806-4902-9208-8ED48E228F50}" xr6:coauthVersionLast="47" xr6:coauthVersionMax="47" xr10:uidLastSave="{00000000-0000-0000-0000-000000000000}"/>
  <bookViews>
    <workbookView xWindow="-120" yWindow="-120" windowWidth="29040" windowHeight="17520" xr2:uid="{BC2B8484-DFD5-4056-8182-8E4A7FE3B528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45" i="1" l="1"/>
  <c r="E145" i="1"/>
  <c r="D145" i="1"/>
  <c r="C145" i="1"/>
  <c r="F144" i="1"/>
  <c r="E144" i="1"/>
  <c r="D144" i="1"/>
  <c r="C144" i="1"/>
  <c r="F143" i="1"/>
  <c r="E143" i="1"/>
  <c r="D143" i="1"/>
  <c r="C143" i="1"/>
  <c r="F142" i="1"/>
  <c r="E142" i="1"/>
  <c r="D142" i="1"/>
  <c r="C142" i="1"/>
  <c r="I57" i="1"/>
  <c r="H57" i="1"/>
  <c r="G57" i="1"/>
  <c r="F57" i="1"/>
  <c r="E57" i="1"/>
  <c r="D57" i="1"/>
  <c r="C57" i="1"/>
  <c r="I56" i="1"/>
  <c r="H56" i="1"/>
  <c r="G56" i="1"/>
  <c r="F56" i="1"/>
  <c r="E56" i="1"/>
  <c r="D56" i="1"/>
  <c r="C56" i="1"/>
  <c r="I55" i="1"/>
  <c r="H55" i="1"/>
  <c r="G55" i="1"/>
  <c r="F55" i="1"/>
  <c r="E55" i="1"/>
  <c r="D55" i="1"/>
  <c r="C55" i="1"/>
  <c r="I54" i="1"/>
  <c r="H54" i="1"/>
  <c r="G54" i="1"/>
  <c r="F54" i="1"/>
  <c r="E54" i="1"/>
  <c r="D54" i="1"/>
  <c r="C54" i="1"/>
  <c r="H20" i="1"/>
  <c r="H19" i="1"/>
  <c r="I20" i="1"/>
  <c r="I19" i="1"/>
  <c r="E89" i="1"/>
  <c r="F89" i="1" s="1"/>
  <c r="G21" i="1"/>
  <c r="G20" i="1"/>
  <c r="G19" i="1"/>
  <c r="D111" i="1"/>
  <c r="D110" i="1"/>
  <c r="D109" i="1"/>
  <c r="D108" i="1"/>
  <c r="F21" i="1"/>
  <c r="F20" i="1"/>
  <c r="F19" i="1"/>
  <c r="E21" i="1"/>
  <c r="E20" i="1"/>
  <c r="E19" i="1"/>
  <c r="D21" i="1"/>
  <c r="D20" i="1"/>
  <c r="D19" i="1"/>
  <c r="C21" i="1"/>
  <c r="C20" i="1"/>
  <c r="C19" i="1"/>
  <c r="C18" i="1"/>
  <c r="D251" i="1"/>
  <c r="E251" i="1" s="1"/>
  <c r="E91" i="1"/>
  <c r="F91" i="1" s="1"/>
  <c r="E77" i="1"/>
  <c r="F77" i="1" s="1"/>
  <c r="D253" i="1"/>
  <c r="E253" i="1" s="1"/>
  <c r="D252" i="1"/>
  <c r="E252" i="1" s="1"/>
  <c r="D250" i="1"/>
  <c r="E250" i="1" s="1"/>
  <c r="E93" i="1"/>
  <c r="F93" i="1" s="1"/>
  <c r="E92" i="1"/>
  <c r="F92" i="1" s="1"/>
  <c r="E90" i="1"/>
  <c r="F90" i="1" s="1"/>
  <c r="E79" i="1"/>
  <c r="F79" i="1" s="1"/>
  <c r="E78" i="1"/>
  <c r="F78" i="1" s="1"/>
  <c r="E76" i="1"/>
  <c r="F76" i="1" s="1"/>
</calcChain>
</file>

<file path=xl/sharedStrings.xml><?xml version="1.0" encoding="utf-8"?>
<sst xmlns="http://schemas.openxmlformats.org/spreadsheetml/2006/main" count="147" uniqueCount="70">
  <si>
    <t>Day 0</t>
  </si>
  <si>
    <t>Day 1</t>
  </si>
  <si>
    <t>Day 2</t>
  </si>
  <si>
    <t>Day 3</t>
  </si>
  <si>
    <t>Day 4</t>
  </si>
  <si>
    <t>Day 5</t>
  </si>
  <si>
    <t>Creep test screw (tightening rotation angle using same torque, average values from 2 angles)</t>
  </si>
  <si>
    <t>Tensile test, break load (kg)</t>
  </si>
  <si>
    <t>Test 1</t>
  </si>
  <si>
    <t>Test 2</t>
  </si>
  <si>
    <t>Average</t>
  </si>
  <si>
    <t>Layer adhesion test, break load (kg)</t>
  </si>
  <si>
    <t>Bending ISO178 (dist. Between supports 50mm)</t>
  </si>
  <si>
    <t>Shear stress test, break load (kg)</t>
  </si>
  <si>
    <t>Break kg</t>
  </si>
  <si>
    <t>Area: 2 x Ø 5 mm</t>
  </si>
  <si>
    <t>Temperature test</t>
  </si>
  <si>
    <t>Deform °C</t>
  </si>
  <si>
    <t>dH [mm]</t>
  </si>
  <si>
    <t>E br [J]</t>
  </si>
  <si>
    <t>Izod impact test, E break in Joules</t>
  </si>
  <si>
    <t>Torque (twist) test, Nm</t>
  </si>
  <si>
    <t>Load at 90°</t>
  </si>
  <si>
    <t>Max Nm</t>
  </si>
  <si>
    <t>Approx turns</t>
  </si>
  <si>
    <t>Min area 4x4mm</t>
  </si>
  <si>
    <t>Min area 4x4mm, vertical test specimen</t>
  </si>
  <si>
    <t>No Load</t>
  </si>
  <si>
    <t>Creep test C-bending, reference surface [mm] (default 12mm), constant load 1,25 kg</t>
  </si>
  <si>
    <t>RAW DATA:</t>
  </si>
  <si>
    <t>C-bending: Creeping calculated from raw data (difference between two days)</t>
  </si>
  <si>
    <t>kJ/m²</t>
  </si>
  <si>
    <t>Average (kg)</t>
  </si>
  <si>
    <t>MPa</t>
  </si>
  <si>
    <t>Settings:</t>
  </si>
  <si>
    <t>Polymaker PA Nylon (CoPA, PA6-GF, PA6-CF, PA12-CF), MyTechFun, 2022-11-04</t>
  </si>
  <si>
    <t>CoPA</t>
  </si>
  <si>
    <t>PA6-GF</t>
  </si>
  <si>
    <t>PA6-CF</t>
  </si>
  <si>
    <t>PA12-CF</t>
  </si>
  <si>
    <t>290/50</t>
  </si>
  <si>
    <t>260/50°C</t>
  </si>
  <si>
    <t>CoPA no cooling</t>
  </si>
  <si>
    <t>CoPA 10% cool.</t>
  </si>
  <si>
    <t>PA6 over 200°C</t>
  </si>
  <si>
    <t>Day 6</t>
  </si>
  <si>
    <t>D6+1h51°C</t>
  </si>
  <si>
    <t>280/50</t>
  </si>
  <si>
    <t>1.25kg</t>
  </si>
  <si>
    <t>2.5kg</t>
  </si>
  <si>
    <t>5kg</t>
  </si>
  <si>
    <t>10kg</t>
  </si>
  <si>
    <t>Torque creep test, both results</t>
  </si>
  <si>
    <t>1,25kg 30"</t>
  </si>
  <si>
    <t>1,25kg 1"</t>
  </si>
  <si>
    <t>2,5kg 1"</t>
  </si>
  <si>
    <t>1,25kg 60"</t>
  </si>
  <si>
    <t>2,5kg 30"</t>
  </si>
  <si>
    <t>2,5kg 60"</t>
  </si>
  <si>
    <t>5kg 1"</t>
  </si>
  <si>
    <t>5kg 30"</t>
  </si>
  <si>
    <t>5kg 60"</t>
  </si>
  <si>
    <t>10kg 1"</t>
  </si>
  <si>
    <t>10kg 30"</t>
  </si>
  <si>
    <t>10kg 60"</t>
  </si>
  <si>
    <t>Bending, deformation at given load after 1", 30" and 60"</t>
  </si>
  <si>
    <t>Bending. Deformation at given load after 30 sec, (mm)</t>
  </si>
  <si>
    <t xml:space="preserve">(but this was only a 15-minute test, </t>
  </si>
  <si>
    <t>I do not recommend continuous use at this temperature)</t>
  </si>
  <si>
    <t>More info about bending in next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</si>
</sst>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  <font>
      <b/>
      <sz val="11"/>
      <color theme="0" tint="-0.499984740745262"/>
      <name val="Calibri"/>
      <family val="2"/>
      <charset val="238"/>
      <scheme val="minor"/>
    </font>
    <font>
      <sz val="11"/>
      <color theme="2" tint="-0.499984740745262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 tint="0.499984740745262"/>
      <name val="Calibri"/>
      <family val="2"/>
      <charset val="238"/>
      <scheme val="minor"/>
    </font>
    <font>
      <b/>
      <sz val="11"/>
      <color theme="2" tint="-0.499984740745262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 tint="0.499984740745262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/>
    <xf numFmtId="0" fontId="1" fillId="0" borderId="0" xfId="0" applyFont="1" applyFill="1" applyBorder="1"/>
    <xf numFmtId="0" fontId="0" fillId="0" borderId="0" xfId="0" applyFont="1" applyFill="1" applyBorder="1"/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3" fillId="0" borderId="0" xfId="0" applyFont="1" applyFill="1" applyBorder="1"/>
    <xf numFmtId="0" fontId="0" fillId="0" borderId="20" xfId="0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/>
    <xf numFmtId="0" fontId="4" fillId="0" borderId="14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1" fillId="2" borderId="0" xfId="0" applyFont="1" applyFill="1"/>
    <xf numFmtId="0" fontId="5" fillId="0" borderId="0" xfId="0" applyFont="1" applyBorder="1"/>
    <xf numFmtId="0" fontId="0" fillId="0" borderId="0" xfId="0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6" fillId="0" borderId="15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2" fontId="7" fillId="0" borderId="7" xfId="0" applyNumberFormat="1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0" xfId="0" applyFont="1" applyFill="1" applyBorder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165" fontId="1" fillId="0" borderId="5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0" fontId="1" fillId="0" borderId="16" xfId="0" applyFont="1" applyBorder="1"/>
    <xf numFmtId="0" fontId="1" fillId="0" borderId="11" xfId="0" applyFont="1" applyBorder="1"/>
    <xf numFmtId="0" fontId="1" fillId="0" borderId="12" xfId="0" applyFont="1" applyBorder="1"/>
    <xf numFmtId="0" fontId="9" fillId="0" borderId="16" xfId="0" applyFont="1" applyBorder="1"/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9" fillId="0" borderId="0" xfId="0" applyFont="1" applyBorder="1"/>
    <xf numFmtId="164" fontId="1" fillId="0" borderId="0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64" fontId="10" fillId="0" borderId="0" xfId="0" applyNumberFormat="1" applyFont="1" applyAlignment="1">
      <alignment horizontal="center"/>
    </xf>
    <xf numFmtId="0" fontId="11" fillId="0" borderId="0" xfId="0" applyFont="1" applyFill="1" applyBorder="1"/>
    <xf numFmtId="0" fontId="6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2" fontId="7" fillId="3" borderId="10" xfId="0" applyNumberFormat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4" fillId="3" borderId="10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0" borderId="28" xfId="0" applyBorder="1"/>
    <xf numFmtId="0" fontId="1" fillId="3" borderId="3" xfId="0" applyFont="1" applyFill="1" applyBorder="1"/>
    <xf numFmtId="0" fontId="1" fillId="3" borderId="6" xfId="0" applyFont="1" applyFill="1" applyBorder="1"/>
    <xf numFmtId="0" fontId="9" fillId="4" borderId="6" xfId="0" applyFont="1" applyFill="1" applyBorder="1"/>
    <xf numFmtId="0" fontId="1" fillId="5" borderId="6" xfId="0" applyFont="1" applyFill="1" applyBorder="1"/>
    <xf numFmtId="0" fontId="1" fillId="0" borderId="6" xfId="0" applyFont="1" applyBorder="1"/>
    <xf numFmtId="0" fontId="0" fillId="0" borderId="7" xfId="0" applyBorder="1"/>
    <xf numFmtId="0" fontId="1" fillId="0" borderId="8" xfId="0" applyFont="1" applyBorder="1"/>
    <xf numFmtId="0" fontId="0" fillId="0" borderId="10" xfId="0" applyBorder="1"/>
    <xf numFmtId="0" fontId="0" fillId="5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29" xfId="0" applyBorder="1"/>
    <xf numFmtId="0" fontId="13" fillId="0" borderId="20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" fillId="0" borderId="3" xfId="0" applyFont="1" applyBorder="1"/>
    <xf numFmtId="0" fontId="0" fillId="0" borderId="5" xfId="0" applyBorder="1"/>
    <xf numFmtId="0" fontId="9" fillId="0" borderId="6" xfId="0" applyFont="1" applyBorder="1"/>
    <xf numFmtId="2" fontId="6" fillId="0" borderId="1" xfId="0" applyNumberFormat="1" applyFont="1" applyBorder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30" xfId="0" applyBorder="1"/>
    <xf numFmtId="0" fontId="1" fillId="0" borderId="31" xfId="0" applyFont="1" applyFill="1" applyBorder="1"/>
    <xf numFmtId="0" fontId="9" fillId="0" borderId="11" xfId="0" applyFont="1" applyFill="1" applyBorder="1"/>
    <xf numFmtId="0" fontId="1" fillId="0" borderId="11" xfId="0" applyFont="1" applyFill="1" applyBorder="1"/>
    <xf numFmtId="0" fontId="1" fillId="0" borderId="12" xfId="0" applyFont="1" applyFill="1" applyBorder="1"/>
    <xf numFmtId="0" fontId="0" fillId="6" borderId="6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7" borderId="22" xfId="0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0" fillId="8" borderId="23" xfId="0" applyFill="1" applyBorder="1" applyAlignment="1">
      <alignment horizontal="center"/>
    </xf>
    <xf numFmtId="0" fontId="0" fillId="6" borderId="21" xfId="0" applyFill="1" applyBorder="1" applyAlignment="1">
      <alignment horizontal="center"/>
    </xf>
    <xf numFmtId="0" fontId="0" fillId="6" borderId="22" xfId="0" applyFill="1" applyBorder="1" applyAlignment="1">
      <alignment horizontal="center"/>
    </xf>
    <xf numFmtId="0" fontId="0" fillId="6" borderId="23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3" borderId="23" xfId="0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1" fillId="7" borderId="18" xfId="0" applyFont="1" applyFill="1" applyBorder="1" applyAlignment="1">
      <alignment horizontal="center"/>
    </xf>
    <xf numFmtId="0" fontId="1" fillId="7" borderId="19" xfId="0" applyFont="1" applyFill="1" applyBorder="1" applyAlignment="1">
      <alignment horizontal="center"/>
    </xf>
    <xf numFmtId="0" fontId="1" fillId="8" borderId="17" xfId="0" applyFont="1" applyFill="1" applyBorder="1" applyAlignment="1">
      <alignment horizontal="center"/>
    </xf>
    <xf numFmtId="0" fontId="1" fillId="8" borderId="18" xfId="0" applyFont="1" applyFill="1" applyBorder="1" applyAlignment="1">
      <alignment horizontal="center"/>
    </xf>
    <xf numFmtId="0" fontId="1" fillId="8" borderId="19" xfId="0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0" fontId="1" fillId="6" borderId="18" xfId="0" applyFont="1" applyFill="1" applyBorder="1" applyAlignment="1">
      <alignment horizontal="center"/>
    </xf>
    <xf numFmtId="0" fontId="1" fillId="6" borderId="19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0" fontId="14" fillId="0" borderId="0" xfId="0" applyFont="1" applyFill="1" applyBorder="1"/>
    <xf numFmtId="0" fontId="0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1C3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Tensile</a:t>
            </a:r>
            <a:r>
              <a:rPr lang="hu-HU" baseline="0"/>
              <a:t> test, break load (kg)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Sheet1!$E$75</c:f>
              <c:strCache>
                <c:ptCount val="1"/>
                <c:pt idx="0">
                  <c:v>Average (kg)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Sheet1!$B$76:$B$79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Sheet1!$E$76:$E$79</c:f>
              <c:numCache>
                <c:formatCode>General</c:formatCode>
                <c:ptCount val="4"/>
                <c:pt idx="0">
                  <c:v>66.3</c:v>
                </c:pt>
                <c:pt idx="1">
                  <c:v>95.8</c:v>
                </c:pt>
                <c:pt idx="2">
                  <c:v>67.900000000000006</c:v>
                </c:pt>
                <c:pt idx="3">
                  <c:v>104.4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96B-8841-E70C02190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6394224"/>
        <c:axId val="816395056"/>
      </c:barChart>
      <c:catAx>
        <c:axId val="816394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5056"/>
        <c:crosses val="autoZero"/>
        <c:auto val="1"/>
        <c:lblAlgn val="ctr"/>
        <c:lblOffset val="100"/>
        <c:noMultiLvlLbl val="0"/>
      </c:catAx>
      <c:valAx>
        <c:axId val="816395056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639422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Bending, deformation at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Sheet1!$B$172</c:f>
              <c:strCache>
                <c:ptCount val="1"/>
                <c:pt idx="0">
                  <c:v>CoPA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Sheet1!$C$172:$N$172</c:f>
              <c:numCache>
                <c:formatCode>General</c:formatCode>
                <c:ptCount val="12"/>
                <c:pt idx="0">
                  <c:v>0.52</c:v>
                </c:pt>
                <c:pt idx="1">
                  <c:v>0.56999999999999995</c:v>
                </c:pt>
                <c:pt idx="2">
                  <c:v>0.57999999999999996</c:v>
                </c:pt>
                <c:pt idx="3">
                  <c:v>1.08</c:v>
                </c:pt>
                <c:pt idx="4">
                  <c:v>1.19</c:v>
                </c:pt>
                <c:pt idx="5">
                  <c:v>1.23</c:v>
                </c:pt>
                <c:pt idx="6">
                  <c:v>2.15</c:v>
                </c:pt>
                <c:pt idx="7">
                  <c:v>2.67</c:v>
                </c:pt>
                <c:pt idx="8">
                  <c:v>2.85</c:v>
                </c:pt>
                <c:pt idx="9">
                  <c:v>4.83</c:v>
                </c:pt>
                <c:pt idx="10">
                  <c:v>5.91</c:v>
                </c:pt>
                <c:pt idx="11">
                  <c:v>6.43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8-4E23-85DB-E42EAAC130E7}"/>
            </c:ext>
          </c:extLst>
        </c:ser>
        <c:ser>
          <c:idx val="1"/>
          <c:order val="1"/>
          <c:tx>
            <c:strRef>
              <c:f>Sheet1!$B$173</c:f>
              <c:strCache>
                <c:ptCount val="1"/>
                <c:pt idx="0">
                  <c:v>PA6-GF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Sheet1!$C$173:$N$173</c:f>
              <c:numCache>
                <c:formatCode>General</c:formatCode>
                <c:ptCount val="12"/>
                <c:pt idx="0">
                  <c:v>0.25</c:v>
                </c:pt>
                <c:pt idx="1">
                  <c:v>0.27</c:v>
                </c:pt>
                <c:pt idx="2">
                  <c:v>0.27</c:v>
                </c:pt>
                <c:pt idx="3">
                  <c:v>0.4</c:v>
                </c:pt>
                <c:pt idx="4">
                  <c:v>0.43</c:v>
                </c:pt>
                <c:pt idx="5">
                  <c:v>0.44</c:v>
                </c:pt>
                <c:pt idx="6">
                  <c:v>0.72</c:v>
                </c:pt>
                <c:pt idx="7">
                  <c:v>0.8</c:v>
                </c:pt>
                <c:pt idx="8">
                  <c:v>0.82</c:v>
                </c:pt>
                <c:pt idx="9">
                  <c:v>1.38</c:v>
                </c:pt>
                <c:pt idx="10">
                  <c:v>1.61</c:v>
                </c:pt>
                <c:pt idx="11">
                  <c:v>1.68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8-4E23-85DB-E42EAAC130E7}"/>
            </c:ext>
          </c:extLst>
        </c:ser>
        <c:ser>
          <c:idx val="2"/>
          <c:order val="2"/>
          <c:tx>
            <c:strRef>
              <c:f>Sheet1!$B$174</c:f>
              <c:strCache>
                <c:ptCount val="1"/>
                <c:pt idx="0">
                  <c:v>PA6-CF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Sheet1!$C$174:$N$174</c:f>
              <c:numCache>
                <c:formatCode>General</c:formatCode>
                <c:ptCount val="12"/>
                <c:pt idx="0">
                  <c:v>0.13</c:v>
                </c:pt>
                <c:pt idx="1">
                  <c:v>0.17</c:v>
                </c:pt>
                <c:pt idx="2">
                  <c:v>0.18</c:v>
                </c:pt>
                <c:pt idx="3">
                  <c:v>0.28000000000000003</c:v>
                </c:pt>
                <c:pt idx="4">
                  <c:v>0.32</c:v>
                </c:pt>
                <c:pt idx="5">
                  <c:v>0.34</c:v>
                </c:pt>
                <c:pt idx="6">
                  <c:v>0.54</c:v>
                </c:pt>
                <c:pt idx="7">
                  <c:v>0.61</c:v>
                </c:pt>
                <c:pt idx="8">
                  <c:v>0.64</c:v>
                </c:pt>
                <c:pt idx="9">
                  <c:v>1.08</c:v>
                </c:pt>
                <c:pt idx="10">
                  <c:v>1.25</c:v>
                </c:pt>
                <c:pt idx="11">
                  <c:v>1.28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E8-4E23-85DB-E42EAAC130E7}"/>
            </c:ext>
          </c:extLst>
        </c:ser>
        <c:ser>
          <c:idx val="3"/>
          <c:order val="3"/>
          <c:tx>
            <c:strRef>
              <c:f>Sheet1!$B$175</c:f>
              <c:strCache>
                <c:ptCount val="1"/>
                <c:pt idx="0">
                  <c:v>PA12-CF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Sheet1!$C$171:$N$171</c:f>
              <c:strCache>
                <c:ptCount val="12"/>
                <c:pt idx="0">
                  <c:v>1,25kg 1"</c:v>
                </c:pt>
                <c:pt idx="1">
                  <c:v>1,25kg 30"</c:v>
                </c:pt>
                <c:pt idx="2">
                  <c:v>1,25kg 60"</c:v>
                </c:pt>
                <c:pt idx="3">
                  <c:v>2,5kg 1"</c:v>
                </c:pt>
                <c:pt idx="4">
                  <c:v>2,5kg 30"</c:v>
                </c:pt>
                <c:pt idx="5">
                  <c:v>2,5kg 60"</c:v>
                </c:pt>
                <c:pt idx="6">
                  <c:v>5kg 1"</c:v>
                </c:pt>
                <c:pt idx="7">
                  <c:v>5kg 30"</c:v>
                </c:pt>
                <c:pt idx="8">
                  <c:v>5kg 60"</c:v>
                </c:pt>
                <c:pt idx="9">
                  <c:v>10kg 1"</c:v>
                </c:pt>
                <c:pt idx="10">
                  <c:v>10kg 30"</c:v>
                </c:pt>
                <c:pt idx="11">
                  <c:v>10kg 60"</c:v>
                </c:pt>
              </c:strCache>
            </c:strRef>
          </c:cat>
          <c:val>
            <c:numRef>
              <c:f>Sheet1!$C$175:$N$175</c:f>
              <c:numCache>
                <c:formatCode>General</c:formatCode>
                <c:ptCount val="12"/>
                <c:pt idx="0">
                  <c:v>0.32</c:v>
                </c:pt>
                <c:pt idx="1">
                  <c:v>0.34</c:v>
                </c:pt>
                <c:pt idx="2">
                  <c:v>0.34</c:v>
                </c:pt>
                <c:pt idx="3">
                  <c:v>0.53</c:v>
                </c:pt>
                <c:pt idx="4">
                  <c:v>0.55000000000000004</c:v>
                </c:pt>
                <c:pt idx="5">
                  <c:v>0.56000000000000005</c:v>
                </c:pt>
                <c:pt idx="6">
                  <c:v>0.88</c:v>
                </c:pt>
                <c:pt idx="7">
                  <c:v>0.91</c:v>
                </c:pt>
                <c:pt idx="8">
                  <c:v>0.93</c:v>
                </c:pt>
                <c:pt idx="9">
                  <c:v>1.58</c:v>
                </c:pt>
                <c:pt idx="10">
                  <c:v>1.75</c:v>
                </c:pt>
                <c:pt idx="11">
                  <c:v>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E8-4E23-85DB-E42EAAC130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7978703"/>
        <c:axId val="1907972879"/>
      </c:lineChart>
      <c:catAx>
        <c:axId val="19079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2879"/>
        <c:crosses val="autoZero"/>
        <c:auto val="1"/>
        <c:lblAlgn val="ctr"/>
        <c:lblOffset val="100"/>
        <c:noMultiLvlLbl val="0"/>
      </c:catAx>
      <c:valAx>
        <c:axId val="190797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079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Layer adhesion test,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Sheet1!$E$88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Sheet1!$B$89:$B$93</c:f>
              <c:strCache>
                <c:ptCount val="5"/>
                <c:pt idx="0">
                  <c:v>CoPA no cooling</c:v>
                </c:pt>
                <c:pt idx="1">
                  <c:v>CoPA 10% cool.</c:v>
                </c:pt>
                <c:pt idx="2">
                  <c:v>PA6-GF</c:v>
                </c:pt>
                <c:pt idx="3">
                  <c:v>PA6-CF</c:v>
                </c:pt>
                <c:pt idx="4">
                  <c:v>PA12-CF</c:v>
                </c:pt>
              </c:strCache>
            </c:strRef>
          </c:cat>
          <c:val>
            <c:numRef>
              <c:f>Sheet1!$E$89:$E$93</c:f>
              <c:numCache>
                <c:formatCode>General</c:formatCode>
                <c:ptCount val="5"/>
                <c:pt idx="0">
                  <c:v>62.1</c:v>
                </c:pt>
                <c:pt idx="1">
                  <c:v>56.6</c:v>
                </c:pt>
                <c:pt idx="2">
                  <c:v>50.2</c:v>
                </c:pt>
                <c:pt idx="3">
                  <c:v>32.700000000000003</c:v>
                </c:pt>
                <c:pt idx="4">
                  <c:v>50.1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F9-4934-94AB-B3175117B1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306704"/>
        <c:axId val="741500352"/>
      </c:barChart>
      <c:catAx>
        <c:axId val="73730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41500352"/>
        <c:crosses val="autoZero"/>
        <c:auto val="1"/>
        <c:lblAlgn val="ctr"/>
        <c:lblOffset val="100"/>
        <c:noMultiLvlLbl val="0"/>
      </c:catAx>
      <c:valAx>
        <c:axId val="741500352"/>
        <c:scaling>
          <c:orientation val="minMax"/>
          <c:max val="1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737306704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Shear stress, break load (kg)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Sheet1!$C$107</c:f>
              <c:strCache>
                <c:ptCount val="1"/>
                <c:pt idx="0">
                  <c:v>Break 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Sheet1!$B$108:$B$111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Sheet1!$C$108:$C$111</c:f>
              <c:numCache>
                <c:formatCode>General</c:formatCode>
                <c:ptCount val="4"/>
                <c:pt idx="0">
                  <c:v>195</c:v>
                </c:pt>
                <c:pt idx="1">
                  <c:v>178.6</c:v>
                </c:pt>
                <c:pt idx="2">
                  <c:v>257.2</c:v>
                </c:pt>
                <c:pt idx="3">
                  <c:v>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35-4065-848D-3C43A685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0951536"/>
        <c:axId val="810951120"/>
      </c:barChart>
      <c:catAx>
        <c:axId val="81095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120"/>
        <c:crosses val="autoZero"/>
        <c:auto val="1"/>
        <c:lblAlgn val="ctr"/>
        <c:lblOffset val="100"/>
        <c:noMultiLvlLbl val="0"/>
      </c:catAx>
      <c:valAx>
        <c:axId val="8109511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810951536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Bending test, deformation after 30</a:t>
            </a:r>
            <a:r>
              <a:rPr lang="hu-HU" baseline="0"/>
              <a:t> sec. (mm)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Sheet1!$C$141</c:f>
              <c:strCache>
                <c:ptCount val="1"/>
                <c:pt idx="0">
                  <c:v>1.25kg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Sheet1!$C$142:$C$145</c:f>
              <c:numCache>
                <c:formatCode>General</c:formatCode>
                <c:ptCount val="4"/>
                <c:pt idx="0">
                  <c:v>0.57999999999999996</c:v>
                </c:pt>
                <c:pt idx="1">
                  <c:v>0.27</c:v>
                </c:pt>
                <c:pt idx="2">
                  <c:v>0.18</c:v>
                </c:pt>
                <c:pt idx="3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4-45FA-961C-099AFEAF1405}"/>
            </c:ext>
          </c:extLst>
        </c:ser>
        <c:ser>
          <c:idx val="1"/>
          <c:order val="1"/>
          <c:tx>
            <c:strRef>
              <c:f>Sheet1!$D$141</c:f>
              <c:strCache>
                <c:ptCount val="1"/>
                <c:pt idx="0">
                  <c:v>2.5kg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Sheet1!$D$142:$D$145</c:f>
              <c:numCache>
                <c:formatCode>General</c:formatCode>
                <c:ptCount val="4"/>
                <c:pt idx="0">
                  <c:v>1.23</c:v>
                </c:pt>
                <c:pt idx="1">
                  <c:v>0.44</c:v>
                </c:pt>
                <c:pt idx="2">
                  <c:v>0.34</c:v>
                </c:pt>
                <c:pt idx="3">
                  <c:v>0.56000000000000005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B4-45FA-961C-099AFEAF1405}"/>
            </c:ext>
          </c:extLst>
        </c:ser>
        <c:ser>
          <c:idx val="2"/>
          <c:order val="2"/>
          <c:tx>
            <c:strRef>
              <c:f>Sheet1!$E$141</c:f>
              <c:strCache>
                <c:ptCount val="1"/>
                <c:pt idx="0">
                  <c:v>5kg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Sheet1!$E$142:$E$145</c:f>
              <c:numCache>
                <c:formatCode>General</c:formatCode>
                <c:ptCount val="4"/>
                <c:pt idx="0">
                  <c:v>2.85</c:v>
                </c:pt>
                <c:pt idx="1">
                  <c:v>0.82</c:v>
                </c:pt>
                <c:pt idx="2">
                  <c:v>0.64</c:v>
                </c:pt>
                <c:pt idx="3">
                  <c:v>0.93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B4-45FA-961C-099AFEAF1405}"/>
            </c:ext>
          </c:extLst>
        </c:ser>
        <c:ser>
          <c:idx val="3"/>
          <c:order val="3"/>
          <c:tx>
            <c:strRef>
              <c:f>Sheet1!$F$141</c:f>
              <c:strCache>
                <c:ptCount val="1"/>
                <c:pt idx="0">
                  <c:v>10kg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Sheet1!$B$142:$B$145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Sheet1!$F$142:$F$145</c:f>
              <c:numCache>
                <c:formatCode>General</c:formatCode>
                <c:ptCount val="4"/>
                <c:pt idx="0">
                  <c:v>6.43</c:v>
                </c:pt>
                <c:pt idx="1">
                  <c:v>1.68</c:v>
                </c:pt>
                <c:pt idx="2">
                  <c:v>1.28</c:v>
                </c:pt>
                <c:pt idx="3">
                  <c:v>1.78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B0E-A843-A12CF510F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2331344"/>
        <c:axId val="1002328432"/>
      </c:barChart>
      <c:catAx>
        <c:axId val="100233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28432"/>
        <c:crosses val="autoZero"/>
        <c:auto val="1"/>
        <c:lblAlgn val="ctr"/>
        <c:lblOffset val="100"/>
        <c:noMultiLvlLbl val="0"/>
      </c:catAx>
      <c:valAx>
        <c:axId val="100232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23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 break [kJ/m</a:t>
            </a:r>
            <a:r>
              <a:rPr lang="hu-HU" sz="1400" b="0" i="0" u="none" strike="noStrike" baseline="0">
                <a:effectLst/>
              </a:rPr>
              <a:t>²</a:t>
            </a:r>
            <a:r>
              <a:rPr lang="hu-HU"/>
              <a:t>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Sheet1!$E$249</c:f>
              <c:strCache>
                <c:ptCount val="1"/>
                <c:pt idx="0">
                  <c:v>kJ/m²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Sheet1!$B$250:$B$253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Sheet1!$E$250:$E$253</c:f>
              <c:numCache>
                <c:formatCode>0.0</c:formatCode>
                <c:ptCount val="4"/>
                <c:pt idx="0">
                  <c:v>10.729687500000001</c:v>
                </c:pt>
                <c:pt idx="1">
                  <c:v>15.481406250000001</c:v>
                </c:pt>
                <c:pt idx="2">
                  <c:v>41.999062500000001</c:v>
                </c:pt>
                <c:pt idx="3">
                  <c:v>18.393750000000001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3C-483B-BF08-1DE153BD0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1920"/>
        <c:axId val="1003929840"/>
      </c:barChart>
      <c:catAx>
        <c:axId val="100393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29840"/>
        <c:crosses val="autoZero"/>
        <c:auto val="1"/>
        <c:lblAlgn val="ctr"/>
        <c:lblOffset val="100"/>
        <c:noMultiLvlLbl val="0"/>
      </c:catAx>
      <c:valAx>
        <c:axId val="1003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1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Torque</a:t>
            </a:r>
            <a:r>
              <a:rPr lang="hu-HU" baseline="0"/>
              <a:t> test (Nm)</a:t>
            </a:r>
            <a:endParaRPr lang="hu-H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Sheet1!$C$220</c:f>
              <c:strCache>
                <c:ptCount val="1"/>
                <c:pt idx="0">
                  <c:v>Load at 90°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Sheet1!$B$221:$B$224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Sheet1!$C$221:$C$224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0.9</c:v>
                </c:pt>
                <c:pt idx="2">
                  <c:v>0.6</c:v>
                </c:pt>
                <c:pt idx="3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62-4CF1-8AEF-60B2A9DB9453}"/>
            </c:ext>
          </c:extLst>
        </c:ser>
        <c:ser>
          <c:idx val="1"/>
          <c:order val="1"/>
          <c:tx>
            <c:strRef>
              <c:f>Sheet1!$D$220</c:f>
              <c:strCache>
                <c:ptCount val="1"/>
                <c:pt idx="0">
                  <c:v>Max Nm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Sheet1!$B$221:$B$224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Sheet1!$D$221:$D$224</c:f>
              <c:numCache>
                <c:formatCode>General</c:formatCode>
                <c:ptCount val="4"/>
                <c:pt idx="0">
                  <c:v>1.5</c:v>
                </c:pt>
                <c:pt idx="1">
                  <c:v>1.9</c:v>
                </c:pt>
                <c:pt idx="2">
                  <c:v>1.5</c:v>
                </c:pt>
                <c:pt idx="3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62-4CF1-8AEF-60B2A9DB9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934416"/>
        <c:axId val="1003934832"/>
      </c:barChart>
      <c:catAx>
        <c:axId val="100393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832"/>
        <c:crosses val="autoZero"/>
        <c:auto val="1"/>
        <c:lblAlgn val="ctr"/>
        <c:lblOffset val="100"/>
        <c:noMultiLvlLbl val="0"/>
      </c:catAx>
      <c:valAx>
        <c:axId val="10039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0393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Temperature,</a:t>
            </a:r>
            <a:r>
              <a:rPr lang="hu-HU" baseline="0"/>
              <a:t> d</a:t>
            </a:r>
            <a:r>
              <a:rPr lang="hu-HU"/>
              <a:t>eform °C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Sheet1!$C$276</c:f>
              <c:strCache>
                <c:ptCount val="1"/>
                <c:pt idx="0">
                  <c:v>Deform °C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Sheet1!$B$277:$B$280</c:f>
              <c:strCache>
                <c:ptCount val="4"/>
                <c:pt idx="0">
                  <c:v>CoPA</c:v>
                </c:pt>
                <c:pt idx="1">
                  <c:v>PA6-GF</c:v>
                </c:pt>
                <c:pt idx="2">
                  <c:v>PA6-CF</c:v>
                </c:pt>
                <c:pt idx="3">
                  <c:v>PA12-CF</c:v>
                </c:pt>
              </c:strCache>
            </c:strRef>
          </c:cat>
          <c:val>
            <c:numRef>
              <c:f>Sheet1!$C$277:$C$280</c:f>
              <c:numCache>
                <c:formatCode>General</c:formatCode>
                <c:ptCount val="4"/>
                <c:pt idx="0">
                  <c:v>165</c:v>
                </c:pt>
                <c:pt idx="1">
                  <c:v>200</c:v>
                </c:pt>
                <c:pt idx="2">
                  <c:v>200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6B-43B4-B023-43FFA5088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6972336"/>
        <c:axId val="996974416"/>
      </c:barChart>
      <c:catAx>
        <c:axId val="99697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4416"/>
        <c:crosses val="autoZero"/>
        <c:auto val="1"/>
        <c:lblAlgn val="ctr"/>
        <c:lblOffset val="100"/>
        <c:noMultiLvlLbl val="0"/>
      </c:catAx>
      <c:valAx>
        <c:axId val="9969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99697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Creep test, reference dimension change in mm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Sheet1!$B$18</c:f>
              <c:strCache>
                <c:ptCount val="1"/>
                <c:pt idx="0">
                  <c:v>CoPA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  <a:headEnd w="lg" len="med"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76200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76200" cap="rnd">
                <a:solidFill>
                  <a:schemeClr val="accent1"/>
                </a:solidFill>
                <a:round/>
                <a:headEnd w="lg" len="med"/>
              </a:ln>
              <a:effectLst/>
            </c:spPr>
            <c:extLst>
              <c:ext xmlns:c16="http://schemas.microsoft.com/office/drawing/2014/chart" uri="{C3380CC4-5D6E-409C-BE32-E72D297353CC}">
                <c16:uniqueId val="{00000004-D5F0-4C0F-BBD1-4D34AB839D53}"/>
              </c:ext>
            </c:extLst>
          </c:dPt>
          <c:cat>
            <c:strRef>
              <c:f>Sheet1!$C$17:$I$17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Sheet1!$C$18:$I$18</c:f>
              <c:numCache>
                <c:formatCode>General</c:formatCode>
                <c:ptCount val="7"/>
                <c:pt idx="0">
                  <c:v>49.55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F0-4C0F-BBD1-4D34AB839D53}"/>
            </c:ext>
          </c:extLst>
        </c:ser>
        <c:ser>
          <c:idx val="1"/>
          <c:order val="1"/>
          <c:tx>
            <c:strRef>
              <c:f>Sheet1!$B$19</c:f>
              <c:strCache>
                <c:ptCount val="1"/>
                <c:pt idx="0">
                  <c:v>PA6-GF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Sheet1!$C$17:$I$17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Sheet1!$C$19:$I$19</c:f>
              <c:numCache>
                <c:formatCode>General</c:formatCode>
                <c:ptCount val="7"/>
                <c:pt idx="0">
                  <c:v>1.8600000000000012</c:v>
                </c:pt>
                <c:pt idx="1">
                  <c:v>0.80000000000000071</c:v>
                </c:pt>
                <c:pt idx="2">
                  <c:v>0.37999999999999901</c:v>
                </c:pt>
                <c:pt idx="3">
                  <c:v>0.42999999999999972</c:v>
                </c:pt>
                <c:pt idx="4">
                  <c:v>0.37000000000000099</c:v>
                </c:pt>
                <c:pt idx="5">
                  <c:v>0.37999999999999901</c:v>
                </c:pt>
                <c:pt idx="6">
                  <c:v>2.5199999999999996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F0-4C0F-BBD1-4D34AB839D53}"/>
            </c:ext>
          </c:extLst>
        </c:ser>
        <c:ser>
          <c:idx val="2"/>
          <c:order val="2"/>
          <c:tx>
            <c:strRef>
              <c:f>Sheet1!$B$20</c:f>
              <c:strCache>
                <c:ptCount val="1"/>
                <c:pt idx="0">
                  <c:v>PA6-CF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Sheet1!$C$17:$I$17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Sheet1!$C$20:$I$20</c:f>
              <c:numCache>
                <c:formatCode>General</c:formatCode>
                <c:ptCount val="7"/>
                <c:pt idx="0">
                  <c:v>0.82000000000000028</c:v>
                </c:pt>
                <c:pt idx="1">
                  <c:v>0.41000000000000014</c:v>
                </c:pt>
                <c:pt idx="2">
                  <c:v>0.21999999999999886</c:v>
                </c:pt>
                <c:pt idx="3">
                  <c:v>0.25999999999999979</c:v>
                </c:pt>
                <c:pt idx="4">
                  <c:v>0.21000000000000085</c:v>
                </c:pt>
                <c:pt idx="5">
                  <c:v>1.9999999999999574E-2</c:v>
                </c:pt>
                <c:pt idx="6">
                  <c:v>4.0000000000000924E-2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F0-4C0F-BBD1-4D34AB839D53}"/>
            </c:ext>
          </c:extLst>
        </c:ser>
        <c:ser>
          <c:idx val="3"/>
          <c:order val="3"/>
          <c:tx>
            <c:strRef>
              <c:f>Sheet1!$B$21</c:f>
              <c:strCache>
                <c:ptCount val="1"/>
                <c:pt idx="0">
                  <c:v>PA12-CF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Sheet1!$C$17:$I$17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Sheet1!$C$21:$I$21</c:f>
              <c:numCache>
                <c:formatCode>General</c:formatCode>
                <c:ptCount val="7"/>
                <c:pt idx="0">
                  <c:v>13.78</c:v>
                </c:pt>
                <c:pt idx="1">
                  <c:v>10.879999999999999</c:v>
                </c:pt>
                <c:pt idx="2">
                  <c:v>9.7199999999999989</c:v>
                </c:pt>
                <c:pt idx="3">
                  <c:v>11.21</c:v>
                </c:pt>
                <c:pt idx="4">
                  <c:v>8.9200000000000088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F0-4C0F-BBD1-4D34AB839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3123280"/>
        <c:axId val="1663137424"/>
      </c:lineChart>
      <c:catAx>
        <c:axId val="166312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37424"/>
        <c:crosses val="autoZero"/>
        <c:auto val="1"/>
        <c:lblAlgn val="ctr"/>
        <c:lblOffset val="100"/>
        <c:noMultiLvlLbl val="0"/>
      </c:catAx>
      <c:valAx>
        <c:axId val="166313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66312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 sz="1800" b="0" i="0" baseline="0">
                <a:effectLst/>
              </a:rPr>
              <a:t>Rotation angle after aplying same torque</a:t>
            </a:r>
            <a:endParaRPr lang="hu-H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Sheet1!$B$54</c:f>
              <c:strCache>
                <c:ptCount val="1"/>
                <c:pt idx="0">
                  <c:v>CoPA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Sheet1!$C$53:$I$53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Sheet1!$C$54:$I$54</c:f>
              <c:numCache>
                <c:formatCode>General</c:formatCode>
                <c:ptCount val="7"/>
                <c:pt idx="0">
                  <c:v>39.5</c:v>
                </c:pt>
                <c:pt idx="1">
                  <c:v>30.5</c:v>
                </c:pt>
                <c:pt idx="2">
                  <c:v>23</c:v>
                </c:pt>
                <c:pt idx="3">
                  <c:v>18.5</c:v>
                </c:pt>
                <c:pt idx="4">
                  <c:v>18.5</c:v>
                </c:pt>
                <c:pt idx="5">
                  <c:v>18.5</c:v>
                </c:pt>
                <c:pt idx="6">
                  <c:v>47.5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35-4FB4-9874-51698644ED89}"/>
            </c:ext>
          </c:extLst>
        </c:ser>
        <c:ser>
          <c:idx val="1"/>
          <c:order val="1"/>
          <c:tx>
            <c:strRef>
              <c:f>Sheet1!$B$55</c:f>
              <c:strCache>
                <c:ptCount val="1"/>
                <c:pt idx="0">
                  <c:v>PA6-GF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Sheet1!$C$53:$I$53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Sheet1!$C$55:$I$55</c:f>
              <c:numCache>
                <c:formatCode>General</c:formatCode>
                <c:ptCount val="7"/>
                <c:pt idx="0">
                  <c:v>42.5</c:v>
                </c:pt>
                <c:pt idx="1">
                  <c:v>32</c:v>
                </c:pt>
                <c:pt idx="2">
                  <c:v>27.5</c:v>
                </c:pt>
                <c:pt idx="3">
                  <c:v>17.5</c:v>
                </c:pt>
                <c:pt idx="4">
                  <c:v>13.5</c:v>
                </c:pt>
                <c:pt idx="5">
                  <c:v>10.5</c:v>
                </c:pt>
                <c:pt idx="6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35-4FB4-9874-51698644ED89}"/>
            </c:ext>
          </c:extLst>
        </c:ser>
        <c:ser>
          <c:idx val="2"/>
          <c:order val="2"/>
          <c:tx>
            <c:strRef>
              <c:f>Sheet1!$B$56</c:f>
              <c:strCache>
                <c:ptCount val="1"/>
                <c:pt idx="0">
                  <c:v>PA6-CF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Sheet1!$C$53:$I$53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Sheet1!$C$56:$I$56</c:f>
              <c:numCache>
                <c:formatCode>General</c:formatCode>
                <c:ptCount val="7"/>
                <c:pt idx="0">
                  <c:v>39</c:v>
                </c:pt>
                <c:pt idx="1">
                  <c:v>28</c:v>
                </c:pt>
                <c:pt idx="2">
                  <c:v>21.5</c:v>
                </c:pt>
                <c:pt idx="3">
                  <c:v>4.5</c:v>
                </c:pt>
                <c:pt idx="4">
                  <c:v>4.5</c:v>
                </c:pt>
                <c:pt idx="5">
                  <c:v>7.5</c:v>
                </c:pt>
                <c:pt idx="6">
                  <c:v>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35-4FB4-9874-51698644ED89}"/>
            </c:ext>
          </c:extLst>
        </c:ser>
        <c:ser>
          <c:idx val="3"/>
          <c:order val="3"/>
          <c:tx>
            <c:strRef>
              <c:f>Sheet1!$B$57</c:f>
              <c:strCache>
                <c:ptCount val="1"/>
                <c:pt idx="0">
                  <c:v>PA12-CF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Sheet1!$C$53:$I$53</c:f>
              <c:strCache>
                <c:ptCount val="7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  <c:pt idx="6">
                  <c:v>D6+1h51°C</c:v>
                </c:pt>
              </c:strCache>
            </c:strRef>
          </c:cat>
          <c:val>
            <c:numRef>
              <c:f>Sheet1!$C$57:$I$57</c:f>
              <c:numCache>
                <c:formatCode>General</c:formatCode>
                <c:ptCount val="7"/>
                <c:pt idx="0">
                  <c:v>65</c:v>
                </c:pt>
                <c:pt idx="1">
                  <c:v>63</c:v>
                </c:pt>
                <c:pt idx="2">
                  <c:v>63.5</c:v>
                </c:pt>
                <c:pt idx="3">
                  <c:v>59</c:v>
                </c:pt>
                <c:pt idx="4">
                  <c:v>59</c:v>
                </c:pt>
                <c:pt idx="5">
                  <c:v>52.5</c:v>
                </c:pt>
                <c:pt idx="6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735-4FB4-9874-51698644E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2710736"/>
        <c:axId val="1702704912"/>
      </c:lineChart>
      <c:catAx>
        <c:axId val="170271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2704912"/>
        <c:crosses val="autoZero"/>
        <c:auto val="1"/>
        <c:lblAlgn val="ctr"/>
        <c:lblOffset val="100"/>
        <c:noMultiLvlLbl val="0"/>
      </c:catAx>
      <c:valAx>
        <c:axId val="170270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702710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image" Target="../media/image3.png"/><Relationship Id="rId18" Type="http://schemas.openxmlformats.org/officeDocument/2006/relationships/image" Target="../media/image8.png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image" Target="../media/image2.png"/><Relationship Id="rId17" Type="http://schemas.openxmlformats.org/officeDocument/2006/relationships/image" Target="../media/image7.png"/><Relationship Id="rId2" Type="http://schemas.openxmlformats.org/officeDocument/2006/relationships/chart" Target="../charts/chart2.xml"/><Relationship Id="rId16" Type="http://schemas.openxmlformats.org/officeDocument/2006/relationships/image" Target="../media/image6.png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5" Type="http://schemas.openxmlformats.org/officeDocument/2006/relationships/image" Target="../media/image5.png"/><Relationship Id="rId10" Type="http://schemas.openxmlformats.org/officeDocument/2006/relationships/chart" Target="../charts/chart10.xml"/><Relationship Id="rId19" Type="http://schemas.openxmlformats.org/officeDocument/2006/relationships/image" Target="../media/image9.png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image" Target="../media/image4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650009</xdr:colOff>
      <xdr:row>72</xdr:row>
      <xdr:rowOff>172098</xdr:rowOff>
    </xdr:from>
    <xdr:to>
      <xdr:col>13</xdr:col>
      <xdr:colOff>660833</xdr:colOff>
      <xdr:row>101</xdr:row>
      <xdr:rowOff>165820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EAF99-5EB9-40EF-A4D5-76128B3954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150234</xdr:colOff>
      <xdr:row>72</xdr:row>
      <xdr:rowOff>166688</xdr:rowOff>
    </xdr:from>
    <xdr:to>
      <xdr:col>20</xdr:col>
      <xdr:colOff>105353</xdr:colOff>
      <xdr:row>101</xdr:row>
      <xdr:rowOff>166688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10BA61-AF89-4D14-9F6D-BF08B3382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11673</xdr:colOff>
      <xdr:row>104</xdr:row>
      <xdr:rowOff>119063</xdr:rowOff>
    </xdr:from>
    <xdr:to>
      <xdr:col>14</xdr:col>
      <xdr:colOff>2053</xdr:colOff>
      <xdr:row>132</xdr:row>
      <xdr:rowOff>50425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50799D-BFDC-4E22-8367-302709863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638735</xdr:colOff>
      <xdr:row>138</xdr:row>
      <xdr:rowOff>84742</xdr:rowOff>
    </xdr:from>
    <xdr:to>
      <xdr:col>14</xdr:col>
      <xdr:colOff>90581</xdr:colOff>
      <xdr:row>165</xdr:row>
      <xdr:rowOff>86844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65FF735-00DA-461D-9D1A-7BF621A074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640669</xdr:colOff>
      <xdr:row>247</xdr:row>
      <xdr:rowOff>171110</xdr:rowOff>
    </xdr:from>
    <xdr:to>
      <xdr:col>13</xdr:col>
      <xdr:colOff>165780</xdr:colOff>
      <xdr:row>272</xdr:row>
      <xdr:rowOff>40823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08CDF-1C8F-416A-8013-3D3E4EA0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607096</xdr:colOff>
      <xdr:row>215</xdr:row>
      <xdr:rowOff>187877</xdr:rowOff>
    </xdr:from>
    <xdr:to>
      <xdr:col>14</xdr:col>
      <xdr:colOff>92682</xdr:colOff>
      <xdr:row>242</xdr:row>
      <xdr:rowOff>171904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39BA9AD-E571-4C48-A0EF-A3BA211EF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3401</xdr:colOff>
      <xdr:row>273</xdr:row>
      <xdr:rowOff>170387</xdr:rowOff>
    </xdr:from>
    <xdr:to>
      <xdr:col>14</xdr:col>
      <xdr:colOff>150709</xdr:colOff>
      <xdr:row>298</xdr:row>
      <xdr:rowOff>132669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59A2F30-C534-4DA6-A651-6E8CD3D59A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261071</xdr:colOff>
      <xdr:row>7</xdr:row>
      <xdr:rowOff>138979</xdr:rowOff>
    </xdr:from>
    <xdr:to>
      <xdr:col>20</xdr:col>
      <xdr:colOff>435552</xdr:colOff>
      <xdr:row>35</xdr:row>
      <xdr:rowOff>187903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D23ADD4-60E8-6FEE-4FE4-2C2DE60928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68261</xdr:colOff>
      <xdr:row>38</xdr:row>
      <xdr:rowOff>24534</xdr:rowOff>
    </xdr:from>
    <xdr:to>
      <xdr:col>19</xdr:col>
      <xdr:colOff>585498</xdr:colOff>
      <xdr:row>69</xdr:row>
      <xdr:rowOff>95973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90964B6-0EC1-BD6F-EB72-29BBBA005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107154</xdr:colOff>
      <xdr:row>176</xdr:row>
      <xdr:rowOff>0</xdr:rowOff>
    </xdr:from>
    <xdr:to>
      <xdr:col>14</xdr:col>
      <xdr:colOff>571499</xdr:colOff>
      <xdr:row>205</xdr:row>
      <xdr:rowOff>174626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FF6DC9-5A37-43AB-A1B5-B3C46662AB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18</xdr:col>
      <xdr:colOff>214313</xdr:colOff>
      <xdr:row>10</xdr:row>
      <xdr:rowOff>119063</xdr:rowOff>
    </xdr:from>
    <xdr:to>
      <xdr:col>20</xdr:col>
      <xdr:colOff>436365</xdr:colOff>
      <xdr:row>20</xdr:row>
      <xdr:rowOff>182563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8F54FFB-5DCC-17BE-07DC-1C9B702935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12688" y="2055813"/>
          <a:ext cx="1444427" cy="1992313"/>
        </a:xfrm>
        <a:prstGeom prst="rect">
          <a:avLst/>
        </a:prstGeom>
      </xdr:spPr>
    </xdr:pic>
    <xdr:clientData/>
  </xdr:twoCellAnchor>
  <xdr:twoCellAnchor editAs="oneCell">
    <xdr:from>
      <xdr:col>7</xdr:col>
      <xdr:colOff>452439</xdr:colOff>
      <xdr:row>75</xdr:row>
      <xdr:rowOff>63502</xdr:rowOff>
    </xdr:from>
    <xdr:to>
      <xdr:col>10</xdr:col>
      <xdr:colOff>69852</xdr:colOff>
      <xdr:row>78</xdr:row>
      <xdr:rowOff>158752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51DAE191-9C6F-1752-8691-EBCF5ED22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16502" y="14097002"/>
          <a:ext cx="1514475" cy="666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166688</xdr:colOff>
      <xdr:row>75</xdr:row>
      <xdr:rowOff>31750</xdr:rowOff>
    </xdr:from>
    <xdr:to>
      <xdr:col>19</xdr:col>
      <xdr:colOff>442420</xdr:colOff>
      <xdr:row>84</xdr:row>
      <xdr:rowOff>189912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37B4243-B31A-D8A7-26D5-2D7342E921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565063" y="14065250"/>
          <a:ext cx="886920" cy="1880600"/>
        </a:xfrm>
        <a:prstGeom prst="rect">
          <a:avLst/>
        </a:prstGeom>
      </xdr:spPr>
    </xdr:pic>
    <xdr:clientData/>
  </xdr:twoCellAnchor>
  <xdr:twoCellAnchor editAs="oneCell">
    <xdr:from>
      <xdr:col>2</xdr:col>
      <xdr:colOff>71437</xdr:colOff>
      <xdr:row>57</xdr:row>
      <xdr:rowOff>87311</xdr:rowOff>
    </xdr:from>
    <xdr:to>
      <xdr:col>5</xdr:col>
      <xdr:colOff>357187</xdr:colOff>
      <xdr:row>68</xdr:row>
      <xdr:rowOff>140334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D6E947E5-C8DC-5D1E-FA92-E3A7AEA214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5687" y="11056936"/>
          <a:ext cx="2659063" cy="214852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149</xdr:row>
      <xdr:rowOff>0</xdr:rowOff>
    </xdr:from>
    <xdr:to>
      <xdr:col>5</xdr:col>
      <xdr:colOff>198437</xdr:colOff>
      <xdr:row>157</xdr:row>
      <xdr:rowOff>176587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DA0F3AC5-CBA3-7BC9-3231-2B44C683EC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2250" y="28209875"/>
          <a:ext cx="3333750" cy="1700587"/>
        </a:xfrm>
        <a:prstGeom prst="rect">
          <a:avLst/>
        </a:prstGeom>
      </xdr:spPr>
    </xdr:pic>
    <xdr:clientData/>
  </xdr:twoCellAnchor>
  <xdr:twoCellAnchor editAs="oneCell">
    <xdr:from>
      <xdr:col>1</xdr:col>
      <xdr:colOff>603250</xdr:colOff>
      <xdr:row>224</xdr:row>
      <xdr:rowOff>119063</xdr:rowOff>
    </xdr:from>
    <xdr:to>
      <xdr:col>3</xdr:col>
      <xdr:colOff>316581</xdr:colOff>
      <xdr:row>235</xdr:row>
      <xdr:rowOff>177800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CD54AE73-1428-CAC3-59EB-0843A7C15F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5500" y="42664063"/>
          <a:ext cx="1237331" cy="2154237"/>
        </a:xfrm>
        <a:prstGeom prst="rect">
          <a:avLst/>
        </a:prstGeom>
      </xdr:spPr>
    </xdr:pic>
    <xdr:clientData/>
  </xdr:twoCellAnchor>
  <xdr:twoCellAnchor editAs="oneCell">
    <xdr:from>
      <xdr:col>1</xdr:col>
      <xdr:colOff>317500</xdr:colOff>
      <xdr:row>112</xdr:row>
      <xdr:rowOff>158750</xdr:rowOff>
    </xdr:from>
    <xdr:to>
      <xdr:col>3</xdr:col>
      <xdr:colOff>460375</xdr:colOff>
      <xdr:row>126</xdr:row>
      <xdr:rowOff>28298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014B8BA-FDC4-D50E-4ADE-56AB683E3A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1296313"/>
          <a:ext cx="1666875" cy="2536548"/>
        </a:xfrm>
        <a:prstGeom prst="rect">
          <a:avLst/>
        </a:prstGeom>
      </xdr:spPr>
    </xdr:pic>
    <xdr:clientData/>
  </xdr:twoCellAnchor>
  <xdr:twoCellAnchor editAs="oneCell">
    <xdr:from>
      <xdr:col>1</xdr:col>
      <xdr:colOff>206374</xdr:colOff>
      <xdr:row>254</xdr:row>
      <xdr:rowOff>111123</xdr:rowOff>
    </xdr:from>
    <xdr:to>
      <xdr:col>3</xdr:col>
      <xdr:colOff>642937</xdr:colOff>
      <xdr:row>267</xdr:row>
      <xdr:rowOff>100740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C5E9F75C-148C-E8FB-CFA9-A0B3132D21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4" y="47823436"/>
          <a:ext cx="1960563" cy="2466117"/>
        </a:xfrm>
        <a:prstGeom prst="rect">
          <a:avLst/>
        </a:prstGeom>
      </xdr:spPr>
    </xdr:pic>
    <xdr:clientData/>
  </xdr:twoCellAnchor>
  <xdr:twoCellAnchor editAs="oneCell">
    <xdr:from>
      <xdr:col>1</xdr:col>
      <xdr:colOff>158750</xdr:colOff>
      <xdr:row>283</xdr:row>
      <xdr:rowOff>127000</xdr:rowOff>
    </xdr:from>
    <xdr:to>
      <xdr:col>4</xdr:col>
      <xdr:colOff>166688</xdr:colOff>
      <xdr:row>289</xdr:row>
      <xdr:rowOff>174546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A350BEA3-FD69-8E24-D072-7A6500DD8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0" y="53387625"/>
          <a:ext cx="2246313" cy="1190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61E6-AAE9-4FF6-B6CB-3E74F397629E}">
  <dimension ref="A2:U295"/>
  <sheetViews>
    <sheetView tabSelected="1" zoomScale="120" zoomScaleNormal="120" workbookViewId="0">
      <selection activeCell="I2" sqref="I2"/>
    </sheetView>
  </sheetViews>
  <sheetFormatPr defaultRowHeight="15" x14ac:dyDescent="0.25"/>
  <cols>
    <col min="1" max="1" width="3.28515625" customWidth="1"/>
    <col min="2" max="3" width="11.42578125" customWidth="1"/>
    <col min="4" max="4" width="10.7109375" bestFit="1" customWidth="1"/>
    <col min="5" max="5" width="13.42578125" bestFit="1" customWidth="1"/>
    <col min="6" max="6" width="8.5703125" bestFit="1" customWidth="1"/>
    <col min="7" max="8" width="9.5703125" bestFit="1" customWidth="1"/>
    <col min="9" max="9" width="11" bestFit="1" customWidth="1"/>
    <col min="10" max="10" width="8" bestFit="1" customWidth="1"/>
    <col min="11" max="11" width="11" bestFit="1" customWidth="1"/>
    <col min="12" max="12" width="8" bestFit="1" customWidth="1"/>
    <col min="13" max="13" width="9.5703125" bestFit="1" customWidth="1"/>
    <col min="14" max="14" width="9.28515625" bestFit="1" customWidth="1"/>
    <col min="15" max="15" width="12.42578125" bestFit="1" customWidth="1"/>
    <col min="16" max="16" width="12.140625" bestFit="1" customWidth="1"/>
    <col min="17" max="17" width="11.5703125" customWidth="1"/>
    <col min="18" max="18" width="15.28515625" customWidth="1"/>
    <col min="23" max="23" width="11.140625" customWidth="1"/>
  </cols>
  <sheetData>
    <row r="2" spans="1:14" ht="15.75" thickBot="1" x14ac:dyDescent="0.3">
      <c r="A2" s="28"/>
      <c r="B2" s="28" t="s">
        <v>35</v>
      </c>
      <c r="M2" t="s">
        <v>34</v>
      </c>
    </row>
    <row r="3" spans="1:14" x14ac:dyDescent="0.25">
      <c r="A3" s="28"/>
      <c r="B3" s="28"/>
      <c r="M3" s="107" t="s">
        <v>36</v>
      </c>
      <c r="N3" s="108" t="s">
        <v>41</v>
      </c>
    </row>
    <row r="4" spans="1:14" x14ac:dyDescent="0.25">
      <c r="A4" s="28"/>
      <c r="B4" s="28"/>
      <c r="M4" s="109" t="s">
        <v>37</v>
      </c>
      <c r="N4" s="93" t="s">
        <v>40</v>
      </c>
    </row>
    <row r="5" spans="1:14" x14ac:dyDescent="0.25">
      <c r="A5" s="28"/>
      <c r="B5" s="28"/>
      <c r="M5" s="92" t="s">
        <v>38</v>
      </c>
      <c r="N5" s="93" t="s">
        <v>40</v>
      </c>
    </row>
    <row r="6" spans="1:14" ht="15.75" thickBot="1" x14ac:dyDescent="0.3">
      <c r="A6" s="28"/>
      <c r="B6" s="28"/>
      <c r="M6" s="94" t="s">
        <v>39</v>
      </c>
      <c r="N6" s="95" t="s">
        <v>47</v>
      </c>
    </row>
    <row r="7" spans="1:14" x14ac:dyDescent="0.25">
      <c r="A7" s="28"/>
      <c r="B7" s="28"/>
      <c r="M7" s="69"/>
      <c r="N7" s="40"/>
    </row>
    <row r="8" spans="1:14" x14ac:dyDescent="0.25">
      <c r="A8" s="28"/>
      <c r="B8" s="35" t="s">
        <v>29</v>
      </c>
      <c r="K8" s="60"/>
      <c r="L8" s="60"/>
    </row>
    <row r="9" spans="1:14" ht="15.75" thickBot="1" x14ac:dyDescent="0.3">
      <c r="A9" s="28"/>
      <c r="B9" t="s">
        <v>28</v>
      </c>
    </row>
    <row r="10" spans="1:14" ht="15.75" thickBot="1" x14ac:dyDescent="0.3">
      <c r="A10" s="28"/>
      <c r="B10" s="8"/>
      <c r="C10" s="41" t="s">
        <v>27</v>
      </c>
      <c r="D10" s="41" t="s">
        <v>0</v>
      </c>
      <c r="E10" s="42" t="s">
        <v>1</v>
      </c>
      <c r="F10" s="42" t="s">
        <v>2</v>
      </c>
      <c r="G10" s="42" t="s">
        <v>3</v>
      </c>
      <c r="H10" s="42" t="s">
        <v>4</v>
      </c>
      <c r="I10" s="42" t="s">
        <v>5</v>
      </c>
      <c r="J10" s="42" t="s">
        <v>45</v>
      </c>
      <c r="K10" s="49" t="s">
        <v>46</v>
      </c>
    </row>
    <row r="11" spans="1:14" x14ac:dyDescent="0.25">
      <c r="A11" s="28"/>
      <c r="B11" s="64" t="s">
        <v>36</v>
      </c>
      <c r="C11" s="43">
        <v>12</v>
      </c>
      <c r="D11" s="44">
        <v>25.94</v>
      </c>
      <c r="E11" s="44">
        <v>75.489999999999995</v>
      </c>
      <c r="F11" s="75"/>
      <c r="G11" s="75"/>
      <c r="H11" s="75"/>
      <c r="I11" s="75"/>
      <c r="J11" s="111"/>
      <c r="K11" s="76"/>
    </row>
    <row r="12" spans="1:14" x14ac:dyDescent="0.25">
      <c r="A12" s="28"/>
      <c r="B12" s="67" t="s">
        <v>37</v>
      </c>
      <c r="C12" s="45">
        <v>12</v>
      </c>
      <c r="D12" s="46">
        <v>14.62</v>
      </c>
      <c r="E12" s="110">
        <v>16.48</v>
      </c>
      <c r="F12" s="46">
        <v>17.28</v>
      </c>
      <c r="G12" s="46">
        <v>17.66</v>
      </c>
      <c r="H12" s="46">
        <v>18.09</v>
      </c>
      <c r="I12" s="46">
        <v>18.46</v>
      </c>
      <c r="J12" s="46">
        <v>18.84</v>
      </c>
      <c r="K12" s="112">
        <v>21.36</v>
      </c>
    </row>
    <row r="13" spans="1:14" x14ac:dyDescent="0.25">
      <c r="A13" s="28"/>
      <c r="B13" s="65" t="s">
        <v>38</v>
      </c>
      <c r="C13" s="45">
        <v>12</v>
      </c>
      <c r="D13" s="46">
        <v>13.98</v>
      </c>
      <c r="E13" s="46">
        <v>14.8</v>
      </c>
      <c r="F13" s="46">
        <v>15.21</v>
      </c>
      <c r="G13" s="46">
        <v>15.43</v>
      </c>
      <c r="H13" s="46">
        <v>15.69</v>
      </c>
      <c r="I13" s="46">
        <v>15.9</v>
      </c>
      <c r="J13" s="46">
        <v>15.92</v>
      </c>
      <c r="K13" s="50">
        <v>15.96</v>
      </c>
    </row>
    <row r="14" spans="1:14" ht="15.75" thickBot="1" x14ac:dyDescent="0.3">
      <c r="B14" s="66" t="s">
        <v>39</v>
      </c>
      <c r="C14" s="47">
        <v>12</v>
      </c>
      <c r="D14" s="48">
        <v>13.92</v>
      </c>
      <c r="E14" s="48">
        <v>27.7</v>
      </c>
      <c r="F14" s="48">
        <v>38.58</v>
      </c>
      <c r="G14" s="48">
        <v>48.3</v>
      </c>
      <c r="H14" s="48">
        <v>59.51</v>
      </c>
      <c r="I14" s="48">
        <v>68.430000000000007</v>
      </c>
      <c r="J14" s="77"/>
      <c r="K14" s="78"/>
    </row>
    <row r="15" spans="1:14" x14ac:dyDescent="0.25">
      <c r="B15" s="36"/>
      <c r="C15" s="37"/>
      <c r="D15" s="37"/>
      <c r="E15" s="37"/>
      <c r="F15" s="37"/>
      <c r="G15" s="37"/>
      <c r="H15" s="37"/>
      <c r="I15" s="37"/>
      <c r="J15" s="38"/>
    </row>
    <row r="16" spans="1:14" ht="15.75" thickBot="1" x14ac:dyDescent="0.3">
      <c r="B16" s="28" t="s">
        <v>30</v>
      </c>
    </row>
    <row r="17" spans="2:12" ht="15.75" thickBot="1" x14ac:dyDescent="0.3">
      <c r="B17" s="8"/>
      <c r="C17" s="4" t="s">
        <v>1</v>
      </c>
      <c r="D17" s="4" t="s">
        <v>2</v>
      </c>
      <c r="E17" s="4" t="s">
        <v>3</v>
      </c>
      <c r="F17" s="4" t="s">
        <v>4</v>
      </c>
      <c r="G17" s="4" t="s">
        <v>5</v>
      </c>
      <c r="H17" s="4" t="s">
        <v>45</v>
      </c>
      <c r="I17" s="29" t="s">
        <v>46</v>
      </c>
      <c r="J17" s="40"/>
      <c r="K17" s="39"/>
      <c r="L17" s="39"/>
    </row>
    <row r="18" spans="2:12" x14ac:dyDescent="0.25">
      <c r="B18" s="64" t="s">
        <v>36</v>
      </c>
      <c r="C18" s="5">
        <f t="shared" ref="C18:I21" si="0">+E11-D11</f>
        <v>49.55</v>
      </c>
      <c r="D18" s="79"/>
      <c r="E18" s="79"/>
      <c r="F18" s="79"/>
      <c r="G18" s="79"/>
      <c r="H18" s="79"/>
      <c r="I18" s="80"/>
    </row>
    <row r="19" spans="2:12" x14ac:dyDescent="0.25">
      <c r="B19" s="67" t="s">
        <v>37</v>
      </c>
      <c r="C19" s="6">
        <f t="shared" si="0"/>
        <v>1.8600000000000012</v>
      </c>
      <c r="D19" s="1">
        <f t="shared" si="0"/>
        <v>0.80000000000000071</v>
      </c>
      <c r="E19" s="1">
        <f t="shared" si="0"/>
        <v>0.37999999999999901</v>
      </c>
      <c r="F19" s="1">
        <f t="shared" si="0"/>
        <v>0.42999999999999972</v>
      </c>
      <c r="G19" s="1">
        <f t="shared" si="0"/>
        <v>0.37000000000000099</v>
      </c>
      <c r="H19" s="1">
        <f t="shared" si="0"/>
        <v>0.37999999999999901</v>
      </c>
      <c r="I19" s="30">
        <f t="shared" si="0"/>
        <v>2.5199999999999996</v>
      </c>
    </row>
    <row r="20" spans="2:12" x14ac:dyDescent="0.25">
      <c r="B20" s="65" t="s">
        <v>38</v>
      </c>
      <c r="C20" s="6">
        <f t="shared" si="0"/>
        <v>0.82000000000000028</v>
      </c>
      <c r="D20" s="1">
        <f t="shared" si="0"/>
        <v>0.41000000000000014</v>
      </c>
      <c r="E20" s="1">
        <f t="shared" si="0"/>
        <v>0.21999999999999886</v>
      </c>
      <c r="F20" s="1">
        <f t="shared" si="0"/>
        <v>0.25999999999999979</v>
      </c>
      <c r="G20" s="1">
        <f t="shared" si="0"/>
        <v>0.21000000000000085</v>
      </c>
      <c r="H20" s="1">
        <f t="shared" si="0"/>
        <v>1.9999999999999574E-2</v>
      </c>
      <c r="I20" s="30">
        <f t="shared" si="0"/>
        <v>4.0000000000000924E-2</v>
      </c>
    </row>
    <row r="21" spans="2:12" ht="15.75" thickBot="1" x14ac:dyDescent="0.3">
      <c r="B21" s="66" t="s">
        <v>39</v>
      </c>
      <c r="C21" s="7">
        <f t="shared" si="0"/>
        <v>13.78</v>
      </c>
      <c r="D21" s="3">
        <f t="shared" si="0"/>
        <v>10.879999999999999</v>
      </c>
      <c r="E21" s="3">
        <f t="shared" si="0"/>
        <v>9.7199999999999989</v>
      </c>
      <c r="F21" s="3">
        <f t="shared" si="0"/>
        <v>11.21</v>
      </c>
      <c r="G21" s="3">
        <f t="shared" si="0"/>
        <v>8.9200000000000088</v>
      </c>
      <c r="H21" s="83"/>
      <c r="I21" s="84"/>
    </row>
    <row r="36" spans="2:9" x14ac:dyDescent="0.25">
      <c r="B36" s="9"/>
    </row>
    <row r="37" spans="2:9" x14ac:dyDescent="0.25">
      <c r="B37" s="9"/>
    </row>
    <row r="38" spans="2:9" x14ac:dyDescent="0.25">
      <c r="B38" s="9"/>
    </row>
    <row r="40" spans="2:9" ht="15.75" thickBot="1" x14ac:dyDescent="0.3">
      <c r="B40" t="s">
        <v>52</v>
      </c>
    </row>
    <row r="41" spans="2:9" ht="15.75" thickBot="1" x14ac:dyDescent="0.3">
      <c r="B41" s="87"/>
      <c r="C41" s="22" t="s">
        <v>1</v>
      </c>
      <c r="D41" s="4" t="s">
        <v>2</v>
      </c>
      <c r="E41" s="4" t="s">
        <v>3</v>
      </c>
      <c r="F41" s="4" t="s">
        <v>4</v>
      </c>
      <c r="G41" s="4" t="s">
        <v>5</v>
      </c>
      <c r="H41" s="4" t="s">
        <v>45</v>
      </c>
      <c r="I41" s="29" t="s">
        <v>46</v>
      </c>
    </row>
    <row r="42" spans="2:9" x14ac:dyDescent="0.25">
      <c r="B42" s="88" t="s">
        <v>36</v>
      </c>
      <c r="C42" s="79">
        <v>41</v>
      </c>
      <c r="D42" s="79">
        <v>27</v>
      </c>
      <c r="E42" s="79">
        <v>18</v>
      </c>
      <c r="F42" s="79">
        <v>14</v>
      </c>
      <c r="G42" s="79">
        <v>17</v>
      </c>
      <c r="H42" s="79">
        <v>25</v>
      </c>
      <c r="I42" s="80">
        <v>55</v>
      </c>
    </row>
    <row r="43" spans="2:9" x14ac:dyDescent="0.25">
      <c r="B43" s="89" t="s">
        <v>36</v>
      </c>
      <c r="C43" s="81">
        <v>38</v>
      </c>
      <c r="D43" s="81">
        <v>34</v>
      </c>
      <c r="E43" s="81">
        <v>28</v>
      </c>
      <c r="F43" s="81">
        <v>23</v>
      </c>
      <c r="G43" s="81">
        <v>20</v>
      </c>
      <c r="H43" s="81">
        <v>12</v>
      </c>
      <c r="I43" s="82">
        <v>40</v>
      </c>
    </row>
    <row r="44" spans="2:9" x14ac:dyDescent="0.25">
      <c r="B44" s="90" t="s">
        <v>37</v>
      </c>
      <c r="C44" s="85">
        <v>44</v>
      </c>
      <c r="D44" s="85">
        <v>32</v>
      </c>
      <c r="E44" s="85">
        <v>26</v>
      </c>
      <c r="F44" s="85">
        <v>17</v>
      </c>
      <c r="G44" s="85">
        <v>12</v>
      </c>
      <c r="H44" s="85">
        <v>10</v>
      </c>
      <c r="I44" s="86">
        <v>40</v>
      </c>
    </row>
    <row r="45" spans="2:9" x14ac:dyDescent="0.25">
      <c r="B45" s="90" t="s">
        <v>37</v>
      </c>
      <c r="C45" s="85">
        <v>41</v>
      </c>
      <c r="D45" s="85">
        <v>32</v>
      </c>
      <c r="E45" s="85">
        <v>29</v>
      </c>
      <c r="F45" s="85">
        <v>18</v>
      </c>
      <c r="G45" s="85">
        <v>15</v>
      </c>
      <c r="H45" s="85">
        <v>11</v>
      </c>
      <c r="I45" s="86">
        <v>38</v>
      </c>
    </row>
    <row r="46" spans="2:9" x14ac:dyDescent="0.25">
      <c r="B46" s="91" t="s">
        <v>38</v>
      </c>
      <c r="C46" s="96">
        <v>46</v>
      </c>
      <c r="D46" s="96">
        <v>33</v>
      </c>
      <c r="E46" s="96">
        <v>24</v>
      </c>
      <c r="F46" s="96">
        <v>1</v>
      </c>
      <c r="G46" s="96">
        <v>8</v>
      </c>
      <c r="H46" s="96">
        <v>6</v>
      </c>
      <c r="I46" s="97">
        <v>37</v>
      </c>
    </row>
    <row r="47" spans="2:9" x14ac:dyDescent="0.25">
      <c r="B47" s="91" t="s">
        <v>38</v>
      </c>
      <c r="C47" s="96">
        <v>32</v>
      </c>
      <c r="D47" s="96">
        <v>23</v>
      </c>
      <c r="E47" s="96">
        <v>19</v>
      </c>
      <c r="F47" s="96">
        <v>8</v>
      </c>
      <c r="G47" s="96">
        <v>1</v>
      </c>
      <c r="H47" s="96">
        <v>9</v>
      </c>
      <c r="I47" s="97">
        <v>34</v>
      </c>
    </row>
    <row r="48" spans="2:9" x14ac:dyDescent="0.25">
      <c r="B48" s="92" t="s">
        <v>39</v>
      </c>
      <c r="C48" s="1">
        <v>72</v>
      </c>
      <c r="D48" s="1">
        <v>57</v>
      </c>
      <c r="E48" s="1">
        <v>62</v>
      </c>
      <c r="F48" s="1">
        <v>55</v>
      </c>
      <c r="G48" s="1">
        <v>54</v>
      </c>
      <c r="H48" s="1">
        <v>50</v>
      </c>
      <c r="I48" s="98">
        <v>98</v>
      </c>
    </row>
    <row r="49" spans="2:9" ht="15.75" thickBot="1" x14ac:dyDescent="0.3">
      <c r="B49" s="94" t="s">
        <v>39</v>
      </c>
      <c r="C49" s="3">
        <v>58</v>
      </c>
      <c r="D49" s="3">
        <v>69</v>
      </c>
      <c r="E49" s="3">
        <v>65</v>
      </c>
      <c r="F49" s="3">
        <v>63</v>
      </c>
      <c r="G49" s="3">
        <v>64</v>
      </c>
      <c r="H49" s="3">
        <v>55</v>
      </c>
      <c r="I49" s="99">
        <v>88</v>
      </c>
    </row>
    <row r="50" spans="2:9" x14ac:dyDescent="0.25">
      <c r="B50" s="69"/>
      <c r="C50" s="37"/>
      <c r="D50" s="37"/>
      <c r="E50" s="37"/>
      <c r="F50" s="37"/>
      <c r="G50" s="37"/>
      <c r="H50" s="37"/>
      <c r="I50" s="37"/>
    </row>
    <row r="51" spans="2:9" x14ac:dyDescent="0.25">
      <c r="B51" s="69"/>
      <c r="C51" s="37"/>
      <c r="D51" s="37"/>
      <c r="E51" s="37"/>
      <c r="F51" s="37"/>
      <c r="G51" s="37"/>
      <c r="H51" s="37"/>
      <c r="I51" s="37"/>
    </row>
    <row r="52" spans="2:9" ht="15.75" thickBot="1" x14ac:dyDescent="0.3">
      <c r="B52" s="10" t="s">
        <v>6</v>
      </c>
    </row>
    <row r="53" spans="2:9" ht="15.75" thickBot="1" x14ac:dyDescent="0.3">
      <c r="B53" s="8"/>
      <c r="C53" s="22" t="s">
        <v>1</v>
      </c>
      <c r="D53" s="4" t="s">
        <v>2</v>
      </c>
      <c r="E53" s="4" t="s">
        <v>3</v>
      </c>
      <c r="F53" s="4" t="s">
        <v>4</v>
      </c>
      <c r="G53" s="4" t="s">
        <v>5</v>
      </c>
      <c r="H53" s="4" t="s">
        <v>45</v>
      </c>
      <c r="I53" s="29" t="s">
        <v>46</v>
      </c>
    </row>
    <row r="54" spans="2:9" x14ac:dyDescent="0.25">
      <c r="B54" s="64" t="s">
        <v>36</v>
      </c>
      <c r="C54" s="5">
        <f>AVERAGE(Sheet1!C42:C43)</f>
        <v>39.5</v>
      </c>
      <c r="D54" s="5">
        <f>AVERAGE(Sheet1!D42:D43)</f>
        <v>30.5</v>
      </c>
      <c r="E54" s="5">
        <f>AVERAGE(Sheet1!E42:E43)</f>
        <v>23</v>
      </c>
      <c r="F54" s="5">
        <f>AVERAGE(Sheet1!F42:F43)</f>
        <v>18.5</v>
      </c>
      <c r="G54" s="5">
        <f>AVERAGE(Sheet1!G42:G43)</f>
        <v>18.5</v>
      </c>
      <c r="H54" s="5">
        <f>AVERAGE(Sheet1!H42:H43)</f>
        <v>18.5</v>
      </c>
      <c r="I54" s="5">
        <f>AVERAGE(Sheet1!I42:I43)</f>
        <v>47.5</v>
      </c>
    </row>
    <row r="55" spans="2:9" x14ac:dyDescent="0.25">
      <c r="B55" s="67" t="s">
        <v>37</v>
      </c>
      <c r="C55" s="31">
        <f>AVERAGE(Sheet1!C44:C45)</f>
        <v>42.5</v>
      </c>
      <c r="D55" s="31">
        <f>AVERAGE(Sheet1!D44:D45)</f>
        <v>32</v>
      </c>
      <c r="E55" s="31">
        <f>AVERAGE(Sheet1!E44:E45)</f>
        <v>27.5</v>
      </c>
      <c r="F55" s="31">
        <f>AVERAGE(Sheet1!F44:F45)</f>
        <v>17.5</v>
      </c>
      <c r="G55" s="31">
        <f>AVERAGE(Sheet1!G44:G45)</f>
        <v>13.5</v>
      </c>
      <c r="H55" s="31">
        <f>AVERAGE(Sheet1!H44:H45)</f>
        <v>10.5</v>
      </c>
      <c r="I55" s="31">
        <f>AVERAGE(Sheet1!I44:I45)</f>
        <v>39</v>
      </c>
    </row>
    <row r="56" spans="2:9" x14ac:dyDescent="0.25">
      <c r="B56" s="65" t="s">
        <v>38</v>
      </c>
      <c r="C56" s="6">
        <f>AVERAGE(Sheet1!C46:C47)</f>
        <v>39</v>
      </c>
      <c r="D56" s="6">
        <f>AVERAGE(Sheet1!D46:D47)</f>
        <v>28</v>
      </c>
      <c r="E56" s="6">
        <f>AVERAGE(Sheet1!E46:E47)</f>
        <v>21.5</v>
      </c>
      <c r="F56" s="6">
        <f>AVERAGE(Sheet1!F46:F47)</f>
        <v>4.5</v>
      </c>
      <c r="G56" s="6">
        <f>AVERAGE(Sheet1!G46:G47)</f>
        <v>4.5</v>
      </c>
      <c r="H56" s="6">
        <f>AVERAGE(Sheet1!H46:H47)</f>
        <v>7.5</v>
      </c>
      <c r="I56" s="6">
        <f>AVERAGE(Sheet1!I46:I47)</f>
        <v>35.5</v>
      </c>
    </row>
    <row r="57" spans="2:9" ht="15.75" thickBot="1" x14ac:dyDescent="0.3">
      <c r="B57" s="66" t="s">
        <v>39</v>
      </c>
      <c r="C57" s="7">
        <f>AVERAGE(Sheet1!C48:C49)</f>
        <v>65</v>
      </c>
      <c r="D57" s="7">
        <f>AVERAGE(Sheet1!D48:D49)</f>
        <v>63</v>
      </c>
      <c r="E57" s="7">
        <f>AVERAGE(Sheet1!E48:E49)</f>
        <v>63.5</v>
      </c>
      <c r="F57" s="7">
        <f>AVERAGE(Sheet1!F48:F49)</f>
        <v>59</v>
      </c>
      <c r="G57" s="7">
        <f>AVERAGE(Sheet1!G48:G49)</f>
        <v>59</v>
      </c>
      <c r="H57" s="7">
        <f>AVERAGE(Sheet1!H48:H49)</f>
        <v>52.5</v>
      </c>
      <c r="I57" s="7">
        <f>AVERAGE(Sheet1!I48:I49)</f>
        <v>93</v>
      </c>
    </row>
    <row r="59" spans="2:9" x14ac:dyDescent="0.25">
      <c r="B59" s="69"/>
      <c r="C59" s="37"/>
      <c r="D59" s="37"/>
      <c r="E59" s="37"/>
      <c r="F59" s="37"/>
      <c r="G59" s="37"/>
      <c r="H59" s="37"/>
      <c r="I59" s="37"/>
    </row>
    <row r="70" spans="2:21" x14ac:dyDescent="0.25">
      <c r="Q70" s="40"/>
      <c r="R70" s="40"/>
      <c r="S70" s="40"/>
      <c r="T70" s="40"/>
      <c r="U70" s="40"/>
    </row>
    <row r="71" spans="2:21" x14ac:dyDescent="0.25">
      <c r="Q71" s="40"/>
      <c r="R71" s="40"/>
      <c r="S71" s="40"/>
      <c r="T71" s="40"/>
      <c r="U71" s="40"/>
    </row>
    <row r="72" spans="2:21" x14ac:dyDescent="0.25">
      <c r="Q72" s="40"/>
      <c r="R72" s="40"/>
      <c r="S72" s="40"/>
      <c r="T72" s="40"/>
      <c r="U72" s="40"/>
    </row>
    <row r="73" spans="2:21" x14ac:dyDescent="0.25">
      <c r="Q73" s="40"/>
      <c r="R73" s="40"/>
      <c r="S73" s="40"/>
      <c r="T73" s="40"/>
      <c r="U73" s="40"/>
    </row>
    <row r="74" spans="2:21" ht="15.75" thickBot="1" x14ac:dyDescent="0.3">
      <c r="B74" t="s">
        <v>7</v>
      </c>
      <c r="Q74" s="40"/>
      <c r="R74" s="40"/>
      <c r="S74" s="68"/>
      <c r="T74" s="40"/>
      <c r="U74" s="40"/>
    </row>
    <row r="75" spans="2:21" ht="15.75" thickBot="1" x14ac:dyDescent="0.3">
      <c r="B75" s="8"/>
      <c r="C75" s="14" t="s">
        <v>8</v>
      </c>
      <c r="D75" s="15" t="s">
        <v>9</v>
      </c>
      <c r="E75" s="16" t="s">
        <v>32</v>
      </c>
      <c r="F75" s="58" t="s">
        <v>33</v>
      </c>
      <c r="Q75" s="40"/>
      <c r="R75" s="69"/>
      <c r="S75" s="68"/>
      <c r="T75" s="40"/>
      <c r="U75" s="40"/>
    </row>
    <row r="76" spans="2:21" x14ac:dyDescent="0.25">
      <c r="B76" s="64" t="s">
        <v>36</v>
      </c>
      <c r="C76" s="5">
        <v>80</v>
      </c>
      <c r="D76" s="2">
        <v>52.6</v>
      </c>
      <c r="E76" s="11">
        <f>AVERAGE(C76:D76)</f>
        <v>66.3</v>
      </c>
      <c r="F76" s="59">
        <f>+E76*9.81/(1000000*0.004*0.004)</f>
        <v>40.650187500000001</v>
      </c>
      <c r="Q76" s="40"/>
      <c r="R76" s="70"/>
      <c r="S76" s="71"/>
      <c r="T76" s="40"/>
      <c r="U76" s="40"/>
    </row>
    <row r="77" spans="2:21" x14ac:dyDescent="0.25">
      <c r="B77" s="67" t="s">
        <v>37</v>
      </c>
      <c r="C77" s="31">
        <v>92.8</v>
      </c>
      <c r="D77" s="32">
        <v>98.8</v>
      </c>
      <c r="E77" s="12">
        <f t="shared" ref="E77:E79" si="1">AVERAGE(C77:D77)</f>
        <v>95.8</v>
      </c>
      <c r="F77" s="59">
        <f t="shared" ref="F77:F79" si="2">+E77*9.81/(1000000*0.004*0.004)</f>
        <v>58.737375</v>
      </c>
      <c r="Q77" s="40"/>
      <c r="R77" s="69"/>
      <c r="S77" s="71"/>
      <c r="T77" s="40"/>
      <c r="U77" s="40"/>
    </row>
    <row r="78" spans="2:21" x14ac:dyDescent="0.25">
      <c r="B78" s="65" t="s">
        <v>38</v>
      </c>
      <c r="C78" s="6">
        <v>58.4</v>
      </c>
      <c r="D78" s="1">
        <v>77.400000000000006</v>
      </c>
      <c r="E78" s="12">
        <f t="shared" si="1"/>
        <v>67.900000000000006</v>
      </c>
      <c r="F78" s="59">
        <f t="shared" si="2"/>
        <v>41.631187500000003</v>
      </c>
      <c r="Q78" s="40"/>
      <c r="R78" s="69"/>
      <c r="S78" s="71"/>
      <c r="T78" s="40"/>
      <c r="U78" s="40"/>
    </row>
    <row r="79" spans="2:21" ht="15.75" thickBot="1" x14ac:dyDescent="0.3">
      <c r="B79" s="66" t="s">
        <v>39</v>
      </c>
      <c r="C79" s="7">
        <v>107.6</v>
      </c>
      <c r="D79" s="3">
        <v>101.2</v>
      </c>
      <c r="E79" s="13">
        <f t="shared" si="1"/>
        <v>104.4</v>
      </c>
      <c r="F79" s="59">
        <f t="shared" si="2"/>
        <v>64.010250000000013</v>
      </c>
      <c r="Q79" s="40"/>
      <c r="R79" s="40"/>
      <c r="S79" s="40"/>
      <c r="T79" s="40"/>
      <c r="U79" s="40"/>
    </row>
    <row r="80" spans="2:21" x14ac:dyDescent="0.25">
      <c r="B80" s="10" t="s">
        <v>25</v>
      </c>
      <c r="Q80" s="40"/>
      <c r="R80" s="40"/>
      <c r="S80" s="40"/>
      <c r="T80" s="40"/>
      <c r="U80" s="40"/>
    </row>
    <row r="81" spans="2:21" x14ac:dyDescent="0.25">
      <c r="B81" s="10"/>
      <c r="Q81" s="40"/>
      <c r="R81" s="40"/>
      <c r="S81" s="40"/>
      <c r="T81" s="40"/>
      <c r="U81" s="40"/>
    </row>
    <row r="82" spans="2:21" x14ac:dyDescent="0.25">
      <c r="B82" s="10"/>
      <c r="Q82" s="40"/>
      <c r="R82" s="40"/>
      <c r="S82" s="40"/>
      <c r="T82" s="40"/>
      <c r="U82" s="40"/>
    </row>
    <row r="83" spans="2:21" x14ac:dyDescent="0.25">
      <c r="B83" s="10"/>
      <c r="Q83" s="40"/>
      <c r="R83" s="40"/>
      <c r="S83" s="40"/>
      <c r="T83" s="40"/>
      <c r="U83" s="40"/>
    </row>
    <row r="84" spans="2:21" x14ac:dyDescent="0.25">
      <c r="B84" s="21"/>
      <c r="M84" s="74"/>
      <c r="Q84" s="40"/>
      <c r="R84" s="40"/>
      <c r="S84" s="40"/>
      <c r="T84" s="40"/>
      <c r="U84" s="40"/>
    </row>
    <row r="85" spans="2:21" x14ac:dyDescent="0.25">
      <c r="B85" s="21"/>
      <c r="M85" s="74"/>
      <c r="Q85" s="40"/>
      <c r="R85" s="40"/>
      <c r="S85" s="40"/>
      <c r="T85" s="40"/>
      <c r="U85" s="40"/>
    </row>
    <row r="86" spans="2:21" x14ac:dyDescent="0.25">
      <c r="B86" s="21"/>
      <c r="M86" s="74"/>
      <c r="Q86" s="40"/>
      <c r="R86" s="40"/>
      <c r="S86" s="40"/>
      <c r="T86" s="40"/>
      <c r="U86" s="40"/>
    </row>
    <row r="87" spans="2:21" ht="15.75" thickBot="1" x14ac:dyDescent="0.3">
      <c r="B87" t="s">
        <v>11</v>
      </c>
      <c r="M87" s="74"/>
      <c r="Q87" s="40"/>
      <c r="R87" s="40"/>
      <c r="S87" s="40"/>
      <c r="T87" s="40"/>
      <c r="U87" s="40"/>
    </row>
    <row r="88" spans="2:21" ht="15.75" thickBot="1" x14ac:dyDescent="0.3">
      <c r="B88" s="8"/>
      <c r="C88" s="22" t="s">
        <v>8</v>
      </c>
      <c r="D88" s="4" t="s">
        <v>9</v>
      </c>
      <c r="E88" s="23" t="s">
        <v>10</v>
      </c>
      <c r="F88" s="58" t="s">
        <v>33</v>
      </c>
      <c r="M88" s="74"/>
      <c r="Q88" s="40"/>
      <c r="R88" s="40"/>
      <c r="S88" s="40"/>
      <c r="T88" s="40"/>
      <c r="U88" s="40"/>
    </row>
    <row r="89" spans="2:21" x14ac:dyDescent="0.25">
      <c r="B89" s="67" t="s">
        <v>42</v>
      </c>
      <c r="C89" s="100">
        <v>66.400000000000006</v>
      </c>
      <c r="D89" s="101">
        <v>57.8</v>
      </c>
      <c r="E89" s="102">
        <f>AVERAGE(C89:D89)</f>
        <v>62.1</v>
      </c>
      <c r="F89" s="59">
        <f>+E89*9.81/(1000000*0.004*0.004)</f>
        <v>38.075062500000001</v>
      </c>
      <c r="M89" s="74"/>
      <c r="Q89" s="40"/>
      <c r="R89" s="40"/>
      <c r="S89" s="40"/>
      <c r="T89" s="40"/>
      <c r="U89" s="40"/>
    </row>
    <row r="90" spans="2:21" x14ac:dyDescent="0.25">
      <c r="B90" s="64" t="s">
        <v>43</v>
      </c>
      <c r="C90" s="6">
        <v>60.2</v>
      </c>
      <c r="D90" s="1">
        <v>53</v>
      </c>
      <c r="E90" s="12">
        <f>AVERAGE(C90:D90)</f>
        <v>56.6</v>
      </c>
      <c r="F90" s="59">
        <f>+E90*9.81/(1000000*0.004*0.004)</f>
        <v>34.702875000000006</v>
      </c>
      <c r="M90" s="74"/>
      <c r="Q90" s="40"/>
      <c r="R90" s="40"/>
      <c r="S90" s="40"/>
      <c r="T90" s="40"/>
      <c r="U90" s="40"/>
    </row>
    <row r="91" spans="2:21" x14ac:dyDescent="0.25">
      <c r="B91" s="67" t="s">
        <v>37</v>
      </c>
      <c r="C91" s="6">
        <v>43.2</v>
      </c>
      <c r="D91" s="1">
        <v>57.2</v>
      </c>
      <c r="E91" s="12">
        <f>AVERAGE(C91:D91)</f>
        <v>50.2</v>
      </c>
      <c r="F91" s="59">
        <f>+E91*9.81/(1000000*0.004*0.004)</f>
        <v>30.778875000000003</v>
      </c>
      <c r="M91" s="74"/>
      <c r="Q91" s="40"/>
      <c r="R91" s="40"/>
      <c r="S91" s="40"/>
      <c r="T91" s="40"/>
      <c r="U91" s="40"/>
    </row>
    <row r="92" spans="2:21" x14ac:dyDescent="0.25">
      <c r="B92" s="65" t="s">
        <v>38</v>
      </c>
      <c r="C92" s="6">
        <v>38</v>
      </c>
      <c r="D92" s="1">
        <v>27.4</v>
      </c>
      <c r="E92" s="12">
        <f>AVERAGE(C92:D92)</f>
        <v>32.700000000000003</v>
      </c>
      <c r="F92" s="59">
        <f>+E92*9.81/(1000000*0.004*0.004)</f>
        <v>20.049187500000002</v>
      </c>
      <c r="M92" s="74"/>
      <c r="Q92" s="40"/>
      <c r="R92" s="40"/>
      <c r="S92" s="40"/>
      <c r="T92" s="40"/>
      <c r="U92" s="40"/>
    </row>
    <row r="93" spans="2:21" ht="15.75" thickBot="1" x14ac:dyDescent="0.3">
      <c r="B93" s="66" t="s">
        <v>39</v>
      </c>
      <c r="C93" s="7">
        <v>54.2</v>
      </c>
      <c r="D93" s="3">
        <v>46</v>
      </c>
      <c r="E93" s="13">
        <f>AVERAGE(C93:D93)</f>
        <v>50.1</v>
      </c>
      <c r="F93" s="59">
        <f>+E93*9.81/(1000000*0.004*0.004)</f>
        <v>30.717562500000003</v>
      </c>
      <c r="M93" s="74"/>
      <c r="Q93" s="40"/>
      <c r="R93" s="40"/>
      <c r="S93" s="40"/>
      <c r="T93" s="40"/>
      <c r="U93" s="40"/>
    </row>
    <row r="94" spans="2:21" x14ac:dyDescent="0.25">
      <c r="B94" s="10" t="s">
        <v>26</v>
      </c>
      <c r="M94" s="74"/>
      <c r="Q94" s="40"/>
      <c r="R94" s="40"/>
      <c r="S94" s="40"/>
      <c r="T94" s="40"/>
      <c r="U94" s="40"/>
    </row>
    <row r="95" spans="2:21" x14ac:dyDescent="0.25">
      <c r="B95" s="21"/>
      <c r="M95" s="74"/>
      <c r="Q95" s="40"/>
      <c r="R95" s="40"/>
      <c r="S95" s="40"/>
      <c r="T95" s="40"/>
      <c r="U95" s="40"/>
    </row>
    <row r="96" spans="2:21" x14ac:dyDescent="0.25">
      <c r="B96" s="21"/>
      <c r="M96" s="74"/>
      <c r="Q96" s="40"/>
      <c r="R96" s="40"/>
      <c r="S96" s="40"/>
      <c r="T96" s="40"/>
      <c r="U96" s="40"/>
    </row>
    <row r="97" spans="2:21" x14ac:dyDescent="0.25">
      <c r="M97" s="74"/>
      <c r="Q97" s="40"/>
      <c r="R97" s="40"/>
      <c r="S97" s="40"/>
      <c r="T97" s="40"/>
      <c r="U97" s="40"/>
    </row>
    <row r="98" spans="2:21" x14ac:dyDescent="0.25">
      <c r="M98" s="74"/>
      <c r="Q98" s="40"/>
      <c r="R98" s="40"/>
      <c r="S98" s="40"/>
      <c r="T98" s="40"/>
      <c r="U98" s="40"/>
    </row>
    <row r="99" spans="2:21" x14ac:dyDescent="0.25">
      <c r="M99" s="74"/>
      <c r="Q99" s="40"/>
      <c r="R99" s="40"/>
      <c r="S99" s="40"/>
      <c r="T99" s="40"/>
      <c r="U99" s="40"/>
    </row>
    <row r="100" spans="2:21" x14ac:dyDescent="0.25">
      <c r="M100" s="74"/>
      <c r="Q100" s="40"/>
      <c r="R100" s="40"/>
      <c r="S100" s="40"/>
      <c r="T100" s="40"/>
      <c r="U100" s="40"/>
    </row>
    <row r="101" spans="2:21" x14ac:dyDescent="0.25">
      <c r="M101" s="74"/>
      <c r="Q101" s="40"/>
      <c r="R101" s="40"/>
      <c r="S101" s="40"/>
      <c r="T101" s="40"/>
      <c r="U101" s="40"/>
    </row>
    <row r="102" spans="2:21" x14ac:dyDescent="0.25">
      <c r="M102" s="74"/>
      <c r="Q102" s="40"/>
      <c r="R102" s="40"/>
      <c r="S102" s="40"/>
      <c r="T102" s="40"/>
      <c r="U102" s="40"/>
    </row>
    <row r="103" spans="2:21" x14ac:dyDescent="0.25">
      <c r="M103" s="74"/>
      <c r="Q103" s="40"/>
      <c r="R103" s="40"/>
      <c r="S103" s="40"/>
      <c r="T103" s="40"/>
      <c r="U103" s="40"/>
    </row>
    <row r="104" spans="2:21" x14ac:dyDescent="0.25">
      <c r="B104" s="9"/>
      <c r="M104" s="74"/>
      <c r="Q104" s="40"/>
      <c r="R104" s="40"/>
      <c r="S104" s="40"/>
      <c r="T104" s="40"/>
      <c r="U104" s="40"/>
    </row>
    <row r="105" spans="2:21" x14ac:dyDescent="0.25">
      <c r="B105" s="9"/>
      <c r="M105" s="74"/>
      <c r="Q105" s="40"/>
      <c r="R105" s="40"/>
      <c r="S105" s="40"/>
      <c r="T105" s="40"/>
      <c r="U105" s="40"/>
    </row>
    <row r="106" spans="2:21" ht="15.75" thickBot="1" x14ac:dyDescent="0.3">
      <c r="B106" t="s">
        <v>13</v>
      </c>
      <c r="M106" s="74"/>
      <c r="Q106" s="40"/>
      <c r="R106" s="40"/>
      <c r="S106" s="40"/>
      <c r="T106" s="40"/>
      <c r="U106" s="40"/>
    </row>
    <row r="107" spans="2:21" ht="15.75" thickBot="1" x14ac:dyDescent="0.3">
      <c r="B107" s="8"/>
      <c r="C107" s="16" t="s">
        <v>14</v>
      </c>
      <c r="D107" s="58" t="s">
        <v>33</v>
      </c>
      <c r="M107" s="74"/>
      <c r="Q107" s="40"/>
      <c r="R107" s="40"/>
      <c r="S107" s="40"/>
      <c r="T107" s="40"/>
      <c r="U107" s="40"/>
    </row>
    <row r="108" spans="2:21" x14ac:dyDescent="0.25">
      <c r="B108" s="64" t="s">
        <v>36</v>
      </c>
      <c r="C108" s="51">
        <v>195</v>
      </c>
      <c r="D108" s="59">
        <f>+C108*9.81/(1000000*2*0.005*0.005*PI()/4)</f>
        <v>48.712871742022593</v>
      </c>
      <c r="M108" s="74"/>
      <c r="Q108" s="40"/>
      <c r="R108" s="40"/>
      <c r="S108" s="40"/>
      <c r="T108" s="40"/>
      <c r="U108" s="40"/>
    </row>
    <row r="109" spans="2:21" x14ac:dyDescent="0.25">
      <c r="B109" s="67" t="s">
        <v>37</v>
      </c>
      <c r="C109" s="52">
        <v>178.6</v>
      </c>
      <c r="D109" s="59">
        <f t="shared" ref="D109:D111" si="3">+C109*9.81/(1000000*2*0.005*0.005*PI()/4)</f>
        <v>44.61599432371915</v>
      </c>
      <c r="M109" s="74"/>
      <c r="Q109" s="40"/>
      <c r="R109" s="40"/>
      <c r="S109" s="40"/>
      <c r="T109" s="40"/>
      <c r="U109" s="40"/>
    </row>
    <row r="110" spans="2:21" x14ac:dyDescent="0.25">
      <c r="B110" s="65" t="s">
        <v>38</v>
      </c>
      <c r="C110" s="53">
        <v>257.2</v>
      </c>
      <c r="D110" s="59">
        <f t="shared" si="3"/>
        <v>64.251028779734412</v>
      </c>
      <c r="M110" s="74"/>
      <c r="Q110" s="40"/>
      <c r="R110" s="40"/>
      <c r="S110" s="40"/>
      <c r="T110" s="40"/>
      <c r="U110" s="40"/>
    </row>
    <row r="111" spans="2:21" ht="15.75" thickBot="1" x14ac:dyDescent="0.3">
      <c r="B111" s="66" t="s">
        <v>39</v>
      </c>
      <c r="C111" s="54">
        <v>186</v>
      </c>
      <c r="D111" s="59">
        <f t="shared" si="3"/>
        <v>46.464585353929237</v>
      </c>
      <c r="M111" s="74"/>
      <c r="Q111" s="40"/>
      <c r="R111" s="40"/>
      <c r="S111" s="40"/>
      <c r="T111" s="40"/>
      <c r="U111" s="40"/>
    </row>
    <row r="112" spans="2:21" x14ac:dyDescent="0.25">
      <c r="B112" s="9" t="s">
        <v>15</v>
      </c>
      <c r="M112" s="74"/>
      <c r="Q112" s="40"/>
      <c r="R112" s="40"/>
      <c r="S112" s="40"/>
      <c r="T112" s="40"/>
      <c r="U112" s="40"/>
    </row>
    <row r="113" spans="2:21" x14ac:dyDescent="0.25">
      <c r="B113" s="9"/>
      <c r="M113" s="74"/>
      <c r="Q113" s="40"/>
      <c r="R113" s="40"/>
      <c r="S113" s="40"/>
      <c r="T113" s="40"/>
      <c r="U113" s="40"/>
    </row>
    <row r="114" spans="2:21" x14ac:dyDescent="0.25">
      <c r="B114" s="9"/>
      <c r="M114" s="74"/>
      <c r="Q114" s="40"/>
      <c r="R114" s="40"/>
      <c r="S114" s="40"/>
      <c r="T114" s="40"/>
      <c r="U114" s="40"/>
    </row>
    <row r="115" spans="2:21" x14ac:dyDescent="0.25">
      <c r="B115" s="9"/>
      <c r="M115" s="74"/>
      <c r="Q115" s="40"/>
      <c r="R115" s="40"/>
      <c r="S115" s="40"/>
      <c r="T115" s="40"/>
      <c r="U115" s="40"/>
    </row>
    <row r="116" spans="2:21" x14ac:dyDescent="0.25">
      <c r="B116" s="9"/>
      <c r="M116" s="74"/>
      <c r="Q116" s="40"/>
      <c r="R116" s="40"/>
      <c r="S116" s="40"/>
      <c r="T116" s="40"/>
      <c r="U116" s="40"/>
    </row>
    <row r="117" spans="2:21" x14ac:dyDescent="0.25">
      <c r="B117" s="9"/>
      <c r="M117" s="74"/>
      <c r="Q117" s="40"/>
      <c r="R117" s="40"/>
      <c r="S117" s="40"/>
      <c r="T117" s="40"/>
      <c r="U117" s="40"/>
    </row>
    <row r="118" spans="2:21" x14ac:dyDescent="0.25">
      <c r="B118" s="9"/>
      <c r="M118" s="74"/>
      <c r="Q118" s="40"/>
      <c r="R118" s="40"/>
      <c r="S118" s="40"/>
      <c r="T118" s="40"/>
      <c r="U118" s="40"/>
    </row>
    <row r="119" spans="2:21" x14ac:dyDescent="0.25">
      <c r="B119" s="9"/>
      <c r="M119" s="74"/>
      <c r="Q119" s="40"/>
      <c r="R119" s="40"/>
      <c r="S119" s="40"/>
      <c r="T119" s="40"/>
      <c r="U119" s="40"/>
    </row>
    <row r="120" spans="2:21" x14ac:dyDescent="0.25">
      <c r="B120" s="9"/>
      <c r="M120" s="74"/>
      <c r="Q120" s="40"/>
      <c r="R120" s="40"/>
      <c r="S120" s="40"/>
      <c r="T120" s="40"/>
      <c r="U120" s="40"/>
    </row>
    <row r="121" spans="2:21" x14ac:dyDescent="0.25">
      <c r="B121" s="9"/>
      <c r="M121" s="74"/>
      <c r="Q121" s="40"/>
      <c r="R121" s="40"/>
      <c r="S121" s="40"/>
      <c r="T121" s="40"/>
      <c r="U121" s="40"/>
    </row>
    <row r="122" spans="2:21" x14ac:dyDescent="0.25">
      <c r="B122" s="9"/>
      <c r="M122" s="74"/>
      <c r="Q122" s="40"/>
      <c r="R122" s="40"/>
      <c r="S122" s="40"/>
      <c r="T122" s="40"/>
      <c r="U122" s="40"/>
    </row>
    <row r="123" spans="2:21" x14ac:dyDescent="0.25">
      <c r="B123" s="9"/>
      <c r="M123" s="74"/>
      <c r="Q123" s="40"/>
      <c r="R123" s="40"/>
      <c r="S123" s="40"/>
      <c r="T123" s="40"/>
      <c r="U123" s="40"/>
    </row>
    <row r="124" spans="2:21" x14ac:dyDescent="0.25">
      <c r="B124" s="9"/>
      <c r="M124" s="74"/>
      <c r="Q124" s="40"/>
      <c r="R124" s="40"/>
      <c r="S124" s="40"/>
      <c r="T124" s="40"/>
      <c r="U124" s="40"/>
    </row>
    <row r="125" spans="2:21" x14ac:dyDescent="0.25">
      <c r="B125" s="9"/>
      <c r="M125" s="74"/>
      <c r="Q125" s="40"/>
      <c r="R125" s="40"/>
      <c r="S125" s="40"/>
      <c r="T125" s="40"/>
      <c r="U125" s="40"/>
    </row>
    <row r="126" spans="2:21" x14ac:dyDescent="0.25">
      <c r="B126" s="9"/>
      <c r="M126" s="74"/>
      <c r="Q126" s="40"/>
      <c r="R126" s="40"/>
      <c r="S126" s="40"/>
      <c r="T126" s="40"/>
      <c r="U126" s="40"/>
    </row>
    <row r="127" spans="2:21" x14ac:dyDescent="0.25">
      <c r="B127" s="9"/>
      <c r="M127" s="74"/>
      <c r="Q127" s="40"/>
      <c r="R127" s="40"/>
      <c r="S127" s="40"/>
      <c r="T127" s="40"/>
      <c r="U127" s="40"/>
    </row>
    <row r="128" spans="2:21" x14ac:dyDescent="0.25">
      <c r="B128" s="9"/>
      <c r="M128" s="74"/>
      <c r="Q128" s="40"/>
      <c r="R128" s="40"/>
      <c r="S128" s="40"/>
      <c r="T128" s="40"/>
      <c r="U128" s="40"/>
    </row>
    <row r="129" spans="2:21" x14ac:dyDescent="0.25">
      <c r="B129" s="9"/>
      <c r="M129" s="74"/>
      <c r="Q129" s="40"/>
      <c r="R129" s="40"/>
      <c r="S129" s="40"/>
      <c r="T129" s="40"/>
      <c r="U129" s="40"/>
    </row>
    <row r="130" spans="2:21" x14ac:dyDescent="0.25">
      <c r="B130" s="9"/>
      <c r="M130" s="74"/>
      <c r="Q130" s="40"/>
      <c r="R130" s="40"/>
      <c r="S130" s="40"/>
      <c r="T130" s="40"/>
      <c r="U130" s="40"/>
    </row>
    <row r="131" spans="2:21" x14ac:dyDescent="0.25">
      <c r="B131" s="9"/>
      <c r="M131" s="74"/>
      <c r="Q131" s="40"/>
      <c r="R131" s="40"/>
      <c r="S131" s="40"/>
      <c r="T131" s="40"/>
      <c r="U131" s="40"/>
    </row>
    <row r="132" spans="2:21" x14ac:dyDescent="0.25">
      <c r="B132" s="9"/>
      <c r="M132" s="74"/>
      <c r="Q132" s="40"/>
      <c r="R132" s="40"/>
      <c r="S132" s="40"/>
      <c r="T132" s="40"/>
      <c r="U132" s="40"/>
    </row>
    <row r="133" spans="2:21" x14ac:dyDescent="0.25">
      <c r="B133" s="9"/>
      <c r="M133" s="74"/>
      <c r="Q133" s="40"/>
      <c r="R133" s="40"/>
      <c r="S133" s="40"/>
      <c r="T133" s="40"/>
      <c r="U133" s="40"/>
    </row>
    <row r="134" spans="2:21" x14ac:dyDescent="0.25">
      <c r="B134" s="9"/>
      <c r="M134" s="74"/>
      <c r="Q134" s="40"/>
      <c r="R134" s="40"/>
      <c r="S134" s="40"/>
      <c r="T134" s="40"/>
      <c r="U134" s="40"/>
    </row>
    <row r="135" spans="2:21" x14ac:dyDescent="0.25">
      <c r="B135" s="9"/>
      <c r="M135" s="74"/>
      <c r="Q135" s="40"/>
      <c r="R135" s="40"/>
      <c r="S135" s="40"/>
      <c r="T135" s="40"/>
      <c r="U135" s="40"/>
    </row>
    <row r="136" spans="2:21" x14ac:dyDescent="0.25">
      <c r="B136" s="9"/>
      <c r="M136" s="74"/>
      <c r="Q136" s="40"/>
      <c r="R136" s="40"/>
      <c r="S136" s="40"/>
      <c r="T136" s="40"/>
      <c r="U136" s="40"/>
    </row>
    <row r="137" spans="2:21" x14ac:dyDescent="0.25">
      <c r="B137" s="9"/>
      <c r="M137" s="74"/>
      <c r="Q137" s="40"/>
      <c r="R137" s="40"/>
      <c r="S137" s="40"/>
      <c r="T137" s="40"/>
      <c r="U137" s="40"/>
    </row>
    <row r="138" spans="2:21" x14ac:dyDescent="0.25">
      <c r="B138" s="21"/>
      <c r="M138" s="74"/>
      <c r="Q138" s="40"/>
      <c r="R138" s="40"/>
      <c r="S138" s="40"/>
      <c r="T138" s="40"/>
      <c r="U138" s="40"/>
    </row>
    <row r="139" spans="2:21" x14ac:dyDescent="0.25">
      <c r="B139" s="21"/>
      <c r="M139" s="74"/>
      <c r="Q139" s="40"/>
      <c r="R139" s="40"/>
      <c r="S139" s="40"/>
      <c r="T139" s="40"/>
      <c r="U139" s="40"/>
    </row>
    <row r="140" spans="2:21" ht="15.75" thickBot="1" x14ac:dyDescent="0.3">
      <c r="B140" t="s">
        <v>66</v>
      </c>
      <c r="M140" s="74"/>
      <c r="Q140" s="40"/>
      <c r="R140" s="40"/>
      <c r="S140" s="40"/>
      <c r="T140" s="40"/>
      <c r="U140" s="40"/>
    </row>
    <row r="141" spans="2:21" ht="15.75" thickBot="1" x14ac:dyDescent="0.3">
      <c r="B141" s="103"/>
      <c r="C141" s="104" t="s">
        <v>48</v>
      </c>
      <c r="D141" s="105" t="s">
        <v>49</v>
      </c>
      <c r="E141" s="105" t="s">
        <v>50</v>
      </c>
      <c r="F141" s="106" t="s">
        <v>51</v>
      </c>
      <c r="M141" s="74"/>
      <c r="Q141" s="40"/>
      <c r="R141" s="40"/>
      <c r="S141" s="40"/>
      <c r="T141" s="40"/>
      <c r="U141" s="40"/>
    </row>
    <row r="142" spans="2:21" x14ac:dyDescent="0.25">
      <c r="B142" s="64" t="s">
        <v>36</v>
      </c>
      <c r="C142" s="25">
        <f>+Sheet1!E172</f>
        <v>0.57999999999999996</v>
      </c>
      <c r="D142" s="2">
        <f>+Sheet1!H172</f>
        <v>1.23</v>
      </c>
      <c r="E142" s="44">
        <f>+Sheet1!K172</f>
        <v>2.85</v>
      </c>
      <c r="F142" s="55">
        <f>+Sheet1!N172</f>
        <v>6.43</v>
      </c>
      <c r="M142" s="74"/>
      <c r="Q142" s="40"/>
      <c r="R142" s="40"/>
      <c r="S142" s="40"/>
      <c r="T142" s="40"/>
      <c r="U142" s="40"/>
    </row>
    <row r="143" spans="2:21" x14ac:dyDescent="0.25">
      <c r="B143" s="67" t="s">
        <v>37</v>
      </c>
      <c r="C143" s="26">
        <f>+Sheet1!E173</f>
        <v>0.27</v>
      </c>
      <c r="D143" s="1">
        <f>+Sheet1!H173</f>
        <v>0.44</v>
      </c>
      <c r="E143" s="46">
        <f>+Sheet1!K173</f>
        <v>0.82</v>
      </c>
      <c r="F143" s="56">
        <f>+Sheet1!N173</f>
        <v>1.68</v>
      </c>
      <c r="M143" s="74"/>
      <c r="Q143" s="40"/>
      <c r="R143" s="40"/>
      <c r="S143" s="40"/>
      <c r="T143" s="40"/>
      <c r="U143" s="40"/>
    </row>
    <row r="144" spans="2:21" x14ac:dyDescent="0.25">
      <c r="B144" s="65" t="s">
        <v>38</v>
      </c>
      <c r="C144" s="26">
        <f>+Sheet1!E174</f>
        <v>0.18</v>
      </c>
      <c r="D144" s="1">
        <f>+Sheet1!H174</f>
        <v>0.34</v>
      </c>
      <c r="E144" s="46">
        <f>+Sheet1!K174</f>
        <v>0.64</v>
      </c>
      <c r="F144" s="56">
        <f>+Sheet1!N174</f>
        <v>1.28</v>
      </c>
      <c r="M144" s="74"/>
      <c r="Q144" s="40"/>
      <c r="R144" s="40"/>
      <c r="S144" s="40"/>
      <c r="T144" s="40"/>
      <c r="U144" s="40"/>
    </row>
    <row r="145" spans="2:21" ht="15.75" thickBot="1" x14ac:dyDescent="0.3">
      <c r="B145" s="66" t="s">
        <v>39</v>
      </c>
      <c r="C145" s="27">
        <f>+Sheet1!E175</f>
        <v>0.34</v>
      </c>
      <c r="D145" s="3">
        <f>+Sheet1!H175</f>
        <v>0.56000000000000005</v>
      </c>
      <c r="E145" s="48">
        <f>+Sheet1!K175</f>
        <v>0.93</v>
      </c>
      <c r="F145" s="57">
        <f>+Sheet1!N175</f>
        <v>1.78</v>
      </c>
      <c r="M145" s="74"/>
      <c r="Q145" s="40"/>
      <c r="R145" s="40"/>
      <c r="S145" s="40"/>
      <c r="T145" s="40"/>
      <c r="U145" s="40"/>
    </row>
    <row r="146" spans="2:21" x14ac:dyDescent="0.25">
      <c r="B146" t="s">
        <v>12</v>
      </c>
      <c r="M146" s="74"/>
      <c r="Q146" s="40"/>
      <c r="R146" s="40"/>
      <c r="S146" s="40"/>
      <c r="T146" s="40"/>
      <c r="U146" s="40"/>
    </row>
    <row r="147" spans="2:21" x14ac:dyDescent="0.25">
      <c r="B147" s="164" t="s">
        <v>69</v>
      </c>
      <c r="M147" s="74"/>
      <c r="Q147" s="40"/>
      <c r="R147" s="40"/>
      <c r="S147" s="40"/>
      <c r="T147" s="40"/>
      <c r="U147" s="40"/>
    </row>
    <row r="148" spans="2:21" x14ac:dyDescent="0.25">
      <c r="B148" s="164"/>
      <c r="M148" s="74"/>
      <c r="Q148" s="40"/>
      <c r="R148" s="40"/>
      <c r="S148" s="40"/>
      <c r="T148" s="40"/>
      <c r="U148" s="40"/>
    </row>
    <row r="149" spans="2:21" x14ac:dyDescent="0.25">
      <c r="B149" s="164"/>
      <c r="M149" s="74"/>
      <c r="Q149" s="40"/>
      <c r="R149" s="40"/>
      <c r="S149" s="40"/>
      <c r="T149" s="40"/>
      <c r="U149" s="40"/>
    </row>
    <row r="150" spans="2:21" x14ac:dyDescent="0.25">
      <c r="B150" s="164"/>
      <c r="M150" s="74"/>
      <c r="Q150" s="40"/>
      <c r="R150" s="40"/>
      <c r="S150" s="40"/>
      <c r="T150" s="40"/>
      <c r="U150" s="40"/>
    </row>
    <row r="151" spans="2:21" x14ac:dyDescent="0.25">
      <c r="B151" s="164"/>
      <c r="M151" s="74"/>
      <c r="Q151" s="40"/>
      <c r="R151" s="40"/>
      <c r="S151" s="40"/>
      <c r="T151" s="40"/>
      <c r="U151" s="40"/>
    </row>
    <row r="152" spans="2:21" x14ac:dyDescent="0.25">
      <c r="B152" s="164"/>
      <c r="M152" s="74"/>
      <c r="Q152" s="40"/>
      <c r="R152" s="40"/>
      <c r="S152" s="40"/>
      <c r="T152" s="40"/>
      <c r="U152" s="40"/>
    </row>
    <row r="153" spans="2:21" x14ac:dyDescent="0.25">
      <c r="B153" s="164"/>
      <c r="M153" s="74"/>
      <c r="Q153" s="40"/>
      <c r="R153" s="40"/>
      <c r="S153" s="40"/>
      <c r="T153" s="40"/>
      <c r="U153" s="40"/>
    </row>
    <row r="154" spans="2:21" x14ac:dyDescent="0.25">
      <c r="B154" s="164"/>
      <c r="M154" s="74"/>
      <c r="Q154" s="40"/>
      <c r="R154" s="40"/>
      <c r="S154" s="40"/>
      <c r="T154" s="40"/>
      <c r="U154" s="40"/>
    </row>
    <row r="155" spans="2:21" x14ac:dyDescent="0.25">
      <c r="B155" s="164"/>
      <c r="M155" s="74"/>
      <c r="Q155" s="40"/>
      <c r="R155" s="40"/>
      <c r="S155" s="40"/>
      <c r="T155" s="40"/>
      <c r="U155" s="40"/>
    </row>
    <row r="156" spans="2:21" x14ac:dyDescent="0.25">
      <c r="B156" s="164"/>
      <c r="M156" s="74"/>
      <c r="Q156" s="40"/>
      <c r="R156" s="40"/>
      <c r="S156" s="40"/>
      <c r="T156" s="40"/>
      <c r="U156" s="40"/>
    </row>
    <row r="157" spans="2:21" x14ac:dyDescent="0.25">
      <c r="B157" s="164"/>
      <c r="M157" s="74"/>
      <c r="Q157" s="40"/>
      <c r="R157" s="40"/>
      <c r="S157" s="40"/>
      <c r="T157" s="40"/>
      <c r="U157" s="40"/>
    </row>
    <row r="158" spans="2:21" x14ac:dyDescent="0.25">
      <c r="B158" s="164"/>
      <c r="M158" s="74"/>
      <c r="Q158" s="40"/>
      <c r="R158" s="40"/>
      <c r="S158" s="40"/>
      <c r="T158" s="40"/>
      <c r="U158" s="40"/>
    </row>
    <row r="159" spans="2:21" x14ac:dyDescent="0.25">
      <c r="B159" s="164"/>
      <c r="M159" s="74"/>
      <c r="Q159" s="40"/>
      <c r="R159" s="40"/>
      <c r="S159" s="40"/>
      <c r="T159" s="40"/>
      <c r="U159" s="40"/>
    </row>
    <row r="160" spans="2:21" x14ac:dyDescent="0.25">
      <c r="B160" s="164"/>
      <c r="M160" s="74"/>
      <c r="Q160" s="40"/>
      <c r="R160" s="40"/>
      <c r="S160" s="40"/>
      <c r="T160" s="40"/>
      <c r="U160" s="40"/>
    </row>
    <row r="161" spans="2:21" x14ac:dyDescent="0.25">
      <c r="B161" s="164"/>
      <c r="M161" s="74"/>
      <c r="Q161" s="40"/>
      <c r="R161" s="40"/>
      <c r="S161" s="40"/>
      <c r="T161" s="40"/>
      <c r="U161" s="40"/>
    </row>
    <row r="162" spans="2:21" x14ac:dyDescent="0.25">
      <c r="B162" s="164"/>
      <c r="M162" s="74"/>
      <c r="Q162" s="40"/>
      <c r="R162" s="40"/>
      <c r="S162" s="40"/>
      <c r="T162" s="40"/>
      <c r="U162" s="40"/>
    </row>
    <row r="163" spans="2:21" x14ac:dyDescent="0.25">
      <c r="B163" s="164"/>
      <c r="M163" s="74"/>
      <c r="Q163" s="40"/>
      <c r="R163" s="40"/>
      <c r="S163" s="40"/>
      <c r="T163" s="40"/>
      <c r="U163" s="40"/>
    </row>
    <row r="164" spans="2:21" x14ac:dyDescent="0.25">
      <c r="B164" s="164"/>
      <c r="M164" s="74"/>
      <c r="Q164" s="40"/>
      <c r="R164" s="40"/>
      <c r="S164" s="40"/>
      <c r="T164" s="40"/>
      <c r="U164" s="40"/>
    </row>
    <row r="165" spans="2:21" x14ac:dyDescent="0.25">
      <c r="B165" s="164"/>
      <c r="M165" s="74"/>
      <c r="Q165" s="40"/>
      <c r="R165" s="40"/>
      <c r="S165" s="40"/>
      <c r="T165" s="40"/>
      <c r="U165" s="40"/>
    </row>
    <row r="166" spans="2:21" x14ac:dyDescent="0.25">
      <c r="B166" s="164"/>
      <c r="M166" s="74"/>
      <c r="Q166" s="40"/>
      <c r="R166" s="40"/>
      <c r="S166" s="40"/>
      <c r="T166" s="40"/>
      <c r="U166" s="40"/>
    </row>
    <row r="167" spans="2:21" x14ac:dyDescent="0.25">
      <c r="B167" s="164"/>
      <c r="M167" s="74"/>
      <c r="Q167" s="40"/>
      <c r="R167" s="40"/>
      <c r="S167" s="40"/>
      <c r="T167" s="40"/>
      <c r="U167" s="40"/>
    </row>
    <row r="168" spans="2:21" x14ac:dyDescent="0.25">
      <c r="B168" s="164"/>
      <c r="M168" s="74"/>
      <c r="Q168" s="40"/>
      <c r="R168" s="40"/>
      <c r="S168" s="40"/>
      <c r="T168" s="40"/>
      <c r="U168" s="40"/>
    </row>
    <row r="169" spans="2:21" x14ac:dyDescent="0.25">
      <c r="B169" s="164"/>
      <c r="M169" s="74"/>
      <c r="Q169" s="40"/>
      <c r="R169" s="40"/>
      <c r="S169" s="40"/>
      <c r="T169" s="40"/>
      <c r="U169" s="40"/>
    </row>
    <row r="170" spans="2:21" ht="15.75" thickBot="1" x14ac:dyDescent="0.3">
      <c r="B170" t="s">
        <v>65</v>
      </c>
      <c r="Q170" s="40"/>
      <c r="R170" s="40"/>
      <c r="S170" s="40"/>
      <c r="T170" s="40"/>
      <c r="U170" s="40"/>
    </row>
    <row r="171" spans="2:21" ht="15.75" thickBot="1" x14ac:dyDescent="0.3">
      <c r="B171" s="113"/>
      <c r="C171" s="152" t="s">
        <v>54</v>
      </c>
      <c r="D171" s="153" t="s">
        <v>53</v>
      </c>
      <c r="E171" s="154" t="s">
        <v>56</v>
      </c>
      <c r="F171" s="155" t="s">
        <v>55</v>
      </c>
      <c r="G171" s="156" t="s">
        <v>57</v>
      </c>
      <c r="H171" s="157" t="s">
        <v>58</v>
      </c>
      <c r="I171" s="158" t="s">
        <v>59</v>
      </c>
      <c r="J171" s="159" t="s">
        <v>60</v>
      </c>
      <c r="K171" s="160" t="s">
        <v>61</v>
      </c>
      <c r="L171" s="161" t="s">
        <v>62</v>
      </c>
      <c r="M171" s="162" t="s">
        <v>63</v>
      </c>
      <c r="N171" s="163" t="s">
        <v>64</v>
      </c>
      <c r="Q171" s="40"/>
      <c r="R171" s="40"/>
      <c r="S171" s="40"/>
      <c r="T171" s="40"/>
      <c r="U171" s="40"/>
    </row>
    <row r="172" spans="2:21" x14ac:dyDescent="0.25">
      <c r="B172" s="114" t="s">
        <v>36</v>
      </c>
      <c r="C172" s="140">
        <v>0.52</v>
      </c>
      <c r="D172" s="141">
        <v>0.56999999999999995</v>
      </c>
      <c r="E172" s="142">
        <v>0.57999999999999996</v>
      </c>
      <c r="F172" s="143">
        <v>1.08</v>
      </c>
      <c r="G172" s="144">
        <v>1.19</v>
      </c>
      <c r="H172" s="145">
        <v>1.23</v>
      </c>
      <c r="I172" s="146">
        <v>2.15</v>
      </c>
      <c r="J172" s="147">
        <v>2.67</v>
      </c>
      <c r="K172" s="148">
        <v>2.85</v>
      </c>
      <c r="L172" s="149">
        <v>4.83</v>
      </c>
      <c r="M172" s="150">
        <v>5.91</v>
      </c>
      <c r="N172" s="151">
        <v>6.43</v>
      </c>
      <c r="Q172" s="40"/>
      <c r="R172" s="40"/>
      <c r="S172" s="40"/>
      <c r="T172" s="40"/>
      <c r="U172" s="40"/>
    </row>
    <row r="173" spans="2:21" x14ac:dyDescent="0.25">
      <c r="B173" s="115" t="s">
        <v>37</v>
      </c>
      <c r="C173" s="128">
        <v>0.25</v>
      </c>
      <c r="D173" s="129">
        <v>0.27</v>
      </c>
      <c r="E173" s="130">
        <v>0.27</v>
      </c>
      <c r="F173" s="134">
        <v>0.4</v>
      </c>
      <c r="G173" s="135">
        <v>0.43</v>
      </c>
      <c r="H173" s="136">
        <v>0.44</v>
      </c>
      <c r="I173" s="118">
        <v>0.72</v>
      </c>
      <c r="J173" s="119">
        <v>0.8</v>
      </c>
      <c r="K173" s="120">
        <v>0.82</v>
      </c>
      <c r="L173" s="124">
        <v>1.38</v>
      </c>
      <c r="M173" s="81">
        <v>1.61</v>
      </c>
      <c r="N173" s="125">
        <v>1.68</v>
      </c>
      <c r="Q173" s="40"/>
      <c r="R173" s="40"/>
      <c r="S173" s="40"/>
      <c r="T173" s="40"/>
      <c r="U173" s="40"/>
    </row>
    <row r="174" spans="2:21" x14ac:dyDescent="0.25">
      <c r="B174" s="116" t="s">
        <v>38</v>
      </c>
      <c r="C174" s="128">
        <v>0.13</v>
      </c>
      <c r="D174" s="129">
        <v>0.17</v>
      </c>
      <c r="E174" s="130">
        <v>0.18</v>
      </c>
      <c r="F174" s="134">
        <v>0.28000000000000003</v>
      </c>
      <c r="G174" s="135">
        <v>0.32</v>
      </c>
      <c r="H174" s="136">
        <v>0.34</v>
      </c>
      <c r="I174" s="118">
        <v>0.54</v>
      </c>
      <c r="J174" s="119">
        <v>0.61</v>
      </c>
      <c r="K174" s="120">
        <v>0.64</v>
      </c>
      <c r="L174" s="124">
        <v>1.08</v>
      </c>
      <c r="M174" s="81">
        <v>1.25</v>
      </c>
      <c r="N174" s="125">
        <v>1.28</v>
      </c>
      <c r="Q174" s="40"/>
      <c r="R174" s="40"/>
      <c r="S174" s="40"/>
      <c r="T174" s="40"/>
      <c r="U174" s="40"/>
    </row>
    <row r="175" spans="2:21" ht="15.75" thickBot="1" x14ac:dyDescent="0.3">
      <c r="B175" s="117" t="s">
        <v>39</v>
      </c>
      <c r="C175" s="131">
        <v>0.32</v>
      </c>
      <c r="D175" s="132">
        <v>0.34</v>
      </c>
      <c r="E175" s="133">
        <v>0.34</v>
      </c>
      <c r="F175" s="137">
        <v>0.53</v>
      </c>
      <c r="G175" s="138">
        <v>0.55000000000000004</v>
      </c>
      <c r="H175" s="139">
        <v>0.56000000000000005</v>
      </c>
      <c r="I175" s="121">
        <v>0.88</v>
      </c>
      <c r="J175" s="122">
        <v>0.91</v>
      </c>
      <c r="K175" s="123">
        <v>0.93</v>
      </c>
      <c r="L175" s="126">
        <v>1.58</v>
      </c>
      <c r="M175" s="83">
        <v>1.75</v>
      </c>
      <c r="N175" s="127">
        <v>1.78</v>
      </c>
      <c r="Q175" s="40"/>
      <c r="R175" s="40"/>
      <c r="S175" s="40"/>
      <c r="T175" s="40"/>
      <c r="U175" s="40"/>
    </row>
    <row r="176" spans="2:21" x14ac:dyDescent="0.25">
      <c r="B176" s="164"/>
      <c r="M176" s="74"/>
      <c r="Q176" s="40"/>
      <c r="R176" s="40"/>
      <c r="S176" s="40"/>
      <c r="T176" s="40"/>
      <c r="U176" s="40"/>
    </row>
    <row r="177" spans="2:21" x14ac:dyDescent="0.25">
      <c r="B177" s="164"/>
      <c r="M177" s="74"/>
      <c r="Q177" s="40"/>
      <c r="R177" s="40"/>
      <c r="S177" s="40"/>
      <c r="T177" s="40"/>
      <c r="U177" s="40"/>
    </row>
    <row r="178" spans="2:21" x14ac:dyDescent="0.25">
      <c r="B178" s="164"/>
      <c r="M178" s="74"/>
      <c r="Q178" s="40"/>
      <c r="R178" s="40"/>
      <c r="S178" s="40"/>
      <c r="T178" s="40"/>
      <c r="U178" s="40"/>
    </row>
    <row r="179" spans="2:21" x14ac:dyDescent="0.25">
      <c r="B179" s="164"/>
      <c r="M179" s="74"/>
      <c r="Q179" s="40"/>
      <c r="R179" s="40"/>
      <c r="S179" s="40"/>
      <c r="T179" s="40"/>
      <c r="U179" s="40"/>
    </row>
    <row r="180" spans="2:21" x14ac:dyDescent="0.25">
      <c r="B180" s="164"/>
      <c r="M180" s="74"/>
      <c r="Q180" s="40"/>
      <c r="R180" s="40"/>
      <c r="S180" s="40"/>
      <c r="T180" s="40"/>
      <c r="U180" s="40"/>
    </row>
    <row r="181" spans="2:21" x14ac:dyDescent="0.25">
      <c r="B181" s="164"/>
      <c r="M181" s="74"/>
      <c r="Q181" s="40"/>
      <c r="R181" s="40"/>
      <c r="S181" s="40"/>
      <c r="T181" s="40"/>
      <c r="U181" s="40"/>
    </row>
    <row r="182" spans="2:21" x14ac:dyDescent="0.25">
      <c r="B182" s="164"/>
      <c r="M182" s="74"/>
      <c r="Q182" s="40"/>
      <c r="R182" s="40"/>
      <c r="S182" s="40"/>
      <c r="T182" s="40"/>
      <c r="U182" s="40"/>
    </row>
    <row r="183" spans="2:21" x14ac:dyDescent="0.25">
      <c r="B183" s="164"/>
      <c r="M183" s="74"/>
      <c r="Q183" s="40"/>
      <c r="R183" s="40"/>
      <c r="S183" s="40"/>
      <c r="T183" s="40"/>
      <c r="U183" s="40"/>
    </row>
    <row r="184" spans="2:21" x14ac:dyDescent="0.25">
      <c r="B184" s="164"/>
      <c r="M184" s="74"/>
      <c r="Q184" s="40"/>
      <c r="R184" s="40"/>
      <c r="S184" s="40"/>
      <c r="T184" s="40"/>
      <c r="U184" s="40"/>
    </row>
    <row r="185" spans="2:21" x14ac:dyDescent="0.25">
      <c r="B185" s="164"/>
      <c r="M185" s="74"/>
      <c r="Q185" s="40"/>
      <c r="R185" s="40"/>
      <c r="S185" s="40"/>
      <c r="T185" s="40"/>
      <c r="U185" s="40"/>
    </row>
    <row r="186" spans="2:21" x14ac:dyDescent="0.25">
      <c r="B186" s="164"/>
      <c r="M186" s="74"/>
      <c r="Q186" s="40"/>
      <c r="R186" s="40"/>
      <c r="S186" s="40"/>
      <c r="T186" s="40"/>
      <c r="U186" s="40"/>
    </row>
    <row r="187" spans="2:21" x14ac:dyDescent="0.25">
      <c r="B187" s="164"/>
      <c r="M187" s="74"/>
      <c r="Q187" s="40"/>
      <c r="R187" s="40"/>
      <c r="S187" s="40"/>
      <c r="T187" s="40"/>
      <c r="U187" s="40"/>
    </row>
    <row r="188" spans="2:21" x14ac:dyDescent="0.25">
      <c r="B188" s="164"/>
      <c r="M188" s="74"/>
      <c r="Q188" s="40"/>
      <c r="R188" s="40"/>
      <c r="S188" s="40"/>
      <c r="T188" s="40"/>
      <c r="U188" s="40"/>
    </row>
    <row r="189" spans="2:21" x14ac:dyDescent="0.25">
      <c r="B189" s="164"/>
      <c r="M189" s="74"/>
      <c r="Q189" s="40"/>
      <c r="R189" s="40"/>
      <c r="S189" s="40"/>
      <c r="T189" s="40"/>
      <c r="U189" s="40"/>
    </row>
    <row r="190" spans="2:21" x14ac:dyDescent="0.25">
      <c r="B190" s="164"/>
      <c r="M190" s="74"/>
      <c r="Q190" s="40"/>
      <c r="R190" s="40"/>
      <c r="S190" s="40"/>
      <c r="T190" s="40"/>
      <c r="U190" s="40"/>
    </row>
    <row r="191" spans="2:21" x14ac:dyDescent="0.25">
      <c r="B191" s="164"/>
      <c r="M191" s="74"/>
      <c r="Q191" s="40"/>
      <c r="R191" s="40"/>
      <c r="S191" s="40"/>
      <c r="T191" s="40"/>
      <c r="U191" s="40"/>
    </row>
    <row r="192" spans="2:21" x14ac:dyDescent="0.25">
      <c r="B192" s="164"/>
      <c r="M192" s="74"/>
      <c r="Q192" s="40"/>
      <c r="R192" s="40"/>
      <c r="S192" s="40"/>
      <c r="T192" s="40"/>
      <c r="U192" s="40"/>
    </row>
    <row r="193" spans="2:21" x14ac:dyDescent="0.25">
      <c r="B193" s="164"/>
      <c r="M193" s="74"/>
      <c r="Q193" s="40"/>
      <c r="R193" s="40"/>
      <c r="S193" s="40"/>
      <c r="T193" s="40"/>
      <c r="U193" s="40"/>
    </row>
    <row r="194" spans="2:21" x14ac:dyDescent="0.25">
      <c r="B194" s="164"/>
      <c r="M194" s="74"/>
      <c r="Q194" s="40"/>
      <c r="R194" s="40"/>
      <c r="S194" s="40"/>
      <c r="T194" s="40"/>
      <c r="U194" s="40"/>
    </row>
    <row r="195" spans="2:21" x14ac:dyDescent="0.25">
      <c r="B195" s="164"/>
      <c r="M195" s="74"/>
      <c r="Q195" s="40"/>
      <c r="R195" s="40"/>
      <c r="S195" s="40"/>
      <c r="T195" s="40"/>
      <c r="U195" s="40"/>
    </row>
    <row r="196" spans="2:21" x14ac:dyDescent="0.25">
      <c r="B196" s="164"/>
      <c r="M196" s="74"/>
      <c r="Q196" s="40"/>
      <c r="R196" s="40"/>
      <c r="S196" s="40"/>
      <c r="T196" s="40"/>
      <c r="U196" s="40"/>
    </row>
    <row r="197" spans="2:21" x14ac:dyDescent="0.25">
      <c r="B197" s="164"/>
      <c r="M197" s="74"/>
      <c r="Q197" s="40"/>
      <c r="R197" s="40"/>
      <c r="S197" s="40"/>
      <c r="T197" s="40"/>
      <c r="U197" s="40"/>
    </row>
    <row r="198" spans="2:21" x14ac:dyDescent="0.25">
      <c r="B198" s="164"/>
      <c r="M198" s="74"/>
      <c r="Q198" s="40"/>
      <c r="R198" s="40"/>
      <c r="S198" s="40"/>
      <c r="T198" s="40"/>
      <c r="U198" s="40"/>
    </row>
    <row r="199" spans="2:21" x14ac:dyDescent="0.25">
      <c r="B199" s="164"/>
      <c r="M199" s="74"/>
      <c r="Q199" s="40"/>
      <c r="R199" s="40"/>
      <c r="S199" s="40"/>
      <c r="T199" s="40"/>
      <c r="U199" s="40"/>
    </row>
    <row r="200" spans="2:21" x14ac:dyDescent="0.25">
      <c r="B200" s="164"/>
      <c r="M200" s="74"/>
      <c r="Q200" s="40"/>
      <c r="R200" s="40"/>
      <c r="S200" s="40"/>
      <c r="T200" s="40"/>
      <c r="U200" s="40"/>
    </row>
    <row r="201" spans="2:21" x14ac:dyDescent="0.25">
      <c r="B201" s="164"/>
      <c r="M201" s="74"/>
      <c r="Q201" s="40"/>
      <c r="R201" s="40"/>
      <c r="S201" s="40"/>
      <c r="T201" s="40"/>
      <c r="U201" s="40"/>
    </row>
    <row r="202" spans="2:21" x14ac:dyDescent="0.25">
      <c r="B202" s="164"/>
      <c r="M202" s="74"/>
      <c r="Q202" s="40"/>
      <c r="R202" s="40"/>
      <c r="S202" s="40"/>
      <c r="T202" s="40"/>
      <c r="U202" s="40"/>
    </row>
    <row r="203" spans="2:21" x14ac:dyDescent="0.25">
      <c r="B203" s="164"/>
      <c r="M203" s="74"/>
      <c r="Q203" s="40"/>
      <c r="R203" s="40"/>
      <c r="S203" s="40"/>
      <c r="T203" s="40"/>
      <c r="U203" s="40"/>
    </row>
    <row r="204" spans="2:21" x14ac:dyDescent="0.25">
      <c r="B204" s="164"/>
      <c r="M204" s="74"/>
      <c r="Q204" s="40"/>
      <c r="R204" s="40"/>
      <c r="S204" s="40"/>
      <c r="T204" s="40"/>
      <c r="U204" s="40"/>
    </row>
    <row r="205" spans="2:21" x14ac:dyDescent="0.25">
      <c r="B205" s="164"/>
      <c r="M205" s="74"/>
      <c r="Q205" s="40"/>
      <c r="R205" s="40"/>
      <c r="S205" s="40"/>
      <c r="T205" s="40"/>
      <c r="U205" s="40"/>
    </row>
    <row r="206" spans="2:21" x14ac:dyDescent="0.25">
      <c r="B206" s="164"/>
      <c r="M206" s="74"/>
      <c r="Q206" s="40"/>
      <c r="R206" s="40"/>
      <c r="S206" s="40"/>
      <c r="T206" s="40"/>
      <c r="U206" s="40"/>
    </row>
    <row r="207" spans="2:21" x14ac:dyDescent="0.25">
      <c r="B207" s="164"/>
      <c r="M207" s="74"/>
      <c r="Q207" s="40"/>
      <c r="R207" s="40"/>
      <c r="S207" s="40"/>
      <c r="T207" s="40"/>
      <c r="U207" s="40"/>
    </row>
    <row r="208" spans="2:21" x14ac:dyDescent="0.25">
      <c r="B208" s="164"/>
      <c r="M208" s="74"/>
      <c r="Q208" s="40"/>
      <c r="R208" s="40"/>
      <c r="S208" s="40"/>
      <c r="T208" s="40"/>
      <c r="U208" s="40"/>
    </row>
    <row r="209" spans="2:21" x14ac:dyDescent="0.25">
      <c r="B209" s="164"/>
      <c r="M209" s="74"/>
      <c r="Q209" s="40"/>
      <c r="R209" s="40"/>
      <c r="S209" s="40"/>
      <c r="T209" s="40"/>
      <c r="U209" s="40"/>
    </row>
    <row r="210" spans="2:21" x14ac:dyDescent="0.25">
      <c r="B210" s="164"/>
      <c r="M210" s="74"/>
      <c r="Q210" s="40"/>
      <c r="R210" s="40"/>
      <c r="S210" s="40"/>
      <c r="T210" s="40"/>
      <c r="U210" s="40"/>
    </row>
    <row r="211" spans="2:21" x14ac:dyDescent="0.25">
      <c r="B211" s="164"/>
      <c r="M211" s="74"/>
      <c r="Q211" s="40"/>
      <c r="R211" s="40"/>
      <c r="S211" s="40"/>
      <c r="T211" s="40"/>
      <c r="U211" s="40"/>
    </row>
    <row r="212" spans="2:21" x14ac:dyDescent="0.25">
      <c r="B212" s="164"/>
      <c r="M212" s="74"/>
      <c r="Q212" s="40"/>
      <c r="R212" s="40"/>
      <c r="S212" s="40"/>
      <c r="T212" s="40"/>
      <c r="U212" s="40"/>
    </row>
    <row r="213" spans="2:21" x14ac:dyDescent="0.25">
      <c r="B213" s="164"/>
      <c r="M213" s="74"/>
      <c r="Q213" s="40"/>
      <c r="R213" s="40"/>
      <c r="S213" s="40"/>
      <c r="T213" s="40"/>
      <c r="U213" s="40"/>
    </row>
    <row r="214" spans="2:21" x14ac:dyDescent="0.25">
      <c r="B214" s="164"/>
      <c r="M214" s="74"/>
      <c r="Q214" s="40"/>
      <c r="R214" s="40"/>
      <c r="S214" s="40"/>
      <c r="T214" s="40"/>
      <c r="U214" s="40"/>
    </row>
    <row r="215" spans="2:21" x14ac:dyDescent="0.25">
      <c r="B215" s="164"/>
      <c r="M215" s="74"/>
      <c r="Q215" s="40"/>
      <c r="R215" s="40"/>
      <c r="S215" s="40"/>
      <c r="T215" s="40"/>
      <c r="U215" s="40"/>
    </row>
    <row r="216" spans="2:21" x14ac:dyDescent="0.25">
      <c r="B216" s="164"/>
      <c r="M216" s="74"/>
      <c r="Q216" s="40"/>
      <c r="R216" s="40"/>
      <c r="S216" s="40"/>
      <c r="T216" s="40"/>
      <c r="U216" s="40"/>
    </row>
    <row r="217" spans="2:21" x14ac:dyDescent="0.25">
      <c r="B217" s="164"/>
      <c r="M217" s="74"/>
      <c r="Q217" s="40"/>
      <c r="R217" s="40"/>
      <c r="S217" s="40"/>
      <c r="T217" s="40"/>
      <c r="U217" s="40"/>
    </row>
    <row r="218" spans="2:21" x14ac:dyDescent="0.25">
      <c r="B218" s="164"/>
      <c r="M218" s="74"/>
      <c r="Q218" s="40"/>
      <c r="R218" s="40"/>
      <c r="S218" s="40"/>
      <c r="T218" s="40"/>
      <c r="U218" s="40"/>
    </row>
    <row r="219" spans="2:21" ht="15.75" thickBot="1" x14ac:dyDescent="0.3">
      <c r="B219" t="s">
        <v>21</v>
      </c>
      <c r="M219" s="74"/>
      <c r="Q219" s="40"/>
      <c r="R219" s="40"/>
      <c r="S219" s="40"/>
      <c r="T219" s="40"/>
      <c r="U219" s="40"/>
    </row>
    <row r="220" spans="2:21" ht="15.75" thickBot="1" x14ac:dyDescent="0.3">
      <c r="B220" s="8"/>
      <c r="C220" s="24" t="s">
        <v>22</v>
      </c>
      <c r="D220" s="15" t="s">
        <v>23</v>
      </c>
      <c r="E220" s="17" t="s">
        <v>24</v>
      </c>
      <c r="M220" s="74"/>
      <c r="Q220" s="40"/>
      <c r="R220" s="40"/>
      <c r="S220" s="40"/>
      <c r="T220" s="40"/>
      <c r="U220" s="40"/>
    </row>
    <row r="221" spans="2:21" x14ac:dyDescent="0.25">
      <c r="B221" s="64" t="s">
        <v>36</v>
      </c>
      <c r="C221" s="25">
        <v>1.1000000000000001</v>
      </c>
      <c r="D221" s="2">
        <v>1.5</v>
      </c>
      <c r="E221" s="18">
        <v>3</v>
      </c>
      <c r="M221" s="74"/>
      <c r="Q221" s="40"/>
      <c r="R221" s="40"/>
      <c r="S221" s="40"/>
      <c r="T221" s="40"/>
      <c r="U221" s="40"/>
    </row>
    <row r="222" spans="2:21" x14ac:dyDescent="0.25">
      <c r="B222" s="67" t="s">
        <v>37</v>
      </c>
      <c r="C222" s="33">
        <v>0.9</v>
      </c>
      <c r="D222" s="32">
        <v>1.9</v>
      </c>
      <c r="E222" s="34">
        <v>0.75</v>
      </c>
      <c r="M222" s="74"/>
      <c r="Q222" s="40"/>
      <c r="R222" s="40"/>
      <c r="S222" s="40"/>
      <c r="T222" s="40"/>
      <c r="U222" s="40"/>
    </row>
    <row r="223" spans="2:21" x14ac:dyDescent="0.25">
      <c r="B223" s="65" t="s">
        <v>38</v>
      </c>
      <c r="C223" s="26">
        <v>0.6</v>
      </c>
      <c r="D223" s="1">
        <v>1.5</v>
      </c>
      <c r="E223" s="19">
        <v>1.25</v>
      </c>
      <c r="M223" s="74"/>
      <c r="Q223" s="40"/>
      <c r="R223" s="40"/>
      <c r="S223" s="40"/>
      <c r="T223" s="40"/>
      <c r="U223" s="40"/>
    </row>
    <row r="224" spans="2:21" ht="15.75" thickBot="1" x14ac:dyDescent="0.3">
      <c r="B224" s="66" t="s">
        <v>39</v>
      </c>
      <c r="C224" s="27">
        <v>0.9</v>
      </c>
      <c r="D224" s="3">
        <v>1.9</v>
      </c>
      <c r="E224" s="20">
        <v>1</v>
      </c>
      <c r="M224" s="74"/>
      <c r="Q224" s="40"/>
      <c r="R224" s="40"/>
      <c r="S224" s="40"/>
      <c r="T224" s="40"/>
      <c r="U224" s="40"/>
    </row>
    <row r="225" spans="2:21" x14ac:dyDescent="0.25">
      <c r="B225" s="164"/>
      <c r="M225" s="74"/>
      <c r="Q225" s="40"/>
      <c r="R225" s="40"/>
      <c r="S225" s="40"/>
      <c r="T225" s="40"/>
      <c r="U225" s="40"/>
    </row>
    <row r="226" spans="2:21" x14ac:dyDescent="0.25">
      <c r="B226" s="164"/>
      <c r="M226" s="74"/>
      <c r="Q226" s="40"/>
      <c r="R226" s="40"/>
      <c r="S226" s="40"/>
      <c r="T226" s="40"/>
      <c r="U226" s="40"/>
    </row>
    <row r="227" spans="2:21" x14ac:dyDescent="0.25">
      <c r="B227" s="164"/>
      <c r="M227" s="74"/>
      <c r="Q227" s="40"/>
      <c r="R227" s="40"/>
      <c r="S227" s="40"/>
      <c r="T227" s="40"/>
      <c r="U227" s="40"/>
    </row>
    <row r="228" spans="2:21" x14ac:dyDescent="0.25">
      <c r="B228" s="164"/>
      <c r="M228" s="74"/>
      <c r="Q228" s="40"/>
      <c r="R228" s="40"/>
      <c r="S228" s="40"/>
      <c r="T228" s="40"/>
      <c r="U228" s="40"/>
    </row>
    <row r="229" spans="2:21" x14ac:dyDescent="0.25">
      <c r="B229" s="164"/>
      <c r="M229" s="74"/>
      <c r="Q229" s="40"/>
      <c r="R229" s="40"/>
      <c r="S229" s="40"/>
      <c r="T229" s="40"/>
      <c r="U229" s="40"/>
    </row>
    <row r="230" spans="2:21" x14ac:dyDescent="0.25">
      <c r="B230" s="164"/>
      <c r="M230" s="74"/>
      <c r="Q230" s="40"/>
      <c r="R230" s="40"/>
      <c r="S230" s="40"/>
      <c r="T230" s="40"/>
      <c r="U230" s="40"/>
    </row>
    <row r="231" spans="2:21" x14ac:dyDescent="0.25">
      <c r="B231" s="164"/>
      <c r="M231" s="74"/>
      <c r="Q231" s="40"/>
      <c r="R231" s="40"/>
      <c r="S231" s="40"/>
      <c r="T231" s="40"/>
      <c r="U231" s="40"/>
    </row>
    <row r="232" spans="2:21" x14ac:dyDescent="0.25">
      <c r="B232" s="164"/>
      <c r="M232" s="74"/>
      <c r="Q232" s="40"/>
      <c r="R232" s="40"/>
      <c r="S232" s="40"/>
      <c r="T232" s="40"/>
      <c r="U232" s="40"/>
    </row>
    <row r="233" spans="2:21" x14ac:dyDescent="0.25">
      <c r="B233" s="164"/>
      <c r="M233" s="74"/>
      <c r="Q233" s="40"/>
      <c r="R233" s="40"/>
      <c r="S233" s="40"/>
      <c r="T233" s="40"/>
      <c r="U233" s="40"/>
    </row>
    <row r="234" spans="2:21" x14ac:dyDescent="0.25">
      <c r="B234" s="164"/>
      <c r="M234" s="74"/>
      <c r="Q234" s="40"/>
      <c r="R234" s="40"/>
      <c r="S234" s="40"/>
      <c r="T234" s="40"/>
      <c r="U234" s="40"/>
    </row>
    <row r="235" spans="2:21" x14ac:dyDescent="0.25">
      <c r="B235" s="164"/>
      <c r="M235" s="74"/>
      <c r="Q235" s="40"/>
      <c r="R235" s="40"/>
      <c r="S235" s="40"/>
      <c r="T235" s="40"/>
      <c r="U235" s="40"/>
    </row>
    <row r="236" spans="2:21" x14ac:dyDescent="0.25">
      <c r="B236" s="21"/>
      <c r="M236" s="74"/>
      <c r="Q236" s="40"/>
      <c r="R236" s="40"/>
      <c r="S236" s="40"/>
      <c r="T236" s="40"/>
      <c r="U236" s="40"/>
    </row>
    <row r="237" spans="2:21" x14ac:dyDescent="0.25">
      <c r="M237" s="74"/>
      <c r="Q237" s="40"/>
      <c r="R237" s="40"/>
      <c r="S237" s="40"/>
      <c r="T237" s="40"/>
      <c r="U237" s="40"/>
    </row>
    <row r="238" spans="2:21" x14ac:dyDescent="0.25">
      <c r="M238" s="74"/>
      <c r="Q238" s="40"/>
      <c r="R238" s="40"/>
      <c r="S238" s="40"/>
      <c r="T238" s="40"/>
      <c r="U238" s="40"/>
    </row>
    <row r="239" spans="2:21" x14ac:dyDescent="0.25">
      <c r="M239" s="74"/>
      <c r="Q239" s="40"/>
      <c r="R239" s="40"/>
      <c r="S239" s="40"/>
      <c r="T239" s="40"/>
      <c r="U239" s="40"/>
    </row>
    <row r="240" spans="2:21" x14ac:dyDescent="0.25">
      <c r="M240" s="74"/>
      <c r="Q240" s="40"/>
      <c r="R240" s="40"/>
      <c r="S240" s="40"/>
      <c r="T240" s="40"/>
      <c r="U240" s="40"/>
    </row>
    <row r="241" spans="2:21" x14ac:dyDescent="0.25">
      <c r="M241" s="74"/>
      <c r="Q241" s="40"/>
      <c r="R241" s="40"/>
      <c r="S241" s="40"/>
      <c r="T241" s="40"/>
      <c r="U241" s="40"/>
    </row>
    <row r="242" spans="2:21" x14ac:dyDescent="0.25">
      <c r="M242" s="74"/>
      <c r="Q242" s="40"/>
      <c r="R242" s="40"/>
      <c r="S242" s="40"/>
      <c r="T242" s="40"/>
      <c r="U242" s="40"/>
    </row>
    <row r="243" spans="2:21" x14ac:dyDescent="0.25">
      <c r="B243" s="69"/>
      <c r="C243" s="68"/>
      <c r="D243" s="37"/>
      <c r="E243" s="165"/>
      <c r="M243" s="74"/>
      <c r="Q243" s="40"/>
      <c r="R243" s="40"/>
      <c r="S243" s="40"/>
      <c r="T243" s="40"/>
      <c r="U243" s="40"/>
    </row>
    <row r="244" spans="2:21" x14ac:dyDescent="0.25">
      <c r="B244" s="69"/>
      <c r="C244" s="68"/>
      <c r="D244" s="37"/>
      <c r="E244" s="165"/>
      <c r="M244" s="74"/>
      <c r="Q244" s="40"/>
      <c r="R244" s="40"/>
      <c r="S244" s="40"/>
      <c r="T244" s="40"/>
      <c r="U244" s="40"/>
    </row>
    <row r="245" spans="2:21" x14ac:dyDescent="0.25">
      <c r="B245" s="69"/>
      <c r="C245" s="68"/>
      <c r="D245" s="37"/>
      <c r="E245" s="165"/>
      <c r="M245" s="74"/>
      <c r="Q245" s="40"/>
      <c r="R245" s="40"/>
      <c r="S245" s="40"/>
      <c r="T245" s="40"/>
      <c r="U245" s="40"/>
    </row>
    <row r="246" spans="2:21" x14ac:dyDescent="0.25">
      <c r="B246" s="69"/>
      <c r="C246" s="68"/>
      <c r="D246" s="37"/>
      <c r="E246" s="165"/>
      <c r="M246" s="74"/>
      <c r="Q246" s="40"/>
      <c r="R246" s="40"/>
      <c r="S246" s="40"/>
      <c r="T246" s="40"/>
      <c r="U246" s="40"/>
    </row>
    <row r="247" spans="2:21" x14ac:dyDescent="0.25">
      <c r="B247" s="21"/>
      <c r="M247" s="74"/>
      <c r="Q247" s="40"/>
      <c r="R247" s="40"/>
      <c r="S247" s="40"/>
      <c r="T247" s="40"/>
      <c r="U247" s="40"/>
    </row>
    <row r="248" spans="2:21" ht="15.75" thickBot="1" x14ac:dyDescent="0.3">
      <c r="B248" t="s">
        <v>20</v>
      </c>
      <c r="M248" s="74"/>
      <c r="Q248" s="40"/>
      <c r="R248" s="40"/>
      <c r="S248" s="40"/>
      <c r="T248" s="40"/>
      <c r="U248" s="40"/>
    </row>
    <row r="249" spans="2:21" ht="15.75" thickBot="1" x14ac:dyDescent="0.3">
      <c r="B249" s="8"/>
      <c r="C249" s="22" t="s">
        <v>18</v>
      </c>
      <c r="D249" s="23" t="s">
        <v>19</v>
      </c>
      <c r="E249" s="72" t="s">
        <v>31</v>
      </c>
      <c r="M249" s="74"/>
      <c r="Q249" s="40"/>
      <c r="R249" s="40"/>
      <c r="S249" s="40"/>
      <c r="T249" s="40"/>
      <c r="U249" s="40"/>
    </row>
    <row r="250" spans="2:21" x14ac:dyDescent="0.25">
      <c r="B250" s="64" t="s">
        <v>36</v>
      </c>
      <c r="C250" s="5">
        <v>70</v>
      </c>
      <c r="D250" s="61">
        <f>0.5*9.81*C250/1000</f>
        <v>0.34335000000000004</v>
      </c>
      <c r="E250" s="73">
        <f>+D250/(1000*0.008*0.004)</f>
        <v>10.729687500000001</v>
      </c>
      <c r="M250" s="74"/>
      <c r="Q250" s="40"/>
      <c r="R250" s="40"/>
      <c r="S250" s="40"/>
      <c r="T250" s="40"/>
      <c r="U250" s="40"/>
    </row>
    <row r="251" spans="2:21" x14ac:dyDescent="0.25">
      <c r="B251" s="67" t="s">
        <v>37</v>
      </c>
      <c r="C251" s="31">
        <v>101</v>
      </c>
      <c r="D251" s="62">
        <f>0.5*9.81*C251/1000</f>
        <v>0.49540500000000004</v>
      </c>
      <c r="E251" s="73">
        <f t="shared" ref="E251:E253" si="4">+D251/(1000*0.008*0.004)</f>
        <v>15.481406250000001</v>
      </c>
      <c r="M251" s="74"/>
      <c r="Q251" s="40"/>
      <c r="R251" s="40"/>
      <c r="S251" s="40"/>
      <c r="T251" s="40"/>
      <c r="U251" s="40"/>
    </row>
    <row r="252" spans="2:21" x14ac:dyDescent="0.25">
      <c r="B252" s="65" t="s">
        <v>38</v>
      </c>
      <c r="C252" s="6">
        <v>274</v>
      </c>
      <c r="D252" s="62">
        <f>0.5*9.81*C252/1000</f>
        <v>1.3439700000000001</v>
      </c>
      <c r="E252" s="73">
        <f t="shared" si="4"/>
        <v>41.999062500000001</v>
      </c>
      <c r="M252" s="74"/>
      <c r="Q252" s="40"/>
      <c r="R252" s="40"/>
      <c r="S252" s="40"/>
      <c r="T252" s="40"/>
      <c r="U252" s="40"/>
    </row>
    <row r="253" spans="2:21" ht="15.75" thickBot="1" x14ac:dyDescent="0.3">
      <c r="B253" s="66" t="s">
        <v>39</v>
      </c>
      <c r="C253" s="7">
        <v>120</v>
      </c>
      <c r="D253" s="63">
        <f>0.5*9.81*C253/1000</f>
        <v>0.58860000000000001</v>
      </c>
      <c r="E253" s="73">
        <f t="shared" si="4"/>
        <v>18.393750000000001</v>
      </c>
      <c r="M253" s="74"/>
      <c r="Q253" s="40"/>
      <c r="R253" s="40"/>
      <c r="S253" s="40"/>
      <c r="T253" s="40"/>
      <c r="U253" s="40"/>
    </row>
    <row r="254" spans="2:21" x14ac:dyDescent="0.25">
      <c r="B254" s="69"/>
      <c r="C254" s="37"/>
      <c r="D254" s="166"/>
      <c r="E254" s="73"/>
      <c r="M254" s="74"/>
      <c r="Q254" s="40"/>
      <c r="R254" s="40"/>
      <c r="S254" s="40"/>
      <c r="T254" s="40"/>
      <c r="U254" s="40"/>
    </row>
    <row r="255" spans="2:21" x14ac:dyDescent="0.25">
      <c r="B255" s="69"/>
      <c r="C255" s="37"/>
      <c r="D255" s="166"/>
      <c r="E255" s="73"/>
      <c r="M255" s="74"/>
      <c r="Q255" s="40"/>
      <c r="R255" s="40"/>
      <c r="S255" s="40"/>
      <c r="T255" s="40"/>
      <c r="U255" s="40"/>
    </row>
    <row r="256" spans="2:21" x14ac:dyDescent="0.25">
      <c r="B256" s="69"/>
      <c r="C256" s="37"/>
      <c r="D256" s="166"/>
      <c r="E256" s="73"/>
      <c r="M256" s="74"/>
      <c r="Q256" s="40"/>
      <c r="R256" s="40"/>
      <c r="S256" s="40"/>
      <c r="T256" s="40"/>
      <c r="U256" s="40"/>
    </row>
    <row r="257" spans="2:21" x14ac:dyDescent="0.25">
      <c r="B257" s="69"/>
      <c r="C257" s="37"/>
      <c r="D257" s="166"/>
      <c r="E257" s="73"/>
      <c r="M257" s="74"/>
      <c r="Q257" s="40"/>
      <c r="R257" s="40"/>
      <c r="S257" s="40"/>
      <c r="T257" s="40"/>
      <c r="U257" s="40"/>
    </row>
    <row r="258" spans="2:21" x14ac:dyDescent="0.25">
      <c r="B258" s="69"/>
      <c r="C258" s="37"/>
      <c r="D258" s="166"/>
      <c r="E258" s="73"/>
      <c r="M258" s="74"/>
      <c r="Q258" s="40"/>
      <c r="R258" s="40"/>
      <c r="S258" s="40"/>
      <c r="T258" s="40"/>
      <c r="U258" s="40"/>
    </row>
    <row r="259" spans="2:21" x14ac:dyDescent="0.25">
      <c r="B259" s="69"/>
      <c r="C259" s="37"/>
      <c r="D259" s="166"/>
      <c r="E259" s="73"/>
      <c r="M259" s="74"/>
      <c r="Q259" s="40"/>
      <c r="R259" s="40"/>
      <c r="S259" s="40"/>
      <c r="T259" s="40"/>
      <c r="U259" s="40"/>
    </row>
    <row r="260" spans="2:21" x14ac:dyDescent="0.25">
      <c r="B260" s="69"/>
      <c r="C260" s="37"/>
      <c r="D260" s="166"/>
      <c r="E260" s="73"/>
      <c r="M260" s="74"/>
      <c r="Q260" s="40"/>
      <c r="R260" s="40"/>
      <c r="S260" s="40"/>
      <c r="T260" s="40"/>
      <c r="U260" s="40"/>
    </row>
    <row r="261" spans="2:21" x14ac:dyDescent="0.25">
      <c r="B261" s="69"/>
      <c r="C261" s="37"/>
      <c r="D261" s="166"/>
      <c r="E261" s="73"/>
      <c r="M261" s="74"/>
      <c r="Q261" s="40"/>
      <c r="R261" s="40"/>
      <c r="S261" s="40"/>
      <c r="T261" s="40"/>
      <c r="U261" s="40"/>
    </row>
    <row r="262" spans="2:21" x14ac:dyDescent="0.25">
      <c r="B262" s="69"/>
      <c r="C262" s="37"/>
      <c r="D262" s="166"/>
      <c r="E262" s="73"/>
      <c r="M262" s="74"/>
      <c r="Q262" s="40"/>
      <c r="R262" s="40"/>
      <c r="S262" s="40"/>
      <c r="T262" s="40"/>
      <c r="U262" s="40"/>
    </row>
    <row r="263" spans="2:21" x14ac:dyDescent="0.25">
      <c r="B263" s="69"/>
      <c r="C263" s="37"/>
      <c r="D263" s="166"/>
      <c r="E263" s="73"/>
      <c r="M263" s="74"/>
      <c r="Q263" s="40"/>
      <c r="R263" s="40"/>
      <c r="S263" s="40"/>
      <c r="T263" s="40"/>
      <c r="U263" s="40"/>
    </row>
    <row r="264" spans="2:21" x14ac:dyDescent="0.25">
      <c r="B264" s="69"/>
      <c r="C264" s="37"/>
      <c r="D264" s="166"/>
      <c r="E264" s="73"/>
      <c r="M264" s="74"/>
      <c r="Q264" s="40"/>
      <c r="R264" s="40"/>
      <c r="S264" s="40"/>
      <c r="T264" s="40"/>
      <c r="U264" s="40"/>
    </row>
    <row r="265" spans="2:21" x14ac:dyDescent="0.25">
      <c r="B265" s="69"/>
      <c r="C265" s="37"/>
      <c r="D265" s="166"/>
      <c r="E265" s="73"/>
      <c r="M265" s="74"/>
      <c r="Q265" s="40"/>
      <c r="R265" s="40"/>
      <c r="S265" s="40"/>
      <c r="T265" s="40"/>
      <c r="U265" s="40"/>
    </row>
    <row r="266" spans="2:21" x14ac:dyDescent="0.25">
      <c r="B266" s="69"/>
      <c r="C266" s="37"/>
      <c r="D266" s="166"/>
      <c r="E266" s="73"/>
      <c r="M266" s="74"/>
      <c r="Q266" s="40"/>
      <c r="R266" s="40"/>
      <c r="S266" s="40"/>
      <c r="T266" s="40"/>
      <c r="U266" s="40"/>
    </row>
    <row r="267" spans="2:21" x14ac:dyDescent="0.25">
      <c r="B267" s="69"/>
      <c r="C267" s="37"/>
      <c r="D267" s="166"/>
      <c r="E267" s="73"/>
      <c r="M267" s="74"/>
      <c r="Q267" s="40"/>
      <c r="R267" s="40"/>
      <c r="S267" s="40"/>
      <c r="T267" s="40"/>
      <c r="U267" s="40"/>
    </row>
    <row r="268" spans="2:21" x14ac:dyDescent="0.25">
      <c r="B268" s="69"/>
      <c r="C268" s="37"/>
      <c r="D268" s="166"/>
      <c r="E268" s="73"/>
      <c r="M268" s="74"/>
      <c r="Q268" s="40"/>
      <c r="R268" s="40"/>
      <c r="S268" s="40"/>
      <c r="T268" s="40"/>
      <c r="U268" s="40"/>
    </row>
    <row r="269" spans="2:21" x14ac:dyDescent="0.25">
      <c r="B269" s="69"/>
      <c r="C269" s="37"/>
      <c r="D269" s="166"/>
      <c r="E269" s="73"/>
      <c r="M269" s="74"/>
      <c r="Q269" s="40"/>
      <c r="R269" s="40"/>
      <c r="S269" s="40"/>
      <c r="T269" s="40"/>
      <c r="U269" s="40"/>
    </row>
    <row r="270" spans="2:21" x14ac:dyDescent="0.25">
      <c r="B270" s="69"/>
      <c r="C270" s="37"/>
      <c r="D270" s="166"/>
      <c r="E270" s="73"/>
      <c r="M270" s="74"/>
      <c r="Q270" s="40"/>
      <c r="R270" s="40"/>
      <c r="S270" s="40"/>
      <c r="T270" s="40"/>
      <c r="U270" s="40"/>
    </row>
    <row r="271" spans="2:21" x14ac:dyDescent="0.25">
      <c r="B271" s="69"/>
      <c r="C271" s="37"/>
      <c r="D271" s="166"/>
      <c r="E271" s="73"/>
      <c r="M271" s="74"/>
      <c r="Q271" s="40"/>
      <c r="R271" s="40"/>
      <c r="S271" s="40"/>
      <c r="T271" s="40"/>
      <c r="U271" s="40"/>
    </row>
    <row r="272" spans="2:21" x14ac:dyDescent="0.25">
      <c r="B272" s="69"/>
      <c r="C272" s="37"/>
      <c r="D272" s="166"/>
      <c r="E272" s="73"/>
      <c r="M272" s="74"/>
      <c r="Q272" s="40"/>
      <c r="R272" s="40"/>
      <c r="S272" s="40"/>
      <c r="T272" s="40"/>
      <c r="U272" s="40"/>
    </row>
    <row r="273" spans="2:21" x14ac:dyDescent="0.25">
      <c r="B273" s="21"/>
      <c r="M273" s="74"/>
      <c r="Q273" s="40"/>
      <c r="R273" s="40"/>
      <c r="S273" s="40"/>
      <c r="T273" s="40"/>
      <c r="U273" s="40"/>
    </row>
    <row r="274" spans="2:21" x14ac:dyDescent="0.25">
      <c r="B274" s="21"/>
      <c r="M274" s="74"/>
      <c r="Q274" s="40"/>
      <c r="R274" s="40"/>
      <c r="S274" s="40"/>
      <c r="T274" s="40"/>
      <c r="U274" s="40"/>
    </row>
    <row r="275" spans="2:21" ht="15.75" thickBot="1" x14ac:dyDescent="0.3">
      <c r="B275" t="s">
        <v>16</v>
      </c>
      <c r="M275" s="74"/>
      <c r="Q275" s="40"/>
      <c r="R275" s="40"/>
      <c r="S275" s="40"/>
      <c r="T275" s="40"/>
      <c r="U275" s="40"/>
    </row>
    <row r="276" spans="2:21" ht="15.75" thickBot="1" x14ac:dyDescent="0.3">
      <c r="B276" s="8"/>
      <c r="C276" s="16" t="s">
        <v>17</v>
      </c>
      <c r="M276" s="74"/>
      <c r="Q276" s="40"/>
      <c r="R276" s="40"/>
      <c r="S276" s="40"/>
      <c r="T276" s="40"/>
      <c r="U276" s="40"/>
    </row>
    <row r="277" spans="2:21" x14ac:dyDescent="0.25">
      <c r="B277" s="64" t="s">
        <v>36</v>
      </c>
      <c r="C277" s="51">
        <v>165</v>
      </c>
      <c r="M277" s="74"/>
      <c r="Q277" s="40"/>
      <c r="R277" s="40"/>
      <c r="S277" s="40"/>
      <c r="T277" s="40"/>
      <c r="U277" s="40"/>
    </row>
    <row r="278" spans="2:21" x14ac:dyDescent="0.25">
      <c r="B278" s="67" t="s">
        <v>37</v>
      </c>
      <c r="C278" s="52">
        <v>200</v>
      </c>
      <c r="M278" s="74"/>
      <c r="Q278" s="40"/>
      <c r="R278" s="40"/>
      <c r="S278" s="40"/>
      <c r="T278" s="40"/>
      <c r="U278" s="40"/>
    </row>
    <row r="279" spans="2:21" x14ac:dyDescent="0.25">
      <c r="B279" s="65" t="s">
        <v>38</v>
      </c>
      <c r="C279" s="53">
        <v>200</v>
      </c>
      <c r="M279" s="74"/>
      <c r="Q279" s="40"/>
      <c r="R279" s="40"/>
      <c r="S279" s="40"/>
      <c r="T279" s="40"/>
      <c r="U279" s="40"/>
    </row>
    <row r="280" spans="2:21" ht="15.75" thickBot="1" x14ac:dyDescent="0.3">
      <c r="B280" s="66" t="s">
        <v>39</v>
      </c>
      <c r="C280" s="54">
        <v>150</v>
      </c>
    </row>
    <row r="281" spans="2:21" x14ac:dyDescent="0.25">
      <c r="B281" s="74" t="s">
        <v>44</v>
      </c>
    </row>
    <row r="282" spans="2:21" x14ac:dyDescent="0.25">
      <c r="B282" s="74" t="s">
        <v>67</v>
      </c>
    </row>
    <row r="283" spans="2:21" x14ac:dyDescent="0.25">
      <c r="B283" t="s">
        <v>68</v>
      </c>
    </row>
    <row r="295" spans="2:2" x14ac:dyDescent="0.25">
      <c r="B295" s="9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3545A-B24E-4A0C-9099-4479736D1E2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2022-01-16T10:44:00Z</dcterms:created>
  <dcterms:modified xsi:type="dcterms:W3CDTF">2022-11-07T00:38:24Z</dcterms:modified>
</cp:coreProperties>
</file>