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0A08F59-224A-4211-B0FE-A534C9A4D12B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3" i="1" l="1"/>
  <c r="E203" i="1" s="1"/>
  <c r="F61" i="1" l="1"/>
  <c r="H43" i="1"/>
  <c r="H15" i="1"/>
  <c r="G15" i="1"/>
  <c r="F15" i="1"/>
  <c r="E15" i="1"/>
  <c r="D15" i="1"/>
  <c r="C15" i="1"/>
  <c r="G41" i="1"/>
  <c r="H41" i="1" s="1"/>
  <c r="G42" i="1"/>
  <c r="H42" i="1" s="1"/>
  <c r="E60" i="1" l="1"/>
  <c r="F60" i="1" s="1"/>
  <c r="F104" i="1"/>
  <c r="E104" i="1"/>
  <c r="D104" i="1"/>
  <c r="C104" i="1"/>
  <c r="E52" i="1"/>
  <c r="F52" i="1" s="1"/>
  <c r="D71" i="1"/>
  <c r="D70" i="1"/>
  <c r="E53" i="1"/>
  <c r="F53" i="1" s="1"/>
</calcChain>
</file>

<file path=xl/sharedStrings.xml><?xml version="1.0" encoding="utf-8"?>
<sst xmlns="http://schemas.openxmlformats.org/spreadsheetml/2006/main" count="105" uniqueCount="69">
  <si>
    <t>Tensile test, break load (kg)</t>
  </si>
  <si>
    <t>Test 1</t>
  </si>
  <si>
    <t>Test 2</t>
  </si>
  <si>
    <t>Average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</si>
  <si>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</si>
  <si>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</si>
  <si>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</si>
  <si>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</si>
  <si>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</si>
  <si>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</si>
  <si>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Torque (twist) test, Nm</t>
  </si>
  <si>
    <t>Max Nm</t>
  </si>
  <si>
    <t>Min area 4x4mm</t>
  </si>
  <si>
    <t>Min area 4x4mm, vertical test specimen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</si>
  <si>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</si>
  <si>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</si>
  <si>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</si>
  <si>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</si>
  <si>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</si>
  <si>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</si>
  <si>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</si>
  <si>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</si>
  <si>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</si>
  <si>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</si>
  <si>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</si>
  <si>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</si>
  <si>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</si>
  <si>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</si>
  <si>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</si>
  <si>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</si>
  <si>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</si>
  <si>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</si>
  <si>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</si>
  <si>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</si>
  <si>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</si>
  <si>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</si>
  <si>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</si>
  <si>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</si>
  <si>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This is only a 10-minute test, </t>
  </si>
  <si>
    <t>Layer adhesion test</t>
  </si>
  <si>
    <t>Test 3</t>
  </si>
  <si>
    <t>Test 4</t>
  </si>
  <si>
    <t>Creality Hyper PLA</t>
  </si>
  <si>
    <t>MyTechFun, 2023-10-02</t>
  </si>
  <si>
    <t>CR-PLA</t>
  </si>
  <si>
    <t>Hyper PLA</t>
  </si>
  <si>
    <t>215/60°C</t>
  </si>
  <si>
    <t>Ender-5 S1</t>
  </si>
  <si>
    <t>Hook test, break load (kg)</t>
  </si>
  <si>
    <t>Load at 90</t>
  </si>
  <si>
    <t>Speed was close to 250 mm/s, but probably it was lower due small area and acceleration limit</t>
  </si>
  <si>
    <t>Average PLA</t>
  </si>
  <si>
    <t>RAW DATA:</t>
  </si>
  <si>
    <t>Creep test C-bending, reference surface [mm] (default 12mm), constant load 1,25 kg</t>
  </si>
  <si>
    <t>No Load</t>
  </si>
  <si>
    <t>Day 0</t>
  </si>
  <si>
    <t>Day 1</t>
  </si>
  <si>
    <t>Day 2</t>
  </si>
  <si>
    <t>Day 3</t>
  </si>
  <si>
    <t>Day 4</t>
  </si>
  <si>
    <t>Day 5</t>
  </si>
  <si>
    <t>Day 6</t>
  </si>
  <si>
    <t>C-bending: Creeping calculated from raw data (difference between two days)</t>
  </si>
  <si>
    <t>Average PLA from earlier tests, printed slower on Prusa MK3S or Ender3 S1</t>
  </si>
  <si>
    <t>Izod impact test, E break in kJoules/m2</t>
  </si>
  <si>
    <t>dH [mm]</t>
  </si>
  <si>
    <t>E br [J]</t>
  </si>
  <si>
    <t>kJ/m²</t>
  </si>
  <si>
    <t>50-55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</si>
</sst>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F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3">
    <xf numFmtId="0" fontId="0" fillId="0" borderId="0" xfId="0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/>
    <xf numFmtId="0" fontId="0" fillId="0" borderId="19" xfId="0" applyBorder="1"/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20" xfId="0" applyBorder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9" fillId="0" borderId="0" xfId="0" applyFont="1"/>
    <xf numFmtId="165" fontId="1" fillId="0" borderId="0" xfId="0" applyNumberFormat="1" applyFont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2" fontId="0" fillId="5" borderId="17" xfId="0" applyNumberForma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0" fontId="1" fillId="0" borderId="25" xfId="0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12" fillId="0" borderId="22" xfId="0" applyFont="1" applyBorder="1"/>
    <xf numFmtId="164" fontId="1" fillId="0" borderId="23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12" fillId="0" borderId="8" xfId="0" applyFont="1" applyBorder="1"/>
    <xf numFmtId="2" fontId="10" fillId="0" borderId="5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13" fillId="0" borderId="0" xfId="0" applyFont="1"/>
    <xf numFmtId="0" fontId="9" fillId="0" borderId="18" xfId="0" applyFont="1" applyBorder="1"/>
    <xf numFmtId="0" fontId="14" fillId="0" borderId="22" xfId="0" applyFont="1" applyBorder="1"/>
    <xf numFmtId="0" fontId="1" fillId="6" borderId="0" xfId="0" applyFont="1" applyFill="1"/>
    <xf numFmtId="0" fontId="15" fillId="0" borderId="0" xfId="0" applyFont="1"/>
    <xf numFmtId="0" fontId="16" fillId="0" borderId="0" xfId="0" applyFont="1"/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26" xfId="0" applyFont="1" applyBorder="1"/>
    <xf numFmtId="0" fontId="17" fillId="0" borderId="0" xfId="0" applyFont="1"/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9" fillId="0" borderId="29" xfId="0" applyFont="1" applyBorder="1"/>
    <xf numFmtId="0" fontId="1" fillId="0" borderId="1" xfId="0" applyFont="1" applyBorder="1"/>
    <xf numFmtId="165" fontId="1" fillId="0" borderId="4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</a:t>
            </a:r>
            <a:r>
              <a:rPr lang="hu-HU" baseline="0"/>
              <a:t>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Sheet1!$G$40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A4-4D12-8567-F94CBE532CB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BE-4113-B7AA-04815901C393}"/>
              </c:ext>
            </c:extLst>
          </c:dPt>
          <c:cat>
            <c:strRef>
              <c:f>Sheet1!$B$41:$B$43</c:f>
              <c:strCache>
                <c:ptCount val="3"/>
                <c:pt idx="0">
                  <c:v>Hyper PLA</c:v>
                </c:pt>
                <c:pt idx="1">
                  <c:v>CR-PLA</c:v>
                </c:pt>
                <c:pt idx="2">
                  <c:v>Average PLA</c:v>
                </c:pt>
              </c:strCache>
            </c:strRef>
          </c:cat>
          <c:val>
            <c:numRef>
              <c:f>Sheet1!$G$41:$G$43</c:f>
              <c:numCache>
                <c:formatCode>0.0</c:formatCode>
                <c:ptCount val="3"/>
                <c:pt idx="0">
                  <c:v>57.600000000000009</c:v>
                </c:pt>
                <c:pt idx="1">
                  <c:v>16.45</c:v>
                </c:pt>
                <c:pt idx="2" formatCode="General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Hook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5C-4580-8FA5-D7F77FB2BBE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7A-4278-B985-DD134BDE1DCE}"/>
              </c:ext>
            </c:extLst>
          </c:dPt>
          <c:cat>
            <c:strRef>
              <c:f>Sheet1!$B$52:$B$53</c:f>
              <c:strCache>
                <c:ptCount val="2"/>
                <c:pt idx="0">
                  <c:v>Hyper PLA</c:v>
                </c:pt>
                <c:pt idx="1">
                  <c:v>CR-PLA</c:v>
                </c:pt>
              </c:strCache>
            </c:strRef>
          </c:cat>
          <c:val>
            <c:numRef>
              <c:f>Sheet1!$E$52:$E$53</c:f>
              <c:numCache>
                <c:formatCode>General</c:formatCode>
                <c:ptCount val="2"/>
                <c:pt idx="0">
                  <c:v>34.299999999999997</c:v>
                </c:pt>
                <c:pt idx="1">
                  <c:v>22.15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9A9-4C25-B9AD-F1EDEFE1731C}"/>
              </c:ext>
            </c:extLst>
          </c:dPt>
          <c:cat>
            <c:strRef>
              <c:f>Sheet1!$B$70:$B$71</c:f>
              <c:strCache>
                <c:ptCount val="2"/>
                <c:pt idx="0">
                  <c:v>Hyper PLA</c:v>
                </c:pt>
                <c:pt idx="1">
                  <c:v>Average PLA</c:v>
                </c:pt>
              </c:strCache>
            </c:strRef>
          </c:cat>
          <c:val>
            <c:numRef>
              <c:f>Sheet1!$C$70:$C$71</c:f>
              <c:numCache>
                <c:formatCode>General</c:formatCode>
                <c:ptCount val="2"/>
                <c:pt idx="0">
                  <c:v>159</c:v>
                </c:pt>
                <c:pt idx="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Sheet1!$C$103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Sheet1!$B$104</c:f>
              <c:strCache>
                <c:ptCount val="1"/>
                <c:pt idx="0">
                  <c:v>Hyper PLA</c:v>
                </c:pt>
              </c:strCache>
            </c:strRef>
          </c:cat>
          <c:val>
            <c:numRef>
              <c:f>Sheet1!$C$104</c:f>
              <c:numCache>
                <c:formatCode>0.00</c:formatCode>
                <c:ptCount val="1"/>
                <c:pt idx="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Sheet1!$D$103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Sheet1!$B$104</c:f>
              <c:strCache>
                <c:ptCount val="1"/>
                <c:pt idx="0">
                  <c:v>Hyper PLA</c:v>
                </c:pt>
              </c:strCache>
            </c:strRef>
          </c:cat>
          <c:val>
            <c:numRef>
              <c:f>Sheet1!$D$104</c:f>
              <c:numCache>
                <c:formatCode>0.00</c:formatCode>
                <c:ptCount val="1"/>
                <c:pt idx="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Sheet1!$E$103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Sheet1!$B$104</c:f>
              <c:strCache>
                <c:ptCount val="1"/>
                <c:pt idx="0">
                  <c:v>Hyper PLA</c:v>
                </c:pt>
              </c:strCache>
            </c:strRef>
          </c:cat>
          <c:val>
            <c:numRef>
              <c:f>Sheet1!$E$104</c:f>
              <c:numCache>
                <c:formatCode>0.00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Sheet1!$F$103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Sheet1!$B$104</c:f>
              <c:strCache>
                <c:ptCount val="1"/>
                <c:pt idx="0">
                  <c:v>Hyper PLA</c:v>
                </c:pt>
              </c:strCache>
            </c:strRef>
          </c:cat>
          <c:val>
            <c:numRef>
              <c:f>Sheet1!$F$104</c:f>
              <c:numCache>
                <c:formatCode>0.00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Sheet1!$B$134</c:f>
              <c:strCache>
                <c:ptCount val="1"/>
                <c:pt idx="0">
                  <c:v>Hyper PLA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Sheet1!$C$133:$N$133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Sheet1!$C$134:$N$134</c:f>
              <c:numCache>
                <c:formatCode>0.00</c:formatCode>
                <c:ptCount val="12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0.5</c:v>
                </c:pt>
                <c:pt idx="4">
                  <c:v>0.51</c:v>
                </c:pt>
                <c:pt idx="5">
                  <c:v>0.51</c:v>
                </c:pt>
                <c:pt idx="6">
                  <c:v>0.97</c:v>
                </c:pt>
                <c:pt idx="7">
                  <c:v>0.99</c:v>
                </c:pt>
                <c:pt idx="8">
                  <c:v>1</c:v>
                </c:pt>
                <c:pt idx="9">
                  <c:v>1.93</c:v>
                </c:pt>
                <c:pt idx="10">
                  <c:v>1.99</c:v>
                </c:pt>
                <c:pt idx="11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</a:t>
            </a:r>
            <a:r>
              <a:rPr lang="hu-HU" baseline="0"/>
              <a:t> (changes on reference dimension)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Hyper PLA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Sheet1!$C$14:$H$14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1.25</c:v>
                </c:pt>
                <c:pt idx="1">
                  <c:v>0.46999999999999886</c:v>
                </c:pt>
                <c:pt idx="2">
                  <c:v>0.19000000000000128</c:v>
                </c:pt>
                <c:pt idx="3">
                  <c:v>0.14000000000000057</c:v>
                </c:pt>
                <c:pt idx="4">
                  <c:v>0.14999999999999858</c:v>
                </c:pt>
                <c:pt idx="5">
                  <c:v>0.10000000000000142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3CF-BB0C-D1B82DCA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77967"/>
        <c:axId val="337182127"/>
      </c:lineChart>
      <c:catAx>
        <c:axId val="3371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82127"/>
        <c:crosses val="autoZero"/>
        <c:auto val="1"/>
        <c:lblAlgn val="ctr"/>
        <c:lblOffset val="100"/>
        <c:tickMarkSkip val="1"/>
        <c:noMultiLvlLbl val="1"/>
      </c:catAx>
      <c:valAx>
        <c:axId val="3371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 test,</a:t>
            </a:r>
            <a:r>
              <a:rPr lang="hu-HU" baseline="0"/>
              <a:t> break load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96-480C-9124-34391169CAD9}"/>
              </c:ext>
            </c:extLst>
          </c:dPt>
          <c:cat>
            <c:strRef>
              <c:f>Sheet1!$B$60:$B$61</c:f>
              <c:strCache>
                <c:ptCount val="2"/>
                <c:pt idx="0">
                  <c:v>Hyper PLA</c:v>
                </c:pt>
                <c:pt idx="1">
                  <c:v>Average PLA</c:v>
                </c:pt>
              </c:strCache>
            </c:strRef>
          </c:cat>
          <c:val>
            <c:numRef>
              <c:f>Sheet1!$E$60:$E$61</c:f>
              <c:numCache>
                <c:formatCode>General</c:formatCode>
                <c:ptCount val="2"/>
                <c:pt idx="0">
                  <c:v>95.5</c:v>
                </c:pt>
                <c:pt idx="1">
                  <c:v>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6-480C-9124-34391169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731471"/>
        <c:axId val="58036431"/>
      </c:barChart>
      <c:catAx>
        <c:axId val="114873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036431"/>
        <c:crosses val="autoZero"/>
        <c:auto val="1"/>
        <c:lblAlgn val="ctr"/>
        <c:lblOffset val="100"/>
        <c:noMultiLvlLbl val="0"/>
      </c:catAx>
      <c:valAx>
        <c:axId val="580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873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Sheet1!$C$174</c:f>
              <c:strCache>
                <c:ptCount val="1"/>
                <c:pt idx="0">
                  <c:v>Load at 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0-4874-957A-417BDB99901B}"/>
              </c:ext>
            </c:extLst>
          </c:dPt>
          <c:cat>
            <c:strRef>
              <c:f>Sheet1!$B$175:$B$176</c:f>
              <c:strCache>
                <c:ptCount val="2"/>
                <c:pt idx="0">
                  <c:v>Hyper PLA</c:v>
                </c:pt>
                <c:pt idx="1">
                  <c:v>Average PLA</c:v>
                </c:pt>
              </c:strCache>
            </c:strRef>
          </c:cat>
          <c:val>
            <c:numRef>
              <c:f>Sheet1!$C$175:$C$176</c:f>
              <c:numCache>
                <c:formatCode>General</c:formatCode>
                <c:ptCount val="2"/>
                <c:pt idx="0">
                  <c:v>1.4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4874-957A-417BDB9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2703"/>
        <c:axId val="1949061711"/>
      </c:barChart>
      <c:catAx>
        <c:axId val="1171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9061711"/>
        <c:crosses val="autoZero"/>
        <c:auto val="1"/>
        <c:lblAlgn val="ctr"/>
        <c:lblOffset val="100"/>
        <c:noMultiLvlLbl val="0"/>
      </c:catAx>
      <c:valAx>
        <c:axId val="1949061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11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Sheet1!$E$202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56-4E24-8665-99D1B1291C12}"/>
              </c:ext>
            </c:extLst>
          </c:dPt>
          <c:cat>
            <c:strRef>
              <c:f>Sheet1!$B$203:$B$204</c:f>
              <c:strCache>
                <c:ptCount val="2"/>
                <c:pt idx="0">
                  <c:v>Hyper PLA</c:v>
                </c:pt>
                <c:pt idx="1">
                  <c:v>Average PLA</c:v>
                </c:pt>
              </c:strCache>
            </c:strRef>
          </c:cat>
          <c:val>
            <c:numRef>
              <c:f>Sheet1!$E$203:$E$204</c:f>
              <c:numCache>
                <c:formatCode>0.0</c:formatCode>
                <c:ptCount val="2"/>
                <c:pt idx="0">
                  <c:v>6.7443749999999998</c:v>
                </c:pt>
                <c:pt idx="1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E24-8665-99D1B129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590351"/>
        <c:axId val="2012636655"/>
      </c:barChart>
      <c:catAx>
        <c:axId val="19405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12636655"/>
        <c:crosses val="autoZero"/>
        <c:auto val="1"/>
        <c:lblAlgn val="ctr"/>
        <c:lblOffset val="100"/>
        <c:noMultiLvlLbl val="0"/>
      </c:catAx>
      <c:valAx>
        <c:axId val="2012636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059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chart" Target="../charts/chart6.xml"/><Relationship Id="rId17" Type="http://schemas.openxmlformats.org/officeDocument/2006/relationships/chart" Target="../charts/chart8.xml"/><Relationship Id="rId2" Type="http://schemas.openxmlformats.org/officeDocument/2006/relationships/chart" Target="../charts/chart2.xml"/><Relationship Id="rId16" Type="http://schemas.openxmlformats.org/officeDocument/2006/relationships/image" Target="../media/image9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416851</xdr:colOff>
      <xdr:row>37</xdr:row>
      <xdr:rowOff>155533</xdr:rowOff>
    </xdr:from>
    <xdr:to>
      <xdr:col>13</xdr:col>
      <xdr:colOff>219075</xdr:colOff>
      <xdr:row>63</xdr:row>
      <xdr:rowOff>149255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292278</xdr:colOff>
      <xdr:row>37</xdr:row>
      <xdr:rowOff>139355</xdr:rowOff>
    </xdr:from>
    <xdr:to>
      <xdr:col>17</xdr:col>
      <xdr:colOff>228600</xdr:colOff>
      <xdr:row>63</xdr:row>
      <xdr:rowOff>139355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11673</xdr:colOff>
      <xdr:row>66</xdr:row>
      <xdr:rowOff>119063</xdr:rowOff>
    </xdr:from>
    <xdr:to>
      <xdr:col>14</xdr:col>
      <xdr:colOff>2053</xdr:colOff>
      <xdr:row>94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638735</xdr:colOff>
      <xdr:row>100</xdr:row>
      <xdr:rowOff>84742</xdr:rowOff>
    </xdr:from>
    <xdr:to>
      <xdr:col>14</xdr:col>
      <xdr:colOff>90581</xdr:colOff>
      <xdr:row>127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107154</xdr:colOff>
      <xdr:row>135</xdr:row>
      <xdr:rowOff>0</xdr:rowOff>
    </xdr:from>
    <xdr:to>
      <xdr:col>14</xdr:col>
      <xdr:colOff>571499</xdr:colOff>
      <xdr:row>164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111</xdr:row>
      <xdr:rowOff>0</xdr:rowOff>
    </xdr:from>
    <xdr:to>
      <xdr:col>5</xdr:col>
      <xdr:colOff>139631</xdr:colOff>
      <xdr:row>119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177</xdr:row>
      <xdr:rowOff>119063</xdr:rowOff>
    </xdr:from>
    <xdr:to>
      <xdr:col>3</xdr:col>
      <xdr:colOff>249906</xdr:colOff>
      <xdr:row>188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74</xdr:row>
      <xdr:rowOff>158750</xdr:rowOff>
    </xdr:from>
    <xdr:to>
      <xdr:col>3</xdr:col>
      <xdr:colOff>393700</xdr:colOff>
      <xdr:row>88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4</xdr:col>
      <xdr:colOff>492124</xdr:colOff>
      <xdr:row>199</xdr:row>
      <xdr:rowOff>73023</xdr:rowOff>
    </xdr:from>
    <xdr:to>
      <xdr:col>7</xdr:col>
      <xdr:colOff>252412</xdr:colOff>
      <xdr:row>212</xdr:row>
      <xdr:rowOff>43590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549" y="34763073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226</xdr:row>
      <xdr:rowOff>127000</xdr:rowOff>
    </xdr:from>
    <xdr:to>
      <xdr:col>3</xdr:col>
      <xdr:colOff>812731</xdr:colOff>
      <xdr:row>232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1</xdr:col>
      <xdr:colOff>542608</xdr:colOff>
      <xdr:row>145</xdr:row>
      <xdr:rowOff>176769</xdr:rowOff>
    </xdr:from>
    <xdr:ext cx="906421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761683" y="23779719"/>
          <a:ext cx="906421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 5 kg		 10 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9</xdr:col>
      <xdr:colOff>829761</xdr:colOff>
      <xdr:row>40</xdr:row>
      <xdr:rowOff>104775</xdr:rowOff>
    </xdr:from>
    <xdr:to>
      <xdr:col>11</xdr:col>
      <xdr:colOff>104775</xdr:colOff>
      <xdr:row>48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0AA02CB-37B6-9038-2BC8-371450DB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2011" y="7810500"/>
          <a:ext cx="1008564" cy="1581150"/>
        </a:xfrm>
        <a:prstGeom prst="rect">
          <a:avLst/>
        </a:prstGeom>
      </xdr:spPr>
    </xdr:pic>
    <xdr:clientData/>
  </xdr:twoCellAnchor>
  <xdr:twoCellAnchor>
    <xdr:from>
      <xdr:col>10</xdr:col>
      <xdr:colOff>325437</xdr:colOff>
      <xdr:row>8</xdr:row>
      <xdr:rowOff>101841</xdr:rowOff>
    </xdr:from>
    <xdr:to>
      <xdr:col>20</xdr:col>
      <xdr:colOff>214311</xdr:colOff>
      <xdr:row>33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8105A2-3601-4BBB-961E-A939F2EE7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16</xdr:col>
      <xdr:colOff>559077</xdr:colOff>
      <xdr:row>10</xdr:row>
      <xdr:rowOff>104913</xdr:rowOff>
    </xdr:from>
    <xdr:to>
      <xdr:col>18</xdr:col>
      <xdr:colOff>219292</xdr:colOff>
      <xdr:row>21</xdr:row>
      <xdr:rowOff>28368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FDFAACB-E21D-425A-AFE5-7DDE6EECE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1477" y="1667013"/>
          <a:ext cx="1450915" cy="1999905"/>
        </a:xfrm>
        <a:prstGeom prst="rect">
          <a:avLst/>
        </a:prstGeom>
      </xdr:spPr>
    </xdr:pic>
    <xdr:clientData/>
  </xdr:twoCellAnchor>
  <xdr:twoCellAnchor>
    <xdr:from>
      <xdr:col>17</xdr:col>
      <xdr:colOff>304800</xdr:colOff>
      <xdr:row>37</xdr:row>
      <xdr:rowOff>147637</xdr:rowOff>
    </xdr:from>
    <xdr:to>
      <xdr:col>21</xdr:col>
      <xdr:colOff>342900</xdr:colOff>
      <xdr:row>63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1A04F4-0B74-1A9F-0E2A-3CC4C215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18</xdr:col>
      <xdr:colOff>520631</xdr:colOff>
      <xdr:row>39</xdr:row>
      <xdr:rowOff>79723</xdr:rowOff>
    </xdr:from>
    <xdr:to>
      <xdr:col>21</xdr:col>
      <xdr:colOff>207618</xdr:colOff>
      <xdr:row>42</xdr:row>
      <xdr:rowOff>150470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1856" y="7585423"/>
          <a:ext cx="1515787" cy="67082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40</xdr:row>
      <xdr:rowOff>61072</xdr:rowOff>
    </xdr:from>
    <xdr:to>
      <xdr:col>16</xdr:col>
      <xdr:colOff>685800</xdr:colOff>
      <xdr:row>47</xdr:row>
      <xdr:rowOff>131109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7E83077-8E87-684C-E2B4-7F49B0D56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3775" y="7766797"/>
          <a:ext cx="1352550" cy="1432112"/>
        </a:xfrm>
        <a:prstGeom prst="rect">
          <a:avLst/>
        </a:prstGeom>
      </xdr:spPr>
    </xdr:pic>
    <xdr:clientData/>
  </xdr:twoCellAnchor>
  <xdr:twoCellAnchor>
    <xdr:from>
      <xdr:col>5</xdr:col>
      <xdr:colOff>33337</xdr:colOff>
      <xdr:row>172</xdr:row>
      <xdr:rowOff>61911</xdr:rowOff>
    </xdr:from>
    <xdr:to>
      <xdr:col>10</xdr:col>
      <xdr:colOff>442912</xdr:colOff>
      <xdr:row>191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9DEFCF6-6C09-5AC3-B208-C31E8D10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433387</xdr:colOff>
      <xdr:row>196</xdr:row>
      <xdr:rowOff>52387</xdr:rowOff>
    </xdr:from>
    <xdr:to>
      <xdr:col>13</xdr:col>
      <xdr:colOff>328612</xdr:colOff>
      <xdr:row>214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62FA30-ACEA-7D27-1979-D2F6BC38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prusament-petg-v0-cf.xlsx" TargetMode="External"/><Relationship Id="rId1" Type="http://schemas.openxmlformats.org/officeDocument/2006/relationships/externalLinkPath" Target="prusament-petg-v0-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4">
          <cell r="C14" t="str">
            <v>Day 1</v>
          </cell>
          <cell r="D14" t="str">
            <v>Day 2</v>
          </cell>
          <cell r="E14" t="str">
            <v>Day 3</v>
          </cell>
          <cell r="F14" t="str">
            <v>Day 4</v>
          </cell>
          <cell r="G14" t="str">
            <v>Day 5</v>
          </cell>
          <cell r="H14" t="str">
            <v>Day 6</v>
          </cell>
        </row>
        <row r="15">
          <cell r="B15" t="str">
            <v>PETG-V0</v>
          </cell>
          <cell r="C15">
            <v>0.93000000000000149</v>
          </cell>
          <cell r="D15">
            <v>0.66999999999999815</v>
          </cell>
          <cell r="E15">
            <v>0.21000000000000085</v>
          </cell>
          <cell r="F15">
            <v>0.16000000000000014</v>
          </cell>
          <cell r="G15">
            <v>0.17000000000000171</v>
          </cell>
          <cell r="H15">
            <v>8.9999999999999858E-2</v>
          </cell>
        </row>
        <row r="16">
          <cell r="B16" t="str">
            <v>PETG-CF</v>
          </cell>
          <cell r="C16">
            <v>0.8100000000000005</v>
          </cell>
          <cell r="D16">
            <v>0.32999999999999829</v>
          </cell>
          <cell r="E16">
            <v>0.31000000000000227</v>
          </cell>
          <cell r="F16">
            <v>0.23000000000000043</v>
          </cell>
          <cell r="G16">
            <v>8.9999999999999858E-2</v>
          </cell>
          <cell r="H16">
            <v>1.9999999999999574E-2</v>
          </cell>
        </row>
        <row r="17">
          <cell r="B17" t="str">
            <v>PETG</v>
          </cell>
          <cell r="C17">
            <v>2.5700000000000003</v>
          </cell>
          <cell r="D17">
            <v>0.72000000000000242</v>
          </cell>
          <cell r="E17">
            <v>0.59999999999999787</v>
          </cell>
          <cell r="F17">
            <v>0.26000000000000156</v>
          </cell>
          <cell r="G17">
            <v>0.14000000000000057</v>
          </cell>
          <cell r="H17">
            <v>0.12999999999999901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S238"/>
  <sheetViews>
    <sheetView tabSelected="1" zoomScaleNormal="100" workbookViewId="0">
      <selection activeCell="F25" sqref="F25"/>
    </sheetView>
  </sheetViews>
  <sheetFormatPr defaultRowHeight="15" x14ac:dyDescent="0.25"/>
  <cols>
    <col min="1" max="1" width="3.28515625" customWidth="1"/>
    <col min="2" max="2" width="12.42578125" customWidth="1"/>
    <col min="3" max="3" width="11.42578125" customWidth="1"/>
    <col min="4" max="4" width="12.42578125" bestFit="1" customWidth="1"/>
    <col min="5" max="5" width="11.5703125" customWidth="1"/>
    <col min="6" max="6" width="9.28515625" customWidth="1"/>
    <col min="7" max="7" width="12.1406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0.140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5" ht="15.75" thickBot="1" x14ac:dyDescent="0.3">
      <c r="A2" s="7"/>
      <c r="B2" s="7" t="s">
        <v>42</v>
      </c>
      <c r="M2" t="s">
        <v>16</v>
      </c>
    </row>
    <row r="3" spans="1:15" ht="15.75" thickBot="1" x14ac:dyDescent="0.3">
      <c r="A3" s="7"/>
      <c r="B3" s="7" t="s">
        <v>43</v>
      </c>
      <c r="M3" s="75" t="s">
        <v>45</v>
      </c>
      <c r="N3" s="63" t="s">
        <v>46</v>
      </c>
      <c r="O3" t="s">
        <v>47</v>
      </c>
    </row>
    <row r="4" spans="1:15" ht="15.75" thickBot="1" x14ac:dyDescent="0.3">
      <c r="A4" s="7"/>
      <c r="B4" s="7"/>
      <c r="M4" s="76" t="s">
        <v>44</v>
      </c>
      <c r="N4" s="64" t="s">
        <v>46</v>
      </c>
      <c r="O4" t="s">
        <v>47</v>
      </c>
    </row>
    <row r="5" spans="1:15" x14ac:dyDescent="0.25">
      <c r="A5" s="7"/>
      <c r="B5" s="7"/>
      <c r="M5" s="7" t="s">
        <v>51</v>
      </c>
      <c r="O5" t="s">
        <v>63</v>
      </c>
    </row>
    <row r="6" spans="1:15" x14ac:dyDescent="0.25">
      <c r="M6" t="s">
        <v>50</v>
      </c>
    </row>
    <row r="8" spans="1:15" x14ac:dyDescent="0.25">
      <c r="B8" s="77" t="s">
        <v>52</v>
      </c>
      <c r="K8" s="78"/>
      <c r="L8" s="78"/>
      <c r="M8" s="79"/>
    </row>
    <row r="9" spans="1:15" ht="15.75" thickBot="1" x14ac:dyDescent="0.3">
      <c r="B9" t="s">
        <v>53</v>
      </c>
    </row>
    <row r="10" spans="1:15" ht="15.75" thickBot="1" x14ac:dyDescent="0.3">
      <c r="B10" s="30"/>
      <c r="C10" s="80" t="s">
        <v>54</v>
      </c>
      <c r="D10" s="81" t="s">
        <v>55</v>
      </c>
      <c r="E10" s="81" t="s">
        <v>56</v>
      </c>
      <c r="F10" s="81" t="s">
        <v>57</v>
      </c>
      <c r="G10" s="81" t="s">
        <v>58</v>
      </c>
      <c r="H10" s="81" t="s">
        <v>59</v>
      </c>
      <c r="I10" s="81" t="s">
        <v>60</v>
      </c>
      <c r="J10" s="82" t="s">
        <v>61</v>
      </c>
    </row>
    <row r="11" spans="1:15" x14ac:dyDescent="0.25">
      <c r="B11" s="75" t="s">
        <v>45</v>
      </c>
      <c r="C11" s="83">
        <v>12</v>
      </c>
      <c r="D11" s="84">
        <v>15.36</v>
      </c>
      <c r="E11" s="84">
        <v>16.61</v>
      </c>
      <c r="F11" s="84">
        <v>17.079999999999998</v>
      </c>
      <c r="G11" s="84">
        <v>17.27</v>
      </c>
      <c r="H11" s="84">
        <v>17.41</v>
      </c>
      <c r="I11" s="84">
        <v>17.559999999999999</v>
      </c>
      <c r="J11" s="85">
        <v>17.66</v>
      </c>
    </row>
    <row r="12" spans="1:15" x14ac:dyDescent="0.25">
      <c r="B12" s="87"/>
      <c r="C12" s="16"/>
      <c r="D12" s="16"/>
      <c r="E12" s="16"/>
      <c r="F12" s="16"/>
      <c r="G12" s="16"/>
      <c r="H12" s="16"/>
      <c r="I12" s="16"/>
      <c r="J12" s="88"/>
    </row>
    <row r="13" spans="1:15" ht="15.75" thickBot="1" x14ac:dyDescent="0.3">
      <c r="B13" s="7" t="s">
        <v>62</v>
      </c>
    </row>
    <row r="14" spans="1:15" ht="15.75" thickBot="1" x14ac:dyDescent="0.3">
      <c r="B14" s="30"/>
      <c r="C14" s="89" t="s">
        <v>56</v>
      </c>
      <c r="D14" s="10" t="s">
        <v>57</v>
      </c>
      <c r="E14" s="10" t="s">
        <v>58</v>
      </c>
      <c r="F14" s="10" t="s">
        <v>59</v>
      </c>
      <c r="G14" s="10" t="s">
        <v>60</v>
      </c>
      <c r="H14" s="90" t="s">
        <v>61</v>
      </c>
      <c r="K14" s="16"/>
      <c r="L14" s="16"/>
    </row>
    <row r="15" spans="1:15" x14ac:dyDescent="0.25">
      <c r="B15" s="75" t="s">
        <v>45</v>
      </c>
      <c r="C15" s="4">
        <f>+E11-D11</f>
        <v>1.25</v>
      </c>
      <c r="D15" s="1">
        <f>+F11-E11</f>
        <v>0.46999999999999886</v>
      </c>
      <c r="E15" s="1">
        <f>+G11-F11</f>
        <v>0.19000000000000128</v>
      </c>
      <c r="F15" s="1">
        <f>+H11-G11</f>
        <v>0.14000000000000057</v>
      </c>
      <c r="G15" s="1">
        <f>+I11-H11</f>
        <v>0.14999999999999858</v>
      </c>
      <c r="H15" s="12">
        <f>+J11-I11</f>
        <v>0.10000000000000142</v>
      </c>
    </row>
    <row r="30" spans="2:2" x14ac:dyDescent="0.25">
      <c r="B30" s="7"/>
    </row>
    <row r="31" spans="2:2" x14ac:dyDescent="0.25">
      <c r="B31" s="7"/>
    </row>
    <row r="37" spans="2:19" x14ac:dyDescent="0.25">
      <c r="B37" s="7"/>
    </row>
    <row r="39" spans="2:19" ht="15.75" thickBot="1" x14ac:dyDescent="0.3">
      <c r="B39" t="s">
        <v>39</v>
      </c>
      <c r="S39" s="20"/>
    </row>
    <row r="40" spans="2:19" ht="15.75" thickBot="1" x14ac:dyDescent="0.3">
      <c r="B40" s="26"/>
      <c r="C40" s="14" t="s">
        <v>1</v>
      </c>
      <c r="D40" s="3" t="s">
        <v>2</v>
      </c>
      <c r="E40" s="3" t="s">
        <v>40</v>
      </c>
      <c r="F40" s="59" t="s">
        <v>41</v>
      </c>
      <c r="G40" s="61" t="s">
        <v>14</v>
      </c>
      <c r="H40" s="18" t="s">
        <v>15</v>
      </c>
      <c r="R40" s="7"/>
      <c r="S40" s="20"/>
    </row>
    <row r="41" spans="2:19" ht="15.75" thickBot="1" x14ac:dyDescent="0.3">
      <c r="B41" s="75" t="s">
        <v>45</v>
      </c>
      <c r="C41" s="4">
        <v>57.2</v>
      </c>
      <c r="D41" s="1">
        <v>56.1</v>
      </c>
      <c r="E41" s="1">
        <v>57.8</v>
      </c>
      <c r="F41" s="12">
        <v>59.3</v>
      </c>
      <c r="G41" s="66">
        <f>AVERAGE(C41:F41)</f>
        <v>57.600000000000009</v>
      </c>
      <c r="H41" s="19">
        <f>+G41*9.81/(1000000*0.004*0.004)</f>
        <v>35.31600000000001</v>
      </c>
      <c r="R41" s="21"/>
      <c r="S41" s="22"/>
    </row>
    <row r="42" spans="2:19" ht="15.75" thickBot="1" x14ac:dyDescent="0.3">
      <c r="B42" s="76" t="s">
        <v>44</v>
      </c>
      <c r="C42" s="4">
        <v>19.2</v>
      </c>
      <c r="D42" s="1">
        <v>13.5</v>
      </c>
      <c r="E42" s="1">
        <v>16.399999999999999</v>
      </c>
      <c r="F42" s="12">
        <v>16.7</v>
      </c>
      <c r="G42" s="62">
        <f>AVERAGE(C42:F42)</f>
        <v>16.45</v>
      </c>
      <c r="H42" s="19">
        <f t="shared" ref="H42:H43" si="0">+G42*9.81/(1000000*0.004*0.004)</f>
        <v>10.085906250000001</v>
      </c>
      <c r="R42" s="7"/>
      <c r="S42" s="22"/>
    </row>
    <row r="43" spans="2:19" ht="15.75" thickBot="1" x14ac:dyDescent="0.3">
      <c r="B43" s="92" t="s">
        <v>51</v>
      </c>
      <c r="C43" s="98"/>
      <c r="D43" s="99"/>
      <c r="E43" s="99"/>
      <c r="F43" s="100"/>
      <c r="G43" s="93">
        <v>37.5</v>
      </c>
      <c r="H43" s="19">
        <f t="shared" si="0"/>
        <v>22.9921875</v>
      </c>
    </row>
    <row r="44" spans="2:19" x14ac:dyDescent="0.25">
      <c r="B44" t="s">
        <v>12</v>
      </c>
    </row>
    <row r="45" spans="2:19" x14ac:dyDescent="0.25">
      <c r="B45" s="74"/>
    </row>
    <row r="47" spans="2:19" x14ac:dyDescent="0.25">
      <c r="B47" s="13"/>
      <c r="M47" s="25"/>
    </row>
    <row r="48" spans="2:19" x14ac:dyDescent="0.25">
      <c r="B48" s="13"/>
      <c r="M48" s="25"/>
    </row>
    <row r="49" spans="2:13" x14ac:dyDescent="0.25">
      <c r="B49" s="13"/>
      <c r="M49" s="25"/>
    </row>
    <row r="50" spans="2:13" ht="15.75" thickBot="1" x14ac:dyDescent="0.3">
      <c r="B50" t="s">
        <v>48</v>
      </c>
      <c r="M50" s="25"/>
    </row>
    <row r="51" spans="2:13" ht="15.75" thickBot="1" x14ac:dyDescent="0.3">
      <c r="B51" s="6"/>
      <c r="C51" s="14" t="s">
        <v>1</v>
      </c>
      <c r="D51" s="3" t="s">
        <v>2</v>
      </c>
      <c r="E51" s="15" t="s">
        <v>3</v>
      </c>
      <c r="F51" s="18" t="s">
        <v>15</v>
      </c>
      <c r="M51" s="25"/>
    </row>
    <row r="52" spans="2:13" x14ac:dyDescent="0.25">
      <c r="B52" s="75" t="s">
        <v>45</v>
      </c>
      <c r="C52" s="4">
        <v>34.1</v>
      </c>
      <c r="D52" s="1">
        <v>34.5</v>
      </c>
      <c r="E52" s="8">
        <f>AVERAGE(C52:D52)</f>
        <v>34.299999999999997</v>
      </c>
      <c r="F52" s="19">
        <f>+E52*9.81/(1000000*0.004*0.004)</f>
        <v>21.0301875</v>
      </c>
      <c r="G52" s="60"/>
      <c r="M52" s="25"/>
    </row>
    <row r="53" spans="2:13" ht="15.75" thickBot="1" x14ac:dyDescent="0.3">
      <c r="B53" s="76" t="s">
        <v>44</v>
      </c>
      <c r="C53" s="5">
        <v>22.9</v>
      </c>
      <c r="D53" s="2">
        <v>21.4</v>
      </c>
      <c r="E53" s="9">
        <f>AVERAGE(C53:D53)</f>
        <v>22.15</v>
      </c>
      <c r="F53" s="19">
        <f>+E53*9.81/(1000000*0.004*0.004)</f>
        <v>13.580718749999999</v>
      </c>
      <c r="M53" s="25"/>
    </row>
    <row r="54" spans="2:13" x14ac:dyDescent="0.25">
      <c r="B54" t="s">
        <v>13</v>
      </c>
      <c r="C54" s="16"/>
      <c r="D54" s="16"/>
      <c r="E54" s="20"/>
      <c r="F54" s="19"/>
      <c r="M54" s="25"/>
    </row>
    <row r="55" spans="2:13" x14ac:dyDescent="0.25">
      <c r="B55" s="7"/>
      <c r="C55" s="16"/>
      <c r="D55" s="16"/>
      <c r="E55" s="20"/>
      <c r="F55" s="19"/>
      <c r="M55" s="25"/>
    </row>
    <row r="56" spans="2:13" x14ac:dyDescent="0.25">
      <c r="B56" s="7"/>
      <c r="C56" s="16"/>
      <c r="D56" s="16"/>
      <c r="E56" s="20"/>
      <c r="F56" s="19"/>
      <c r="M56" s="25"/>
    </row>
    <row r="57" spans="2:13" x14ac:dyDescent="0.25">
      <c r="M57" s="25"/>
    </row>
    <row r="58" spans="2:13" ht="15.75" thickBot="1" x14ac:dyDescent="0.3">
      <c r="B58" t="s">
        <v>0</v>
      </c>
      <c r="M58" s="25"/>
    </row>
    <row r="59" spans="2:13" ht="15.75" thickBot="1" x14ac:dyDescent="0.3">
      <c r="B59" s="6"/>
      <c r="C59" s="14" t="s">
        <v>1</v>
      </c>
      <c r="D59" s="3" t="s">
        <v>2</v>
      </c>
      <c r="E59" s="15" t="s">
        <v>3</v>
      </c>
      <c r="F59" s="18" t="s">
        <v>15</v>
      </c>
      <c r="M59" s="25"/>
    </row>
    <row r="60" spans="2:13" ht="15.75" thickBot="1" x14ac:dyDescent="0.3">
      <c r="B60" s="94" t="s">
        <v>45</v>
      </c>
      <c r="C60" s="4">
        <v>96.1</v>
      </c>
      <c r="D60" s="1">
        <v>94.9</v>
      </c>
      <c r="E60" s="15">
        <f>AVERAGE(C60:D60)</f>
        <v>95.5</v>
      </c>
      <c r="F60" s="19">
        <f>+E60*9.81/(1000000*0.004*0.004)</f>
        <v>58.553437500000001</v>
      </c>
      <c r="M60" s="25"/>
    </row>
    <row r="61" spans="2:13" ht="15.75" thickBot="1" x14ac:dyDescent="0.3">
      <c r="B61" s="95" t="s">
        <v>51</v>
      </c>
      <c r="C61" s="101"/>
      <c r="D61" s="102"/>
      <c r="E61" s="93">
        <v>85.9</v>
      </c>
      <c r="F61" s="19">
        <f>+E61*9.81/(1000000*0.004*0.004)</f>
        <v>52.667437500000005</v>
      </c>
      <c r="M61" s="25"/>
    </row>
    <row r="62" spans="2:13" x14ac:dyDescent="0.25">
      <c r="B62" t="s">
        <v>13</v>
      </c>
      <c r="M62" s="25"/>
    </row>
    <row r="63" spans="2:13" x14ac:dyDescent="0.25">
      <c r="M63" s="25"/>
    </row>
    <row r="64" spans="2:13" x14ac:dyDescent="0.25">
      <c r="M64" s="25"/>
    </row>
    <row r="65" spans="2:13" x14ac:dyDescent="0.25">
      <c r="M65" s="25"/>
    </row>
    <row r="66" spans="2:13" x14ac:dyDescent="0.25">
      <c r="B66" s="7"/>
      <c r="M66" s="25"/>
    </row>
    <row r="67" spans="2:13" x14ac:dyDescent="0.25">
      <c r="B67" s="7"/>
      <c r="M67" s="25"/>
    </row>
    <row r="68" spans="2:13" ht="15.75" thickBot="1" x14ac:dyDescent="0.3">
      <c r="B68" t="s">
        <v>5</v>
      </c>
      <c r="M68" s="25"/>
    </row>
    <row r="69" spans="2:13" ht="15.75" thickBot="1" x14ac:dyDescent="0.3">
      <c r="B69" s="6"/>
      <c r="C69" s="11" t="s">
        <v>6</v>
      </c>
      <c r="D69" s="18" t="s">
        <v>15</v>
      </c>
      <c r="M69" s="25"/>
    </row>
    <row r="70" spans="2:13" x14ac:dyDescent="0.25">
      <c r="B70" s="75" t="s">
        <v>45</v>
      </c>
      <c r="C70" s="17">
        <v>159</v>
      </c>
      <c r="D70" s="19">
        <f>+C70*9.81/(1000000*2*0.005*0.005*PI()/4)</f>
        <v>39.719726189649194</v>
      </c>
      <c r="M70" s="25"/>
    </row>
    <row r="71" spans="2:13" ht="15.75" thickBot="1" x14ac:dyDescent="0.3">
      <c r="B71" s="65" t="s">
        <v>51</v>
      </c>
      <c r="C71" s="45">
        <v>137</v>
      </c>
      <c r="D71" s="19">
        <f>+C71*9.81/(1000000*2*0.005*0.005*PI()/4)</f>
        <v>34.223915018754333</v>
      </c>
      <c r="E71" s="60"/>
      <c r="M71" s="25"/>
    </row>
    <row r="72" spans="2:13" x14ac:dyDescent="0.25">
      <c r="B72" s="7" t="s">
        <v>7</v>
      </c>
      <c r="C72" s="20"/>
      <c r="D72" s="19"/>
      <c r="M72" s="25"/>
    </row>
    <row r="73" spans="2:13" x14ac:dyDescent="0.25">
      <c r="B73" s="7"/>
      <c r="C73" s="20"/>
      <c r="D73" s="19"/>
      <c r="M73" s="25"/>
    </row>
    <row r="74" spans="2:13" x14ac:dyDescent="0.25">
      <c r="B74" s="7"/>
      <c r="M74" s="25"/>
    </row>
    <row r="75" spans="2:13" x14ac:dyDescent="0.25">
      <c r="B75" s="7"/>
      <c r="M75" s="25"/>
    </row>
    <row r="76" spans="2:13" x14ac:dyDescent="0.25">
      <c r="B76" s="7"/>
      <c r="M76" s="25"/>
    </row>
    <row r="77" spans="2:13" x14ac:dyDescent="0.25">
      <c r="B77" s="7"/>
      <c r="M77" s="25"/>
    </row>
    <row r="78" spans="2:13" x14ac:dyDescent="0.25">
      <c r="B78" s="7"/>
      <c r="M78" s="25"/>
    </row>
    <row r="79" spans="2:13" x14ac:dyDescent="0.25">
      <c r="B79" s="7"/>
      <c r="M79" s="25"/>
    </row>
    <row r="80" spans="2:13" x14ac:dyDescent="0.25">
      <c r="B80" s="7"/>
      <c r="M80" s="25"/>
    </row>
    <row r="81" spans="2:13" x14ac:dyDescent="0.25">
      <c r="B81" s="7"/>
      <c r="M81" s="25"/>
    </row>
    <row r="82" spans="2:13" x14ac:dyDescent="0.25">
      <c r="B82" s="7"/>
      <c r="M82" s="25"/>
    </row>
    <row r="83" spans="2:13" x14ac:dyDescent="0.25">
      <c r="B83" s="7"/>
      <c r="M83" s="25"/>
    </row>
    <row r="84" spans="2:13" x14ac:dyDescent="0.25">
      <c r="B84" s="7"/>
      <c r="M84" s="25"/>
    </row>
    <row r="85" spans="2:13" x14ac:dyDescent="0.25">
      <c r="B85" s="7"/>
      <c r="M85" s="25"/>
    </row>
    <row r="86" spans="2:13" x14ac:dyDescent="0.25">
      <c r="B86" s="7"/>
      <c r="M86" s="25"/>
    </row>
    <row r="87" spans="2:13" x14ac:dyDescent="0.25">
      <c r="B87" s="7"/>
      <c r="M87" s="25"/>
    </row>
    <row r="88" spans="2:13" x14ac:dyDescent="0.25">
      <c r="B88" s="7"/>
      <c r="M88" s="25"/>
    </row>
    <row r="89" spans="2:13" x14ac:dyDescent="0.25">
      <c r="B89" s="7"/>
      <c r="M89" s="25"/>
    </row>
    <row r="90" spans="2:13" x14ac:dyDescent="0.25">
      <c r="B90" s="7"/>
      <c r="M90" s="25"/>
    </row>
    <row r="91" spans="2:13" x14ac:dyDescent="0.25">
      <c r="B91" s="7"/>
      <c r="M91" s="25"/>
    </row>
    <row r="92" spans="2:13" x14ac:dyDescent="0.25">
      <c r="B92" s="7"/>
      <c r="M92" s="25"/>
    </row>
    <row r="93" spans="2:13" x14ac:dyDescent="0.25">
      <c r="B93" s="7"/>
      <c r="M93" s="25"/>
    </row>
    <row r="94" spans="2:13" x14ac:dyDescent="0.25">
      <c r="B94" s="7"/>
      <c r="M94" s="25"/>
    </row>
    <row r="95" spans="2:13" x14ac:dyDescent="0.25">
      <c r="B95" s="7"/>
      <c r="M95" s="25"/>
    </row>
    <row r="96" spans="2:13" x14ac:dyDescent="0.25">
      <c r="B96" s="7"/>
      <c r="M96" s="25"/>
    </row>
    <row r="97" spans="2:13" x14ac:dyDescent="0.25">
      <c r="B97" s="7"/>
      <c r="M97" s="25"/>
    </row>
    <row r="98" spans="2:13" x14ac:dyDescent="0.25">
      <c r="B98" s="7"/>
      <c r="M98" s="25"/>
    </row>
    <row r="99" spans="2:13" x14ac:dyDescent="0.25">
      <c r="B99" s="7"/>
      <c r="M99" s="25"/>
    </row>
    <row r="100" spans="2:13" x14ac:dyDescent="0.25">
      <c r="B100" s="13"/>
      <c r="M100" s="25"/>
    </row>
    <row r="101" spans="2:13" x14ac:dyDescent="0.25">
      <c r="B101" s="13"/>
      <c r="M101" s="25"/>
    </row>
    <row r="102" spans="2:13" ht="15.75" thickBot="1" x14ac:dyDescent="0.3">
      <c r="B102" t="s">
        <v>34</v>
      </c>
      <c r="M102" s="25"/>
    </row>
    <row r="103" spans="2:13" ht="15.75" thickBot="1" x14ac:dyDescent="0.3">
      <c r="B103" s="26"/>
      <c r="C103" s="27" t="s">
        <v>17</v>
      </c>
      <c r="D103" s="28" t="s">
        <v>18</v>
      </c>
      <c r="E103" s="28" t="s">
        <v>19</v>
      </c>
      <c r="F103" s="29" t="s">
        <v>20</v>
      </c>
      <c r="M103" s="25"/>
    </row>
    <row r="104" spans="2:13" x14ac:dyDescent="0.25">
      <c r="B104" s="75" t="s">
        <v>45</v>
      </c>
      <c r="C104" s="67">
        <f>+Sheet1!D134</f>
        <v>0.27</v>
      </c>
      <c r="D104" s="68">
        <f>+Sheet1!G134</f>
        <v>0.51</v>
      </c>
      <c r="E104" s="68">
        <f>+Sheet1!J134</f>
        <v>0.99</v>
      </c>
      <c r="F104" s="69">
        <f>+Sheet1!M134</f>
        <v>1.99</v>
      </c>
      <c r="M104" s="25"/>
    </row>
    <row r="105" spans="2:13" ht="15.75" thickBot="1" x14ac:dyDescent="0.3">
      <c r="B105" s="70"/>
      <c r="C105" s="71"/>
      <c r="D105" s="72"/>
      <c r="E105" s="72"/>
      <c r="F105" s="73"/>
      <c r="M105" s="25"/>
    </row>
    <row r="106" spans="2:13" x14ac:dyDescent="0.25">
      <c r="B106" t="s">
        <v>4</v>
      </c>
      <c r="C106" s="20"/>
      <c r="D106" s="16"/>
      <c r="E106" s="46"/>
      <c r="F106" s="46"/>
      <c r="M106" s="25"/>
    </row>
    <row r="107" spans="2:13" x14ac:dyDescent="0.25">
      <c r="B107" s="43" t="s">
        <v>35</v>
      </c>
      <c r="C107" s="20"/>
      <c r="D107" s="16"/>
      <c r="E107" s="46"/>
      <c r="F107" s="46"/>
      <c r="M107" s="25"/>
    </row>
    <row r="108" spans="2:13" x14ac:dyDescent="0.25">
      <c r="B108" s="25" t="s">
        <v>37</v>
      </c>
      <c r="M108" s="25"/>
    </row>
    <row r="109" spans="2:13" x14ac:dyDescent="0.25">
      <c r="M109" s="25"/>
    </row>
    <row r="110" spans="2:13" x14ac:dyDescent="0.25">
      <c r="B110" s="43"/>
      <c r="M110" s="25"/>
    </row>
    <row r="111" spans="2:13" x14ac:dyDescent="0.25">
      <c r="B111" s="43"/>
      <c r="M111" s="25"/>
    </row>
    <row r="112" spans="2:13" x14ac:dyDescent="0.25">
      <c r="B112" s="43"/>
      <c r="M112" s="25"/>
    </row>
    <row r="113" spans="2:13" x14ac:dyDescent="0.25">
      <c r="B113" s="43"/>
      <c r="M113" s="25"/>
    </row>
    <row r="114" spans="2:13" x14ac:dyDescent="0.25">
      <c r="B114" s="43"/>
      <c r="M114" s="25"/>
    </row>
    <row r="115" spans="2:13" x14ac:dyDescent="0.25">
      <c r="B115" s="43"/>
      <c r="M115" s="25"/>
    </row>
    <row r="116" spans="2:13" x14ac:dyDescent="0.25">
      <c r="B116" s="43"/>
      <c r="M116" s="25"/>
    </row>
    <row r="117" spans="2:13" x14ac:dyDescent="0.25">
      <c r="B117" s="43"/>
      <c r="M117" s="25"/>
    </row>
    <row r="118" spans="2:13" x14ac:dyDescent="0.25">
      <c r="B118" s="43"/>
      <c r="M118" s="25"/>
    </row>
    <row r="119" spans="2:13" x14ac:dyDescent="0.25">
      <c r="B119" s="43"/>
      <c r="M119" s="25"/>
    </row>
    <row r="120" spans="2:13" x14ac:dyDescent="0.25">
      <c r="B120" s="43"/>
      <c r="M120" s="25"/>
    </row>
    <row r="121" spans="2:13" x14ac:dyDescent="0.25">
      <c r="B121" s="43"/>
      <c r="M121" s="25"/>
    </row>
    <row r="122" spans="2:13" x14ac:dyDescent="0.25">
      <c r="B122" s="43"/>
      <c r="M122" s="25"/>
    </row>
    <row r="123" spans="2:13" x14ac:dyDescent="0.25">
      <c r="B123" s="43"/>
      <c r="M123" s="25"/>
    </row>
    <row r="124" spans="2:13" x14ac:dyDescent="0.25">
      <c r="B124" s="43"/>
      <c r="M124" s="25"/>
    </row>
    <row r="125" spans="2:13" x14ac:dyDescent="0.25">
      <c r="B125" s="43"/>
      <c r="M125" s="25"/>
    </row>
    <row r="126" spans="2:13" x14ac:dyDescent="0.25">
      <c r="B126" s="43"/>
      <c r="M126" s="25"/>
    </row>
    <row r="127" spans="2:13" x14ac:dyDescent="0.25">
      <c r="B127" s="43"/>
      <c r="M127" s="25"/>
    </row>
    <row r="128" spans="2:13" x14ac:dyDescent="0.25">
      <c r="B128" s="43"/>
      <c r="M128" s="25"/>
    </row>
    <row r="129" spans="2:14" x14ac:dyDescent="0.25">
      <c r="B129" s="43"/>
      <c r="M129" s="25"/>
    </row>
    <row r="130" spans="2:14" x14ac:dyDescent="0.25">
      <c r="B130" s="43"/>
      <c r="M130" s="25"/>
    </row>
    <row r="131" spans="2:14" x14ac:dyDescent="0.25">
      <c r="B131" s="43"/>
      <c r="M131" s="25"/>
    </row>
    <row r="132" spans="2:14" ht="15.75" thickBot="1" x14ac:dyDescent="0.3">
      <c r="B132" t="s">
        <v>33</v>
      </c>
    </row>
    <row r="133" spans="2:14" ht="15.75" thickBot="1" x14ac:dyDescent="0.3">
      <c r="B133" s="30"/>
      <c r="C133" s="31" t="s">
        <v>22</v>
      </c>
      <c r="D133" s="32" t="s">
        <v>21</v>
      </c>
      <c r="E133" s="33" t="s">
        <v>24</v>
      </c>
      <c r="F133" s="34" t="s">
        <v>23</v>
      </c>
      <c r="G133" s="35" t="s">
        <v>25</v>
      </c>
      <c r="H133" s="36" t="s">
        <v>26</v>
      </c>
      <c r="I133" s="37" t="s">
        <v>27</v>
      </c>
      <c r="J133" s="38" t="s">
        <v>28</v>
      </c>
      <c r="K133" s="39" t="s">
        <v>29</v>
      </c>
      <c r="L133" s="40" t="s">
        <v>30</v>
      </c>
      <c r="M133" s="41" t="s">
        <v>31</v>
      </c>
      <c r="N133" s="42" t="s">
        <v>32</v>
      </c>
    </row>
    <row r="134" spans="2:14" x14ac:dyDescent="0.25">
      <c r="B134" s="75" t="s">
        <v>45</v>
      </c>
      <c r="C134" s="47">
        <v>0.26</v>
      </c>
      <c r="D134" s="48">
        <v>0.27</v>
      </c>
      <c r="E134" s="49">
        <v>0.27</v>
      </c>
      <c r="F134" s="50">
        <v>0.5</v>
      </c>
      <c r="G134" s="51">
        <v>0.51</v>
      </c>
      <c r="H134" s="52">
        <v>0.51</v>
      </c>
      <c r="I134" s="53">
        <v>0.97</v>
      </c>
      <c r="J134" s="54">
        <v>0.99</v>
      </c>
      <c r="K134" s="55">
        <v>1</v>
      </c>
      <c r="L134" s="56">
        <v>1.93</v>
      </c>
      <c r="M134" s="57">
        <v>1.99</v>
      </c>
      <c r="N134" s="58">
        <v>2.02</v>
      </c>
    </row>
    <row r="135" spans="2:14" x14ac:dyDescent="0.25">
      <c r="B135" s="43"/>
      <c r="M135" s="25"/>
    </row>
    <row r="136" spans="2:14" x14ac:dyDescent="0.25">
      <c r="B136" s="43"/>
      <c r="M136" s="25"/>
    </row>
    <row r="137" spans="2:14" x14ac:dyDescent="0.25">
      <c r="B137" s="43"/>
      <c r="M137" s="25"/>
    </row>
    <row r="138" spans="2:14" x14ac:dyDescent="0.25">
      <c r="B138" s="43"/>
      <c r="M138" s="25"/>
    </row>
    <row r="139" spans="2:14" x14ac:dyDescent="0.25">
      <c r="B139" s="43"/>
      <c r="M139" s="25"/>
    </row>
    <row r="140" spans="2:14" x14ac:dyDescent="0.25">
      <c r="B140" s="43"/>
      <c r="M140" s="25"/>
    </row>
    <row r="141" spans="2:14" x14ac:dyDescent="0.25">
      <c r="B141" s="43"/>
      <c r="M141" s="25"/>
    </row>
    <row r="142" spans="2:14" x14ac:dyDescent="0.25">
      <c r="B142" s="43"/>
      <c r="M142" s="25"/>
    </row>
    <row r="143" spans="2:14" x14ac:dyDescent="0.25">
      <c r="B143" s="43"/>
      <c r="M143" s="25"/>
    </row>
    <row r="144" spans="2:14" x14ac:dyDescent="0.25">
      <c r="B144" s="43"/>
      <c r="M144" s="25"/>
    </row>
    <row r="145" spans="2:13" x14ac:dyDescent="0.25">
      <c r="B145" s="43"/>
      <c r="M145" s="25"/>
    </row>
    <row r="146" spans="2:13" x14ac:dyDescent="0.25">
      <c r="B146" s="43"/>
      <c r="M146" s="25"/>
    </row>
    <row r="147" spans="2:13" x14ac:dyDescent="0.25">
      <c r="B147" s="43"/>
      <c r="M147" s="25"/>
    </row>
    <row r="148" spans="2:13" x14ac:dyDescent="0.25">
      <c r="B148" s="43"/>
      <c r="M148" s="25"/>
    </row>
    <row r="149" spans="2:13" x14ac:dyDescent="0.25">
      <c r="B149" s="43"/>
      <c r="M149" s="25"/>
    </row>
    <row r="150" spans="2:13" x14ac:dyDescent="0.25">
      <c r="B150" s="43"/>
      <c r="M150" s="25"/>
    </row>
    <row r="151" spans="2:13" x14ac:dyDescent="0.25">
      <c r="B151" s="43"/>
      <c r="M151" s="25"/>
    </row>
    <row r="152" spans="2:13" x14ac:dyDescent="0.25">
      <c r="B152" s="43"/>
      <c r="M152" s="25"/>
    </row>
    <row r="153" spans="2:13" x14ac:dyDescent="0.25">
      <c r="B153" s="43"/>
      <c r="M153" s="25"/>
    </row>
    <row r="154" spans="2:13" x14ac:dyDescent="0.25">
      <c r="B154" s="43"/>
      <c r="M154" s="25"/>
    </row>
    <row r="155" spans="2:13" x14ac:dyDescent="0.25">
      <c r="B155" s="43"/>
      <c r="M155" s="25"/>
    </row>
    <row r="156" spans="2:13" x14ac:dyDescent="0.25">
      <c r="B156" s="43"/>
      <c r="M156" s="25"/>
    </row>
    <row r="157" spans="2:13" x14ac:dyDescent="0.25">
      <c r="B157" s="43"/>
      <c r="M157" s="25"/>
    </row>
    <row r="158" spans="2:13" x14ac:dyDescent="0.25">
      <c r="B158" s="43"/>
      <c r="M158" s="25"/>
    </row>
    <row r="159" spans="2:13" x14ac:dyDescent="0.25">
      <c r="B159" s="43"/>
      <c r="M159" s="25"/>
    </row>
    <row r="160" spans="2:13" x14ac:dyDescent="0.25">
      <c r="B160" s="43"/>
      <c r="M160" s="25"/>
    </row>
    <row r="161" spans="2:13" x14ac:dyDescent="0.25">
      <c r="B161" s="43"/>
      <c r="M161" s="25"/>
    </row>
    <row r="162" spans="2:13" x14ac:dyDescent="0.25">
      <c r="B162" s="43"/>
      <c r="M162" s="25"/>
    </row>
    <row r="163" spans="2:13" x14ac:dyDescent="0.25">
      <c r="B163" s="43"/>
      <c r="M163" s="25"/>
    </row>
    <row r="164" spans="2:13" x14ac:dyDescent="0.25">
      <c r="B164" s="43"/>
      <c r="M164" s="25"/>
    </row>
    <row r="165" spans="2:13" x14ac:dyDescent="0.25">
      <c r="B165" s="43"/>
      <c r="M165" s="25"/>
    </row>
    <row r="166" spans="2:13" x14ac:dyDescent="0.25">
      <c r="B166" s="43"/>
      <c r="M166" s="25"/>
    </row>
    <row r="167" spans="2:13" x14ac:dyDescent="0.25">
      <c r="B167" s="43"/>
      <c r="M167" s="25"/>
    </row>
    <row r="168" spans="2:13" x14ac:dyDescent="0.25">
      <c r="B168" s="43"/>
      <c r="M168" s="25"/>
    </row>
    <row r="169" spans="2:13" x14ac:dyDescent="0.25">
      <c r="B169" s="43"/>
      <c r="M169" s="25"/>
    </row>
    <row r="170" spans="2:13" x14ac:dyDescent="0.25">
      <c r="B170" s="43"/>
      <c r="M170" s="25"/>
    </row>
    <row r="171" spans="2:13" x14ac:dyDescent="0.25">
      <c r="B171" s="43"/>
      <c r="M171" s="25"/>
    </row>
    <row r="172" spans="2:13" x14ac:dyDescent="0.25">
      <c r="B172" s="43"/>
      <c r="M172" s="25"/>
    </row>
    <row r="173" spans="2:13" ht="15.75" thickBot="1" x14ac:dyDescent="0.3">
      <c r="B173" t="s">
        <v>10</v>
      </c>
      <c r="M173" s="25"/>
    </row>
    <row r="174" spans="2:13" ht="15.75" thickBot="1" x14ac:dyDescent="0.3">
      <c r="B174" s="6"/>
      <c r="C174" s="10" t="s">
        <v>49</v>
      </c>
      <c r="D174" s="10" t="s">
        <v>11</v>
      </c>
      <c r="M174" s="25"/>
    </row>
    <row r="175" spans="2:13" x14ac:dyDescent="0.25">
      <c r="B175" s="75" t="s">
        <v>45</v>
      </c>
      <c r="C175" s="1">
        <v>1.4</v>
      </c>
      <c r="D175" s="12">
        <v>1.4</v>
      </c>
      <c r="M175" s="25"/>
    </row>
    <row r="176" spans="2:13" x14ac:dyDescent="0.25">
      <c r="B176" s="7" t="s">
        <v>51</v>
      </c>
      <c r="C176" s="20">
        <v>1.5</v>
      </c>
      <c r="D176" s="16">
        <v>1.6</v>
      </c>
      <c r="E176" s="16"/>
      <c r="M176" s="25"/>
    </row>
    <row r="177" spans="2:13" x14ac:dyDescent="0.25">
      <c r="B177" s="7"/>
      <c r="C177" s="20"/>
      <c r="D177" s="16"/>
      <c r="E177" s="16"/>
      <c r="M177" s="25"/>
    </row>
    <row r="178" spans="2:13" x14ac:dyDescent="0.25">
      <c r="B178" s="43"/>
      <c r="M178" s="25"/>
    </row>
    <row r="179" spans="2:13" x14ac:dyDescent="0.25">
      <c r="B179" s="43"/>
      <c r="M179" s="25"/>
    </row>
    <row r="180" spans="2:13" x14ac:dyDescent="0.25">
      <c r="B180" s="43"/>
      <c r="M180" s="25"/>
    </row>
    <row r="181" spans="2:13" x14ac:dyDescent="0.25">
      <c r="B181" s="43"/>
      <c r="M181" s="25"/>
    </row>
    <row r="182" spans="2:13" x14ac:dyDescent="0.25">
      <c r="B182" s="43"/>
      <c r="M182" s="25"/>
    </row>
    <row r="183" spans="2:13" x14ac:dyDescent="0.25">
      <c r="B183" s="43"/>
      <c r="M183" s="25"/>
    </row>
    <row r="184" spans="2:13" x14ac:dyDescent="0.25">
      <c r="B184" s="43"/>
      <c r="M184" s="25"/>
    </row>
    <row r="185" spans="2:13" x14ac:dyDescent="0.25">
      <c r="B185" s="43"/>
      <c r="M185" s="25"/>
    </row>
    <row r="186" spans="2:13" x14ac:dyDescent="0.25">
      <c r="B186" s="43"/>
      <c r="M186" s="25"/>
    </row>
    <row r="187" spans="2:13" x14ac:dyDescent="0.25">
      <c r="B187" s="43"/>
      <c r="M187" s="25"/>
    </row>
    <row r="188" spans="2:13" x14ac:dyDescent="0.25">
      <c r="B188" s="43"/>
      <c r="M188" s="25"/>
    </row>
    <row r="189" spans="2:13" x14ac:dyDescent="0.25">
      <c r="B189" s="13"/>
      <c r="M189" s="25"/>
    </row>
    <row r="190" spans="2:13" x14ac:dyDescent="0.25">
      <c r="M190" s="25"/>
    </row>
    <row r="191" spans="2:13" x14ac:dyDescent="0.25">
      <c r="M191" s="25"/>
    </row>
    <row r="192" spans="2:13" x14ac:dyDescent="0.25">
      <c r="M192" s="25"/>
    </row>
    <row r="193" spans="2:13" x14ac:dyDescent="0.25">
      <c r="M193" s="25"/>
    </row>
    <row r="194" spans="2:13" x14ac:dyDescent="0.25">
      <c r="M194" s="25"/>
    </row>
    <row r="195" spans="2:13" x14ac:dyDescent="0.25">
      <c r="M195" s="25"/>
    </row>
    <row r="196" spans="2:13" x14ac:dyDescent="0.25">
      <c r="B196" s="7"/>
      <c r="C196" s="20"/>
      <c r="D196" s="16"/>
      <c r="E196" s="16"/>
      <c r="M196" s="25"/>
    </row>
    <row r="197" spans="2:13" x14ac:dyDescent="0.25">
      <c r="B197" s="7"/>
      <c r="C197" s="20"/>
      <c r="D197" s="16"/>
      <c r="E197" s="16"/>
      <c r="M197" s="25"/>
    </row>
    <row r="198" spans="2:13" x14ac:dyDescent="0.25">
      <c r="B198" s="7"/>
      <c r="C198" s="20"/>
      <c r="D198" s="16"/>
      <c r="E198" s="16"/>
      <c r="M198" s="25"/>
    </row>
    <row r="199" spans="2:13" x14ac:dyDescent="0.25">
      <c r="B199" s="7"/>
      <c r="C199" s="20"/>
      <c r="D199" s="16"/>
      <c r="E199" s="16"/>
      <c r="M199" s="25"/>
    </row>
    <row r="200" spans="2:13" x14ac:dyDescent="0.25">
      <c r="B200" s="13"/>
      <c r="M200" s="25"/>
    </row>
    <row r="201" spans="2:13" ht="15.75" thickBot="1" x14ac:dyDescent="0.3">
      <c r="B201" t="s">
        <v>64</v>
      </c>
      <c r="M201" s="25"/>
    </row>
    <row r="202" spans="2:13" ht="15.75" thickBot="1" x14ac:dyDescent="0.3">
      <c r="B202" s="6"/>
      <c r="C202" s="14" t="s">
        <v>65</v>
      </c>
      <c r="D202" s="15" t="s">
        <v>66</v>
      </c>
      <c r="E202" s="23" t="s">
        <v>67</v>
      </c>
      <c r="M202" s="25"/>
    </row>
    <row r="203" spans="2:13" x14ac:dyDescent="0.25">
      <c r="B203" s="75" t="s">
        <v>45</v>
      </c>
      <c r="C203" s="4">
        <v>44</v>
      </c>
      <c r="D203" s="96">
        <f>0.5*9.81*C203/1000</f>
        <v>0.21582000000000001</v>
      </c>
      <c r="E203" s="24">
        <f>+D203/(1000*0.008*0.004)</f>
        <v>6.7443749999999998</v>
      </c>
      <c r="F203" s="60"/>
      <c r="M203" s="25"/>
    </row>
    <row r="204" spans="2:13" x14ac:dyDescent="0.25">
      <c r="B204" s="86" t="s">
        <v>51</v>
      </c>
      <c r="C204" s="91"/>
      <c r="D204" s="97"/>
      <c r="E204" s="24">
        <v>7.8</v>
      </c>
      <c r="F204" s="60"/>
      <c r="M204" s="25"/>
    </row>
    <row r="205" spans="2:13" x14ac:dyDescent="0.25">
      <c r="B205" s="7"/>
      <c r="C205" s="16"/>
      <c r="D205" s="44"/>
      <c r="E205" s="24"/>
      <c r="M205" s="25"/>
    </row>
    <row r="206" spans="2:13" x14ac:dyDescent="0.25">
      <c r="B206" s="7"/>
      <c r="C206" s="16"/>
      <c r="D206" s="44"/>
      <c r="E206" s="24"/>
      <c r="M206" s="25"/>
    </row>
    <row r="207" spans="2:13" x14ac:dyDescent="0.25">
      <c r="B207" s="7"/>
      <c r="C207" s="16"/>
      <c r="D207" s="44"/>
      <c r="E207" s="24"/>
      <c r="M207" s="25"/>
    </row>
    <row r="208" spans="2:13" x14ac:dyDescent="0.25">
      <c r="B208" s="7"/>
      <c r="C208" s="16"/>
      <c r="D208" s="44"/>
      <c r="E208" s="24"/>
      <c r="M208" s="25"/>
    </row>
    <row r="209" spans="2:13" x14ac:dyDescent="0.25">
      <c r="B209" s="7"/>
      <c r="C209" s="16"/>
      <c r="D209" s="44"/>
      <c r="E209" s="24"/>
      <c r="M209" s="25"/>
    </row>
    <row r="210" spans="2:13" x14ac:dyDescent="0.25">
      <c r="B210" s="7"/>
      <c r="C210" s="16"/>
      <c r="D210" s="44"/>
      <c r="E210" s="24"/>
      <c r="M210" s="25"/>
    </row>
    <row r="211" spans="2:13" x14ac:dyDescent="0.25">
      <c r="B211" s="7"/>
      <c r="C211" s="16"/>
      <c r="D211" s="44"/>
      <c r="E211" s="24"/>
      <c r="M211" s="25"/>
    </row>
    <row r="212" spans="2:13" x14ac:dyDescent="0.25">
      <c r="B212" s="7"/>
      <c r="C212" s="16"/>
      <c r="D212" s="44"/>
      <c r="E212" s="24"/>
      <c r="M212" s="25"/>
    </row>
    <row r="213" spans="2:13" x14ac:dyDescent="0.25">
      <c r="B213" s="7"/>
      <c r="C213" s="16"/>
      <c r="D213" s="44"/>
      <c r="E213" s="24"/>
      <c r="M213" s="25"/>
    </row>
    <row r="214" spans="2:13" x14ac:dyDescent="0.25">
      <c r="B214" s="7"/>
      <c r="C214" s="16"/>
      <c r="D214" s="44"/>
      <c r="E214" s="24"/>
      <c r="M214" s="25"/>
    </row>
    <row r="215" spans="2:13" x14ac:dyDescent="0.25">
      <c r="B215" s="7"/>
      <c r="C215" s="16"/>
      <c r="D215" s="44"/>
      <c r="E215" s="24"/>
      <c r="M215" s="25"/>
    </row>
    <row r="216" spans="2:13" x14ac:dyDescent="0.25">
      <c r="B216" s="7"/>
      <c r="C216" s="16"/>
      <c r="D216" s="44"/>
      <c r="E216" s="24"/>
      <c r="M216" s="25"/>
    </row>
    <row r="217" spans="2:13" x14ac:dyDescent="0.25">
      <c r="B217" s="13"/>
      <c r="M217" s="25"/>
    </row>
    <row r="218" spans="2:13" ht="15.75" thickBot="1" x14ac:dyDescent="0.3">
      <c r="B218" t="s">
        <v>8</v>
      </c>
      <c r="M218" s="25"/>
    </row>
    <row r="219" spans="2:13" ht="15.75" thickBot="1" x14ac:dyDescent="0.3">
      <c r="B219" s="6"/>
      <c r="C219" s="11" t="s">
        <v>9</v>
      </c>
      <c r="M219" s="25"/>
    </row>
    <row r="220" spans="2:13" x14ac:dyDescent="0.25">
      <c r="B220" s="75" t="s">
        <v>45</v>
      </c>
      <c r="C220" s="17">
        <v>53</v>
      </c>
      <c r="M220" s="25"/>
    </row>
    <row r="221" spans="2:13" ht="15.75" thickBot="1" x14ac:dyDescent="0.3">
      <c r="B221" s="86" t="s">
        <v>51</v>
      </c>
      <c r="C221" s="45" t="s">
        <v>68</v>
      </c>
      <c r="M221" s="25"/>
    </row>
    <row r="222" spans="2:13" x14ac:dyDescent="0.25">
      <c r="B222" s="74"/>
      <c r="C222" s="20"/>
      <c r="M222" s="25"/>
    </row>
    <row r="223" spans="2:13" x14ac:dyDescent="0.25">
      <c r="B223" s="74"/>
      <c r="C223" s="20"/>
    </row>
    <row r="224" spans="2:13" x14ac:dyDescent="0.25">
      <c r="B224" s="25"/>
    </row>
    <row r="225" spans="2:2" x14ac:dyDescent="0.25">
      <c r="B225" s="25" t="s">
        <v>38</v>
      </c>
    </row>
    <row r="226" spans="2:2" x14ac:dyDescent="0.25">
      <c r="B226" s="25" t="s">
        <v>36</v>
      </c>
    </row>
    <row r="238" spans="2:2" x14ac:dyDescent="0.25">
      <c r="B238" s="7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2023-10-03T08:31:08Z</dcterms:modified>
</cp:coreProperties>
</file>