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7BE128B1-019C-4053-906C-994FE36FCE49}" xr6:coauthVersionLast="47" xr6:coauthVersionMax="47" xr10:uidLastSave="{00000000-0000-0000-0000-000000000000}"/>
  <bookViews>
    <workbookView xWindow="-108" yWindow="-108" windowWidth="23256" windowHeight="12456" firstSheet="2" activeTab="2" xr2:uid="{E40031B6-A519-4824-973D-0CBA5B638F16}"/>
  </bookViews>
  <sheets>
    <sheet name="screen_size_preferences" sheetId="21" state="hidden" r:id="rId1"/>
    <sheet name="Ranking_Pivot" sheetId="30" state="hidden" r:id="rId2"/>
    <sheet name="Ranking" sheetId="32" r:id="rId3"/>
    <sheet name="user_profiles" sheetId="26" state="hidden" r:id="rId4"/>
    <sheet name="cpu_ref" sheetId="8" state="hidden" r:id="rId5"/>
    <sheet name="perf_buckets" sheetId="7" state="hidden" r:id="rId6"/>
  </sheets>
  <definedNames>
    <definedName name="AvgDate">Ranking_Pivot!$Q$5</definedName>
    <definedName name="AvgPrice">Ranking_Pivot!$P$5</definedName>
    <definedName name="AvgRAM">Ranking_Pivot!$M$5</definedName>
    <definedName name="AvgROM">Ranking_Pivot!$N$5</definedName>
    <definedName name="AvgSize">Ranking_Pivot!$O$5</definedName>
    <definedName name="MaxDate">Ranking_Pivot!$Q$7</definedName>
    <definedName name="MaxPrice">Ranking_Pivot!$P$7</definedName>
    <definedName name="MaxRAM">Ranking_Pivot!$M$7</definedName>
    <definedName name="MaxReleased">Ranking_Pivot!#REF!</definedName>
    <definedName name="MaxROM">Ranking_Pivot!$N$7</definedName>
    <definedName name="MaxSize">Ranking_Pivot!$O$7</definedName>
    <definedName name="MinDate">Ranking_Pivot!$Q$6</definedName>
    <definedName name="MinPrice">Ranking_Pivot!$P$6</definedName>
    <definedName name="MinRAM">Ranking_Pivot!$M$6</definedName>
    <definedName name="MinROM">Ranking_Pivot!$N$6</definedName>
    <definedName name="MinSize">Ranking_Pivot!$O$6</definedName>
    <definedName name="Price">Ranking_Pivot!#REF!</definedName>
    <definedName name="priceieie">Ranking_Pivot!#REF!</definedName>
    <definedName name="_xlnm.Print_Area" localSheetId="2">Ranking!$A$1:$J$39</definedName>
    <definedName name="RangeRAM">Ranking_Pivot!$M$8</definedName>
    <definedName name="RangeROM">Ranking_Pivot!$N$8</definedName>
    <definedName name="Slicer_brand">#N/A</definedName>
    <definedName name="Slicer_performance_tier">#N/A</definedName>
    <definedName name="Slicer_released__Year">#N/A</definedName>
    <definedName name="Slicer_rom_type">#N/A</definedName>
    <definedName name="Slicer_size_tier">#N/A</definedName>
    <definedName name="Slicer_system_name">#N/A</definedName>
    <definedName name="Slicer_use_case">#N/A</definedName>
    <definedName name="userProfile">#REF!</definedName>
  </definedNames>
  <calcPr calcId="191029"/>
  <pivotCaches>
    <pivotCache cacheId="290" r:id="rId7"/>
  </pivotCaches>
  <extLst>
    <ext xmlns:x14="http://schemas.microsoft.com/office/spreadsheetml/2009/9/main" uri="{876F7934-8845-4945-9796-88D515C7AA90}">
      <x14:pivotCaches>
        <pivotCache cacheId="77" r:id="rId8"/>
      </x14:pivotCaches>
    </ex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laptops_ae3e6d85-308c-4ef8-a444-3f713c443bf9" name="data_laptops" connection="Query - data_laptops"/>
          <x15:modelTable id="data_processors_024d880a-7bc9-4f9c-a983-059dcbbbef6b" name="data_processors" connection="Query - data_processors"/>
          <x15:modelTable id="user_profiles_48dfbc37-6da6-4cab-bac9-8d61404450c5" name="user_profiles" connection="Query - user_profiles"/>
          <x15:modelTable id="screen_size_preferences_56348ef4-3903-4f72-936d-fb7354a207bd" name="screen_size_preferences" connection="Query - screen_size_preferences"/>
        </x15:modelTables>
        <x15:modelRelationships>
          <x15:modelRelationship fromTable="data_laptops" fromColumn="processor" toTable="data_processors" toColumn="processor"/>
          <x15:modelRelationship fromTable="user_profiles" fromColumn="user" toTable="screen_size_preferences" toColumn="use_case"/>
        </x15:modelRelationships>
        <x15:extLst>
          <ext xmlns:x16="http://schemas.microsoft.com/office/spreadsheetml/2014/11/main" uri="{9835A34E-60A6-4A7C-AAB8-D5F71C897F49}">
            <x16:modelTimeGroupings>
              <x16:modelTimeGrouping tableName="data_laptops" columnName="released" columnId="released">
                <x16:calculatedTimeColumn columnName="released (Year)" columnId="released (Year)" contentType="years" isSelected="1"/>
                <x16:calculatedTimeColumn columnName="released (Quarter)" columnId="released (Quarter)" contentType="quarters" isSelected="1"/>
                <x16:calculatedTimeColumn columnName="released (Month Index)" columnId="released (Month Index)" contentType="monthsindex" isSelected="1"/>
                <x16:calculatedTimeColumn columnName="released (Month)" columnId="releas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30" l="1"/>
  <c r="O7" i="30"/>
  <c r="N6" i="30"/>
  <c r="O6" i="30"/>
  <c r="M6" i="30"/>
  <c r="P6" i="30"/>
  <c r="Q6" i="30"/>
  <c r="Q7" i="30"/>
  <c r="P7" i="30"/>
  <c r="M7" i="30"/>
  <c r="Q5" i="30"/>
  <c r="P5" i="30"/>
  <c r="N5" i="30"/>
  <c r="O5" i="30"/>
  <c r="M5" i="30"/>
  <c r="I22" i="32"/>
  <c r="I23" i="32"/>
  <c r="I24" i="32"/>
  <c r="I25" i="32"/>
  <c r="I26" i="32"/>
  <c r="I27" i="32"/>
  <c r="I28" i="32"/>
  <c r="I29" i="32"/>
  <c r="I30" i="32"/>
  <c r="I31" i="32"/>
  <c r="I32" i="32"/>
  <c r="I33" i="32"/>
  <c r="I34" i="32"/>
  <c r="I35" i="32"/>
  <c r="I36" i="32"/>
  <c r="G22" i="32"/>
  <c r="G23" i="32"/>
  <c r="G24" i="32"/>
  <c r="G25" i="32"/>
  <c r="G26" i="32"/>
  <c r="G27" i="32"/>
  <c r="G28" i="32"/>
  <c r="G29" i="32"/>
  <c r="G30" i="32"/>
  <c r="G31" i="32"/>
  <c r="G32" i="32"/>
  <c r="G33" i="32"/>
  <c r="G34" i="32"/>
  <c r="G35" i="32"/>
  <c r="G36" i="32"/>
  <c r="H22" i="32"/>
  <c r="H23" i="32"/>
  <c r="H24" i="32"/>
  <c r="H25" i="32"/>
  <c r="H26" i="32"/>
  <c r="H27" i="32"/>
  <c r="H28" i="32"/>
  <c r="H29" i="32"/>
  <c r="H30" i="32"/>
  <c r="H31" i="32"/>
  <c r="H32" i="32"/>
  <c r="H33" i="32"/>
  <c r="H34" i="32"/>
  <c r="H35" i="32"/>
  <c r="H36" i="32"/>
  <c r="B22" i="32"/>
  <c r="B23" i="32"/>
  <c r="B24" i="32"/>
  <c r="B25" i="32"/>
  <c r="B26" i="32"/>
  <c r="B27" i="32"/>
  <c r="B28" i="32"/>
  <c r="B29" i="32"/>
  <c r="B30" i="32"/>
  <c r="B31" i="32"/>
  <c r="B32" i="32"/>
  <c r="B33" i="32"/>
  <c r="B34" i="32"/>
  <c r="B35" i="32"/>
  <c r="B36" i="32"/>
  <c r="C22" i="32"/>
  <c r="C23" i="32"/>
  <c r="C24" i="32"/>
  <c r="C25" i="32"/>
  <c r="C26" i="32"/>
  <c r="C27" i="32"/>
  <c r="C28" i="32"/>
  <c r="C29" i="32"/>
  <c r="C30" i="32"/>
  <c r="C31" i="32"/>
  <c r="C32" i="32"/>
  <c r="C33" i="32"/>
  <c r="C34" i="32"/>
  <c r="C35" i="32"/>
  <c r="C36" i="32"/>
  <c r="D22" i="32"/>
  <c r="D23" i="32"/>
  <c r="D24" i="32"/>
  <c r="D25" i="32"/>
  <c r="D26" i="32"/>
  <c r="D27" i="32"/>
  <c r="D28" i="32"/>
  <c r="D29" i="32"/>
  <c r="D30" i="32"/>
  <c r="D31" i="32"/>
  <c r="D32" i="32"/>
  <c r="D33" i="32"/>
  <c r="D34" i="32"/>
  <c r="D35" i="32"/>
  <c r="D36" i="32"/>
  <c r="E22" i="32"/>
  <c r="E23" i="32"/>
  <c r="E24" i="32"/>
  <c r="E25" i="32"/>
  <c r="E26" i="32"/>
  <c r="E27" i="32"/>
  <c r="E28" i="32"/>
  <c r="E29" i="32"/>
  <c r="E30" i="32"/>
  <c r="E31" i="32"/>
  <c r="E32" i="32"/>
  <c r="E33" i="32"/>
  <c r="E34" i="32"/>
  <c r="E35" i="32"/>
  <c r="E36" i="32"/>
  <c r="F22" i="32"/>
  <c r="F23" i="32"/>
  <c r="F24" i="32"/>
  <c r="F25" i="32"/>
  <c r="F26" i="32"/>
  <c r="F27" i="32"/>
  <c r="F28" i="32"/>
  <c r="F29" i="32"/>
  <c r="F30" i="32"/>
  <c r="F31" i="32"/>
  <c r="F32" i="32"/>
  <c r="F33" i="32"/>
  <c r="F34" i="32"/>
  <c r="F35" i="32"/>
  <c r="F36" i="32"/>
  <c r="N8" i="30" l="1"/>
  <c r="M8" i="30"/>
  <c r="J31" i="32"/>
  <c r="J36" i="32"/>
  <c r="J28" i="32"/>
  <c r="J29" i="32"/>
  <c r="J35" i="32"/>
  <c r="J34" i="32"/>
  <c r="J26" i="32"/>
  <c r="J27" i="32"/>
  <c r="J33" i="32"/>
  <c r="J25" i="32"/>
  <c r="J32" i="32"/>
  <c r="J24" i="32"/>
  <c r="J23" i="32"/>
  <c r="J30" i="32"/>
  <c r="J22"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A81D5D-879D-45ED-83EF-649B656A990D}" keepAlive="1" name="Query - benchmark_single_core" description="Connection to the 'benchmark_single_core' query in the workbook." type="5" refreshedVersion="0" background="1">
    <dbPr connection="Provider=Microsoft.Mashup.OleDb.1;Data Source=$Workbook$;Location=benchmark_single_core;Extended Properties=&quot;&quot;" command="SELECT * FROM [benchmark_single_core]"/>
  </connection>
  <connection id="2" xr16:uid="{23A2C624-A5E3-4D8B-9319-97E3AAF76D0A}" keepAlive="1" name="Query - benchmark_single_core_mac" description="Connection to the 'benchmark_single_core_mac' query in the workbook." type="5" refreshedVersion="8" background="1" saveData="1">
    <dbPr connection="Provider=Microsoft.Mashup.OleDb.1;Data Source=$Workbook$;Location=benchmark_single_core_mac;Extended Properties=&quot;&quot;" command="SELECT * FROM [benchmark_single_core_mac]"/>
  </connection>
  <connection id="3" xr16:uid="{CC006445-8D6E-46A1-B4F9-29EAEC4738BA}" keepAlive="1" name="Query - cpu_ref" description="Connection to the 'cpu_ref' query in the workbook." type="5" refreshedVersion="8" background="1" saveData="1">
    <dbPr connection="Provider=Microsoft.Mashup.OleDb.1;Data Source=$Workbook$;Location=cpu_ref;Extended Properties=&quot;&quot;" command="SELECT * FROM [cpu_ref]"/>
  </connection>
  <connection id="4" xr16:uid="{BFFB7722-141C-492C-835C-85DDB314ECB7}" keepAlive="1" name="Query - data_benchmark" description="Connection to the 'data_benchmark' query in the workbook." type="5" refreshedVersion="8" background="1" saveData="1">
    <dbPr connection="Provider=Microsoft.Mashup.OleDb.1;Data Source=$Workbook$;Location=data_benchmark;Extended Properties=&quot;&quot;" command="SELECT * FROM [data_benchmark]"/>
  </connection>
  <connection id="5" xr16:uid="{5DCF587E-D477-4491-9783-024E793E52D8}" name="Query - data_laptops" description="Connection to the 'data_laptops' query in the workbook." type="100" refreshedVersion="8" minRefreshableVersion="5">
    <extLst>
      <ext xmlns:x15="http://schemas.microsoft.com/office/spreadsheetml/2010/11/main" uri="{DE250136-89BD-433C-8126-D09CA5730AF9}">
        <x15:connection id="16bc891d-49a6-4a27-bab4-bc0f02ee9d37">
          <x15:oledbPr connection="Provider=Microsoft.Mashup.OleDb.1;Data Source=$Workbook$;Location=data_laptops;Extended Properties=&quot;&quot;">
            <x15:dbTables>
              <x15:dbTable name="data_laptops"/>
            </x15:dbTables>
          </x15:oledbPr>
        </x15:connection>
      </ext>
    </extLst>
  </connection>
  <connection id="6" xr16:uid="{523E07D3-93F8-48AF-8696-2E5ADE61C68E}" name="Query - data_processors" description="Connection to the 'data_processors' query in the workbook." type="100" refreshedVersion="8" minRefreshableVersion="5">
    <extLst>
      <ext xmlns:x15="http://schemas.microsoft.com/office/spreadsheetml/2010/11/main" uri="{DE250136-89BD-433C-8126-D09CA5730AF9}">
        <x15:connection id="fd4b3be0-e2d3-4eab-b599-ecbdd91fafd5"/>
      </ext>
    </extLst>
  </connection>
  <connection id="7" xr16:uid="{C16F9821-56FA-45C6-9650-D5C485CD8C87}" keepAlive="1" name="Query - live_php_rates" description="Connection to the 'live_php_rates' query in the workbook." type="5" refreshedVersion="8" background="1" saveData="1">
    <dbPr connection="Provider=Microsoft.Mashup.OleDb.1;Data Source=$Workbook$;Location=live_php_rates;Extended Properties=&quot;&quot;" command="SELECT * FROM [live_php_rates]"/>
  </connection>
  <connection id="8" xr16:uid="{76C6AB11-515A-4917-82C6-A4D90581B3F1}" keepAlive="1" name="Query - perf_buckets" description="Connection to the 'perf_buckets' query in the workbook." type="5" refreshedVersion="8" background="1" saveData="1">
    <dbPr connection="Provider=Microsoft.Mashup.OleDb.1;Data Source=$Workbook$;Location=perf_buckets;Extended Properties=&quot;&quot;" command="SELECT * FROM [perf_buckets]"/>
  </connection>
  <connection id="9" xr16:uid="{BC73D36B-BAF3-4B73-880F-C90DC1631BE1}" name="Query - screen_size_preferences" description="Connection to the 'screen_size_preferences' query in the workbook." type="100" refreshedVersion="8" minRefreshableVersion="5">
    <extLst>
      <ext xmlns:x15="http://schemas.microsoft.com/office/spreadsheetml/2010/11/main" uri="{DE250136-89BD-433C-8126-D09CA5730AF9}">
        <x15:connection id="53001a39-4752-4895-9068-c5220d28d712">
          <x15:oledbPr connection="Provider=Microsoft.Mashup.OleDb.1;Data Source=$Workbook$;Location=screen_size_preferences;Extended Properties=&quot;&quot;">
            <x15:dbTables>
              <x15:dbTable name="screen_size_preferences"/>
            </x15:dbTables>
          </x15:oledbPr>
        </x15:connection>
      </ext>
    </extLst>
  </connection>
  <connection id="10" xr16:uid="{DE6056A5-3F39-40E4-B1A2-FFF21EB2CA69}" name="Query - user_profiles" description="Connection to the 'user_profiles' query in the workbook." type="100" refreshedVersion="8" minRefreshableVersion="5">
    <extLst>
      <ext xmlns:x15="http://schemas.microsoft.com/office/spreadsheetml/2010/11/main" uri="{DE250136-89BD-433C-8126-D09CA5730AF9}">
        <x15:connection id="6cf21dbc-9ec2-46c2-a87d-a74309c5ebbb">
          <x15:oledbPr connection="Provider=Microsoft.Mashup.OleDb.1;Data Source=$Workbook$;Location=user_profiles;Extended Properties=&quot;&quot;">
            <x15:dbTables>
              <x15:dbTable name="user_profiles"/>
            </x15:dbTables>
          </x15:oledbPr>
        </x15:connection>
      </ext>
    </extLst>
  </connection>
  <connection id="11" xr16:uid="{D7887F55-5D24-47AA-A7EE-0B7E1EB36F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<sst xmlns="http://schemas.openxmlformats.org/spreadsheetml/2006/main" count="1106" uniqueCount="206">
  <si>
    <t>brand</t>
  </si>
  <si>
    <t>Apple</t>
  </si>
  <si>
    <t>Intel</t>
  </si>
  <si>
    <t>Core</t>
  </si>
  <si>
    <t>Xeon</t>
  </si>
  <si>
    <t>AMD</t>
  </si>
  <si>
    <t>Ryzen</t>
  </si>
  <si>
    <t>Pentium</t>
  </si>
  <si>
    <t>Celeron</t>
  </si>
  <si>
    <t>Athlon</t>
  </si>
  <si>
    <t>A8</t>
  </si>
  <si>
    <t>M2</t>
  </si>
  <si>
    <t>M3</t>
  </si>
  <si>
    <t>Snapdragon</t>
  </si>
  <si>
    <t>MediaTek</t>
  </si>
  <si>
    <t>M4</t>
  </si>
  <si>
    <t>Qualcomm</t>
  </si>
  <si>
    <t>Entry</t>
  </si>
  <si>
    <t>Mainstream</t>
  </si>
  <si>
    <t>Baseline</t>
  </si>
  <si>
    <t>Performance</t>
  </si>
  <si>
    <t>High-End</t>
  </si>
  <si>
    <t>Extreme</t>
  </si>
  <si>
    <t>perf_tier</t>
  </si>
  <si>
    <t>index_min</t>
  </si>
  <si>
    <t>index_max</t>
  </si>
  <si>
    <t>Ultra 5</t>
  </si>
  <si>
    <t>X</t>
  </si>
  <si>
    <t>Ultra 7</t>
  </si>
  <si>
    <t>A6</t>
  </si>
  <si>
    <t>Gold</t>
  </si>
  <si>
    <t>Ultra 9</t>
  </si>
  <si>
    <t>EPYC</t>
  </si>
  <si>
    <t>Phenom</t>
  </si>
  <si>
    <t>Opteron</t>
  </si>
  <si>
    <t>Sempron</t>
  </si>
  <si>
    <t>Atom</t>
  </si>
  <si>
    <t>PRO</t>
  </si>
  <si>
    <t>A10</t>
  </si>
  <si>
    <t>A4</t>
  </si>
  <si>
    <t>Turion</t>
  </si>
  <si>
    <t>3015e</t>
  </si>
  <si>
    <t>family</t>
  </si>
  <si>
    <t>tier</t>
  </si>
  <si>
    <t>generation</t>
  </si>
  <si>
    <t>gen_code</t>
  </si>
  <si>
    <t>i3</t>
  </si>
  <si>
    <t>10th</t>
  </si>
  <si>
    <t>10000</t>
  </si>
  <si>
    <t>i5</t>
  </si>
  <si>
    <t>i7</t>
  </si>
  <si>
    <t>i9</t>
  </si>
  <si>
    <t>11th</t>
  </si>
  <si>
    <t>11000</t>
  </si>
  <si>
    <t>12th</t>
  </si>
  <si>
    <t>12000</t>
  </si>
  <si>
    <t>13th</t>
  </si>
  <si>
    <t>13000</t>
  </si>
  <si>
    <t>14th</t>
  </si>
  <si>
    <t>14000</t>
  </si>
  <si>
    <t>Silver</t>
  </si>
  <si>
    <t>N</t>
  </si>
  <si>
    <t>J</t>
  </si>
  <si>
    <t>E</t>
  </si>
  <si>
    <t>W</t>
  </si>
  <si>
    <t>Scalable</t>
  </si>
  <si>
    <t>3</t>
  </si>
  <si>
    <t>Zen 1</t>
  </si>
  <si>
    <t>1000</t>
  </si>
  <si>
    <t>5</t>
  </si>
  <si>
    <t>7</t>
  </si>
  <si>
    <t>Zen+</t>
  </si>
  <si>
    <t>2000</t>
  </si>
  <si>
    <t>Zen 2</t>
  </si>
  <si>
    <t>3000</t>
  </si>
  <si>
    <t>9</t>
  </si>
  <si>
    <t>Zen 3</t>
  </si>
  <si>
    <t>5000</t>
  </si>
  <si>
    <t>Zen 4</t>
  </si>
  <si>
    <t>7000</t>
  </si>
  <si>
    <t>Zen 5</t>
  </si>
  <si>
    <t>9000</t>
  </si>
  <si>
    <t>M</t>
  </si>
  <si>
    <t>M1</t>
  </si>
  <si>
    <t>Dimensity</t>
  </si>
  <si>
    <t>Helio</t>
  </si>
  <si>
    <t>A</t>
  </si>
  <si>
    <t>P</t>
  </si>
  <si>
    <t>G</t>
  </si>
  <si>
    <t>A12</t>
  </si>
  <si>
    <t>FX</t>
  </si>
  <si>
    <t>II</t>
  </si>
  <si>
    <t>R</t>
  </si>
  <si>
    <t>I</t>
  </si>
  <si>
    <t>X4</t>
  </si>
  <si>
    <t>Neo</t>
  </si>
  <si>
    <t>X6</t>
  </si>
  <si>
    <t>X2</t>
  </si>
  <si>
    <t>A9</t>
  </si>
  <si>
    <t>64 X2</t>
  </si>
  <si>
    <t>X3</t>
  </si>
  <si>
    <t>C</t>
  </si>
  <si>
    <t>E1</t>
  </si>
  <si>
    <t>E2</t>
  </si>
  <si>
    <t>RX</t>
  </si>
  <si>
    <t>PRO A10</t>
  </si>
  <si>
    <t>PRO A12</t>
  </si>
  <si>
    <t>PRO A6</t>
  </si>
  <si>
    <t>PRO A8</t>
  </si>
  <si>
    <t>PRO A4</t>
  </si>
  <si>
    <t>Threadripper</t>
  </si>
  <si>
    <t>Threadripper Pro</t>
  </si>
  <si>
    <t>M1 Pro</t>
  </si>
  <si>
    <t>M1 Max</t>
  </si>
  <si>
    <t>M1 Ultra</t>
  </si>
  <si>
    <t>M2 Pro</t>
  </si>
  <si>
    <t>M2 Max</t>
  </si>
  <si>
    <t>M2 Ultra</t>
  </si>
  <si>
    <t>M3 Pro</t>
  </si>
  <si>
    <t>M3 Max</t>
  </si>
  <si>
    <t>M3 Ultra</t>
  </si>
  <si>
    <t>M4 Pro</t>
  </si>
  <si>
    <t>M4 Max</t>
  </si>
  <si>
    <t>M4 Ultra</t>
  </si>
  <si>
    <t>X Plus</t>
  </si>
  <si>
    <t>X Elite</t>
  </si>
  <si>
    <t>X2 Plus</t>
  </si>
  <si>
    <t>X2 Elite</t>
  </si>
  <si>
    <t>X2 Elite Extreme</t>
  </si>
  <si>
    <t>100</t>
  </si>
  <si>
    <t>200</t>
  </si>
  <si>
    <t>3000s</t>
  </si>
  <si>
    <t>3020Ce</t>
  </si>
  <si>
    <t>AI 9</t>
  </si>
  <si>
    <t>AI 7</t>
  </si>
  <si>
    <t>AI 5</t>
  </si>
  <si>
    <t>AI MAX</t>
  </si>
  <si>
    <t>AI MAX+</t>
  </si>
  <si>
    <t>Series 1</t>
  </si>
  <si>
    <t>Series 2</t>
  </si>
  <si>
    <t>6th</t>
  </si>
  <si>
    <t>7th</t>
  </si>
  <si>
    <t>8th</t>
  </si>
  <si>
    <t>9th</t>
  </si>
  <si>
    <t>6000</t>
  </si>
  <si>
    <t>8000</t>
  </si>
  <si>
    <t>3rd</t>
  </si>
  <si>
    <t>4th</t>
  </si>
  <si>
    <t>5th</t>
  </si>
  <si>
    <t>4000</t>
  </si>
  <si>
    <t>use_case</t>
  </si>
  <si>
    <t>min_size</t>
  </si>
  <si>
    <t>max_size</t>
  </si>
  <si>
    <t>peak_size</t>
  </si>
  <si>
    <t>max_score</t>
  </si>
  <si>
    <t>penalty_per_inch</t>
  </si>
  <si>
    <t>performance</t>
  </si>
  <si>
    <t>display</t>
  </si>
  <si>
    <t>price</t>
  </si>
  <si>
    <t>popularity</t>
  </si>
  <si>
    <t>user</t>
  </si>
  <si>
    <t>student</t>
  </si>
  <si>
    <t>office</t>
  </si>
  <si>
    <t>gamer</t>
  </si>
  <si>
    <t>recency</t>
  </si>
  <si>
    <t>designer</t>
  </si>
  <si>
    <t>Score</t>
  </si>
  <si>
    <t>Laptop</t>
  </si>
  <si>
    <t>1st</t>
  </si>
  <si>
    <t>2nd</t>
  </si>
  <si>
    <t>Platinum</t>
  </si>
  <si>
    <t>W7</t>
  </si>
  <si>
    <t>W3</t>
  </si>
  <si>
    <t>W5</t>
  </si>
  <si>
    <t>W9</t>
  </si>
  <si>
    <t>Variants</t>
  </si>
  <si>
    <t>Maximum RAM</t>
  </si>
  <si>
    <t>Maximum ROM</t>
  </si>
  <si>
    <t>Lowest Price</t>
  </si>
  <si>
    <t>Max Resolution</t>
  </si>
  <si>
    <t>Max Screen Size</t>
  </si>
  <si>
    <t>Remarks</t>
  </si>
  <si>
    <t>Latest Released</t>
  </si>
  <si>
    <t>MSI Stealth 17 Studio</t>
  </si>
  <si>
    <t xml:space="preserve"> 3840 x 2160</t>
  </si>
  <si>
    <t>Asus ROG Zephyrus G14</t>
  </si>
  <si>
    <t xml:space="preserve"> 2880 x 1800</t>
  </si>
  <si>
    <t>Asus ROG Flow Z13</t>
  </si>
  <si>
    <t xml:space="preserve"> 3840 x 2400</t>
  </si>
  <si>
    <t>MSI Titan GT77 HX</t>
  </si>
  <si>
    <t>Asus ROG Strix Scar 16</t>
  </si>
  <si>
    <t xml:space="preserve"> 2560 x 1600</t>
  </si>
  <si>
    <t>Apple MacBook Pro M3 Pro</t>
  </si>
  <si>
    <t xml:space="preserve"> 3456 x 2234</t>
  </si>
  <si>
    <t>Asus Zenbook 14 OLED</t>
  </si>
  <si>
    <t>Asus ROG Strix G16</t>
  </si>
  <si>
    <t>MSI Stealth 16 Mercedes AMG</t>
  </si>
  <si>
    <t>Apple MacBook Air M3</t>
  </si>
  <si>
    <t xml:space="preserve"> 2880 x 1864</t>
  </si>
  <si>
    <t>Apple MacBook Pro M4</t>
  </si>
  <si>
    <t>Apple MacBook Air M4</t>
  </si>
  <si>
    <t>Asus ROG Flow X13</t>
  </si>
  <si>
    <t>Asus TUF Gaming A14</t>
  </si>
  <si>
    <t>Asus ROG Zephyrus Duo 16</t>
  </si>
  <si>
    <t>"</t>
  </si>
  <si>
    <t xml:space="preserve">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</si>
</sst>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mmm\-dd\-yyyy"/>
  </numFmts>
  <fonts count="6" x14ac:knownFonts="1">
    <font>
      <sz val="11"/>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
      <sz val="14"/>
      <color theme="1"/>
      <name val="Aptos Black"/>
      <family val="2"/>
    </font>
    <font>
      <sz val="14"/>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wrapText="1"/>
    </xf>
    <xf numFmtId="49" fontId="0" fillId="0" borderId="0" xfId="0" applyNumberFormat="1" applyAlignment="1">
      <alignment horizontal="left" vertical="center" wrapText="1"/>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xf>
    <xf numFmtId="0" fontId="0" fillId="0" borderId="0" xfId="0" pivotButton="1"/>
    <xf numFmtId="164" fontId="0" fillId="0" borderId="0" xfId="0" applyNumberFormat="1"/>
    <xf numFmtId="0" fontId="3" fillId="0" borderId="0" xfId="1"/>
    <xf numFmtId="165" fontId="0" fillId="0" borderId="0" xfId="0" applyNumberFormat="1"/>
    <xf numFmtId="164" fontId="5" fillId="0" borderId="0" xfId="0" applyNumberFormat="1" applyFont="1" applyAlignment="1">
      <alignment horizontal="right"/>
    </xf>
    <xf numFmtId="165" fontId="5" fillId="0" borderId="0" xfId="0" applyNumberFormat="1" applyFont="1" applyAlignment="1">
      <alignment horizontal="right"/>
    </xf>
    <xf numFmtId="0" fontId="4" fillId="0" borderId="0" xfId="0" applyFont="1" applyAlignment="1">
      <alignment vertical="center"/>
    </xf>
    <xf numFmtId="0" fontId="4" fillId="0" borderId="0" xfId="0" applyFont="1" applyAlignment="1">
      <alignment horizontal="center" vertical="center"/>
    </xf>
    <xf numFmtId="0" fontId="5" fillId="0" borderId="0" xfId="0" applyFont="1"/>
    <xf numFmtId="0" fontId="5" fillId="0" borderId="0" xfId="0" applyFont="1" applyAlignment="1">
      <alignment horizontal="right"/>
    </xf>
    <xf numFmtId="0" fontId="5" fillId="0" borderId="0" xfId="0" applyFont="1" applyAlignment="1">
      <alignment horizontal="center"/>
    </xf>
    <xf numFmtId="0" fontId="0" fillId="0" borderId="0" xfId="0" applyNumberFormat="1"/>
  </cellXfs>
  <cellStyles count="2">
    <cellStyle name="Hyperlink" xfId="1" builtinId="8"/>
    <cellStyle name="Normal" xfId="0" builtinId="0"/>
  </cellStyles>
  <dxfs count="37">
    <dxf>
      <font>
        <b/>
        <i val="0"/>
      </font>
      <fill>
        <patternFill>
          <bgColor theme="5" tint="0.39994506668294322"/>
        </patternFill>
      </fill>
    </dxf>
    <dxf>
      <font>
        <b/>
        <i val="0"/>
      </font>
      <fill>
        <patternFill>
          <bgColor rgb="FFFFFF66"/>
        </patternFill>
      </fill>
    </dxf>
    <dxf>
      <font>
        <sz val="14"/>
        <color theme="1"/>
        <name val="Aptos Black"/>
        <family val="2"/>
        <scheme val="none"/>
      </font>
      <border diagonalUp="0" diagonalDown="0">
        <left style="thick">
          <color rgb="FFFF9933"/>
        </left>
        <right style="thick">
          <color rgb="FFFF9933"/>
        </right>
        <top style="thick">
          <color rgb="FFFF9933"/>
        </top>
        <bottom/>
        <vertical/>
        <horizontal/>
      </border>
    </dxf>
    <dxf>
      <font>
        <color theme="1"/>
        <name val="Aptos"/>
        <family val="2"/>
      </font>
      <fill>
        <patternFill>
          <bgColor theme="5" tint="0.79998168889431442"/>
        </patternFill>
      </fill>
      <border diagonalUp="0" diagonalDown="0">
        <left style="thick">
          <color theme="5"/>
        </left>
        <right style="thick">
          <color theme="5"/>
        </right>
        <top style="thick">
          <color theme="5"/>
        </top>
        <bottom style="thick">
          <color theme="5"/>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center"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165" formatCode="mmm\-dd\-yyyy"/>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164" formatCode="&quot;₱&quot;#,##0"/>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4"/>
        <color theme="1"/>
        <name val="Aptos"/>
        <family val="2"/>
        <scheme val="none"/>
      </font>
    </dxf>
    <dxf>
      <font>
        <b val="0"/>
        <i val="0"/>
        <strike val="0"/>
        <condense val="0"/>
        <extend val="0"/>
        <outline val="0"/>
        <shadow val="0"/>
        <u val="none"/>
        <vertAlign val="baseline"/>
        <sz val="14"/>
        <color theme="1"/>
        <name val="Aptos Black"/>
        <family val="2"/>
        <scheme val="none"/>
      </font>
      <alignment horizontal="general" vertical="center" textRotation="0" wrapText="0" indent="0" justifyLastLine="0" shrinkToFit="0" readingOrder="0"/>
    </dxf>
    <dxf>
      <font>
        <sz val="14"/>
        <color theme="1"/>
        <name val="Aptos Black"/>
        <family val="2"/>
        <scheme val="none"/>
      </font>
      <border diagonalUp="0" diagonalDown="0">
        <left style="thick">
          <color rgb="FFFF9933"/>
        </left>
        <right style="thick">
          <color rgb="FFFF9933"/>
        </right>
        <top style="thick">
          <color rgb="FFFF9933"/>
        </top>
        <bottom/>
        <vertical/>
        <horizontal/>
      </border>
    </dxf>
    <dxf>
      <font>
        <color theme="1"/>
        <name val="Aptos"/>
        <family val="2"/>
      </font>
      <fill>
        <patternFill>
          <bgColor rgb="FFFFCC99"/>
        </patternFill>
      </fill>
      <border diagonalUp="0" diagonalDown="0">
        <left style="thick">
          <color theme="5"/>
        </left>
        <right style="thick">
          <color theme="5"/>
        </right>
        <top style="thick">
          <color theme="5"/>
        </top>
        <bottom style="thick">
          <color theme="5"/>
        </bottom>
        <vertical/>
        <horizontal/>
      </border>
    </dxf>
  </dxfs>
  <tableStyles count="2" defaultTableStyle="TableStyleMedium2" defaultPivotStyle="PivotStyleLight16">
    <tableStyle name="Custom_Slicer" pivot="0" table="0" count="10" xr9:uid="{92B3F5AD-97E1-48E7-AAD7-50500D09B0B0}">
      <tableStyleElement type="wholeTable" dxfId="3"/>
      <tableStyleElement type="headerRow" dxfId="2"/>
    </tableStyle>
    <tableStyle name="Custom_Slicer 2" pivot="0" table="0" count="10" xr9:uid="{CFBAB9D5-F805-4663-8063-ABB6559DB773}">
      <tableStyleElement type="wholeTable" dxfId="36"/>
      <tableStyleElement type="headerRow" dxfId="35"/>
    </tableStyle>
  </tableStyles>
  <colors>
    <mruColors>
      <color rgb="FFE97132"/>
      <color rgb="FFFFCC99"/>
      <color rgb="FFFFFF66"/>
      <color rgb="FFFF9933"/>
      <color rgb="FFFFCC66"/>
      <color rgb="FFFFFF99"/>
      <color rgb="FFFFCC00"/>
    </mruColors>
  </colors>
  <extLst>
    <ext xmlns:x14="http://schemas.microsoft.com/office/spreadsheetml/2009/9/main" uri="{46F421CA-312F-682f-3DD2-61675219B42D}">
      <x14:dxfs count="16">
        <dxf>
          <font>
            <b/>
            <i val="0"/>
            <color theme="1"/>
            <name val="Aptos"/>
            <family val="2"/>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b/>
            <i val="0"/>
            <color theme="1"/>
            <name val="Aptos"/>
            <family val="2"/>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b/>
            <i val="0"/>
            <color rgb="FF828282"/>
            <name val="Aptos"/>
            <family val="2"/>
          </font>
          <fill>
            <patternFill patternType="solid">
              <fgColor auto="1"/>
              <bgColor theme="2" tint="-9.9948118533890809E-2"/>
            </patternFill>
          </fill>
          <border>
            <left style="thin">
              <color rgb="FFCCCCCC"/>
            </left>
            <right style="thin">
              <color rgb="FFCCCCCC"/>
            </right>
            <top style="thin">
              <color rgb="FFCCCCCC"/>
            </top>
            <bottom style="thin">
              <color rgb="FFCCCCCC"/>
            </bottom>
            <vertical/>
            <horizontal/>
          </border>
        </dxf>
        <dxf>
          <font>
            <b/>
            <i val="0"/>
            <color theme="0"/>
            <name val="Aptos"/>
            <family val="2"/>
          </font>
          <fill>
            <patternFill patternType="solid">
              <fgColor auto="1"/>
              <bgColor theme="5"/>
            </patternFill>
          </fill>
          <border diagonalUp="0" diagonalDown="0">
            <left style="medium">
              <color auto="1"/>
            </left>
            <right style="medium">
              <color auto="1"/>
            </right>
            <top style="medium">
              <color auto="1"/>
            </top>
            <bottom style="medium">
              <color auto="1"/>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auto="1"/>
              <bgColor theme="2" tint="-9.9948118533890809E-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5" tint="-0.24994659260841701"/>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Custom_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microsoft.com/office/2007/relationships/slicerCache" Target="slicerCaches/slicerCache3.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microsoft.com/office/2007/relationships/slicerCache" Target="slicerCaches/slicerCache2.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4.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kaggle.com/datasets/ankit07chy/laptopuncleaneddataset" TargetMode="External"/></Relationships>
</file>

<file path=xl/drawings/drawing1.xml><?xml version="1.0" encoding="utf-8"?>
<xdr:wsDr xmlns:xdr="http://schemas.openxmlformats.org/drawingml/2006/spreadsheetDrawing" xmlns:a="http://schemas.openxmlformats.org/drawingml/2006/main">
  <xdr:twoCellAnchor editAs="absolute">
    <xdr:from>
      <xdr:col>4</xdr:col>
      <xdr:colOff>806384</xdr:colOff>
      <xdr:row>9</xdr:row>
      <xdr:rowOff>127249</xdr:rowOff>
    </xdr:from>
    <xdr:to>
      <xdr:col>5</xdr:col>
      <xdr:colOff>1253834</xdr:colOff>
      <xdr:row>19</xdr:row>
      <xdr:rowOff>117499</xdr:rowOff>
    </xdr:to>
    <mc:AlternateContent xmlns:mc="http://schemas.openxmlformats.org/markup-compatibility/2006">
      <mc:Choice xmlns:a14="http://schemas.microsoft.com/office/drawing/2010/main" Requires="a14">
        <xdr:graphicFrame macro="">
          <xdr:nvGraphicFramePr>
            <xdr:cNvPr id="4" name="OS">
              <a:extLst>
                <a:ext uri="{FF2B5EF4-FFF2-40B4-BE49-F238E27FC236}">
                  <a16:creationId xmlns:a16="http://schemas.microsoft.com/office/drawing/2014/main" id="{1292216D-7031-49BF-9781-B035D26CDBB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S"/>
            </a:graphicData>
          </a:graphic>
        </xdr:graphicFrame>
      </mc:Choice>
      <mc:Fallback>
        <xdr:sp macro="" textlink="">
          <xdr:nvSpPr>
            <xdr:cNvPr id="0" name=""/>
            <xdr:cNvSpPr>
              <a:spLocks noTextEdit="1"/>
            </xdr:cNvSpPr>
          </xdr:nvSpPr>
          <xdr:spPr>
            <a:xfrm>
              <a:off x="6788084" y="1756024"/>
              <a:ext cx="1800000" cy="180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1130025</xdr:colOff>
      <xdr:row>5</xdr:row>
      <xdr:rowOff>0</xdr:rowOff>
    </xdr:from>
    <xdr:to>
      <xdr:col>10</xdr:col>
      <xdr:colOff>0</xdr:colOff>
      <xdr:row>9</xdr:row>
      <xdr:rowOff>68100</xdr:rowOff>
    </xdr:to>
    <mc:AlternateContent xmlns:mc="http://schemas.openxmlformats.org/markup-compatibility/2006">
      <mc:Choice xmlns:a14="http://schemas.microsoft.com/office/drawing/2010/main" Requires="a14">
        <xdr:graphicFrame macro="">
          <xdr:nvGraphicFramePr>
            <xdr:cNvPr id="3" name="ROM Type">
              <a:extLst>
                <a:ext uri="{FF2B5EF4-FFF2-40B4-BE49-F238E27FC236}">
                  <a16:creationId xmlns:a16="http://schemas.microsoft.com/office/drawing/2014/main" id="{5782A0EF-F4B3-438E-81E9-A48314358EAA}"/>
                </a:ext>
              </a:extLst>
            </xdr:cNvPr>
            <xdr:cNvGraphicFramePr/>
          </xdr:nvGraphicFramePr>
          <xdr:xfrm>
            <a:off x="0" y="0"/>
            <a:ext cx="0" cy="0"/>
          </xdr:xfrm>
          <a:graphic>
            <a:graphicData uri="http://schemas.microsoft.com/office/drawing/2010/slicer">
              <sle:slicer xmlns:sle="http://schemas.microsoft.com/office/drawing/2010/slicer" name="ROM Type"/>
            </a:graphicData>
          </a:graphic>
        </xdr:graphicFrame>
      </mc:Choice>
      <mc:Fallback>
        <xdr:sp macro="" textlink="">
          <xdr:nvSpPr>
            <xdr:cNvPr id="0" name=""/>
            <xdr:cNvSpPr>
              <a:spLocks noTextEdit="1"/>
            </xdr:cNvSpPr>
          </xdr:nvSpPr>
          <xdr:spPr>
            <a:xfrm>
              <a:off x="11312250" y="904875"/>
              <a:ext cx="2880000" cy="792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271829</xdr:colOff>
      <xdr:row>9</xdr:row>
      <xdr:rowOff>127249</xdr:rowOff>
    </xdr:from>
    <xdr:to>
      <xdr:col>4</xdr:col>
      <xdr:colOff>738329</xdr:colOff>
      <xdr:row>19</xdr:row>
      <xdr:rowOff>117499</xdr:rowOff>
    </xdr:to>
    <mc:AlternateContent xmlns:mc="http://schemas.openxmlformats.org/markup-compatibility/2006">
      <mc:Choice xmlns:a14="http://schemas.microsoft.com/office/drawing/2010/main" Requires="a14">
        <xdr:graphicFrame macro="">
          <xdr:nvGraphicFramePr>
            <xdr:cNvPr id="6" name="brand">
              <a:extLst>
                <a:ext uri="{FF2B5EF4-FFF2-40B4-BE49-F238E27FC236}">
                  <a16:creationId xmlns:a16="http://schemas.microsoft.com/office/drawing/2014/main" id="{B1D5917C-9231-4DBA-8AAC-194BA4EFCE1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4920029" y="1756024"/>
              <a:ext cx="1800000" cy="180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341969</xdr:colOff>
      <xdr:row>9</xdr:row>
      <xdr:rowOff>127249</xdr:rowOff>
    </xdr:from>
    <xdr:to>
      <xdr:col>8</xdr:col>
      <xdr:colOff>979919</xdr:colOff>
      <xdr:row>19</xdr:row>
      <xdr:rowOff>117499</xdr:rowOff>
    </xdr:to>
    <mc:AlternateContent xmlns:mc="http://schemas.openxmlformats.org/markup-compatibility/2006">
      <mc:Choice xmlns:a14="http://schemas.microsoft.com/office/drawing/2010/main" Requires="a14">
        <xdr:graphicFrame macro="">
          <xdr:nvGraphicFramePr>
            <xdr:cNvPr id="8" name="Sizes">
              <a:extLst>
                <a:ext uri="{FF2B5EF4-FFF2-40B4-BE49-F238E27FC236}">
                  <a16:creationId xmlns:a16="http://schemas.microsoft.com/office/drawing/2014/main" id="{E9CDE9F8-CCC2-419E-BF20-C9B94F0237DE}"/>
                </a:ext>
              </a:extLst>
            </xdr:cNvPr>
            <xdr:cNvGraphicFramePr/>
          </xdr:nvGraphicFramePr>
          <xdr:xfrm>
            <a:off x="0" y="0"/>
            <a:ext cx="0" cy="0"/>
          </xdr:xfrm>
          <a:graphic>
            <a:graphicData uri="http://schemas.microsoft.com/office/drawing/2010/slicer">
              <sle:slicer xmlns:sle="http://schemas.microsoft.com/office/drawing/2010/slicer" name="Sizes"/>
            </a:graphicData>
          </a:graphic>
        </xdr:graphicFrame>
      </mc:Choice>
      <mc:Fallback>
        <xdr:sp macro="" textlink="">
          <xdr:nvSpPr>
            <xdr:cNvPr id="0" name=""/>
            <xdr:cNvSpPr>
              <a:spLocks noTextEdit="1"/>
            </xdr:cNvSpPr>
          </xdr:nvSpPr>
          <xdr:spPr>
            <a:xfrm>
              <a:off x="10524194" y="1756024"/>
              <a:ext cx="1800000" cy="180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271829</xdr:colOff>
      <xdr:row>5</xdr:row>
      <xdr:rowOff>0</xdr:rowOff>
    </xdr:from>
    <xdr:to>
      <xdr:col>7</xdr:col>
      <xdr:colOff>1063658</xdr:colOff>
      <xdr:row>9</xdr:row>
      <xdr:rowOff>68100</xdr:rowOff>
    </xdr:to>
    <mc:AlternateContent xmlns:mc="http://schemas.openxmlformats.org/markup-compatibility/2006">
      <mc:Choice xmlns:a14="http://schemas.microsoft.com/office/drawing/2010/main" Requires="a14">
        <xdr:graphicFrame macro="">
          <xdr:nvGraphicFramePr>
            <xdr:cNvPr id="9" name="User Profile">
              <a:extLst>
                <a:ext uri="{FF2B5EF4-FFF2-40B4-BE49-F238E27FC236}">
                  <a16:creationId xmlns:a16="http://schemas.microsoft.com/office/drawing/2014/main" id="{A4A04C6B-0EF9-AB37-8014-2CEA93C4E3CB}"/>
                </a:ext>
              </a:extLst>
            </xdr:cNvPr>
            <xdr:cNvGraphicFramePr/>
          </xdr:nvGraphicFramePr>
          <xdr:xfrm>
            <a:off x="0" y="0"/>
            <a:ext cx="0" cy="0"/>
          </xdr:xfrm>
          <a:graphic>
            <a:graphicData uri="http://schemas.microsoft.com/office/drawing/2010/slicer">
              <sle:slicer xmlns:sle="http://schemas.microsoft.com/office/drawing/2010/slicer" name="User Profile"/>
            </a:graphicData>
          </a:graphic>
        </xdr:graphicFrame>
      </mc:Choice>
      <mc:Fallback>
        <xdr:sp macro="" textlink="">
          <xdr:nvSpPr>
            <xdr:cNvPr id="0" name=""/>
            <xdr:cNvSpPr>
              <a:spLocks noTextEdit="1"/>
            </xdr:cNvSpPr>
          </xdr:nvSpPr>
          <xdr:spPr>
            <a:xfrm>
              <a:off x="4920029" y="904875"/>
              <a:ext cx="6325854" cy="792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18</xdr:row>
      <xdr:rowOff>76200</xdr:rowOff>
    </xdr:from>
    <xdr:to>
      <xdr:col>2</xdr:col>
      <xdr:colOff>613575</xdr:colOff>
      <xdr:row>19</xdr:row>
      <xdr:rowOff>123824</xdr:rowOff>
    </xdr:to>
    <xdr:sp macro="" textlink="">
      <xdr:nvSpPr>
        <xdr:cNvPr id="13" name="TextBox 12">
          <a:extLst>
            <a:ext uri="{FF2B5EF4-FFF2-40B4-BE49-F238E27FC236}">
              <a16:creationId xmlns:a16="http://schemas.microsoft.com/office/drawing/2014/main" id="{D4D44CB1-A931-8F1C-FFA2-BB194F96E390}"/>
            </a:ext>
          </a:extLst>
        </xdr:cNvPr>
        <xdr:cNvSpPr txBox="1"/>
      </xdr:nvSpPr>
      <xdr:spPr>
        <a:xfrm>
          <a:off x="609600" y="3333750"/>
          <a:ext cx="3871125"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800">
              <a:solidFill>
                <a:schemeClr val="accent2">
                  <a:lumMod val="75000"/>
                </a:schemeClr>
              </a:solidFill>
              <a:latin typeface="Aptos Black" panose="020B0004020202020204" pitchFamily="34" charset="0"/>
            </a:rPr>
            <a:t>Top</a:t>
          </a:r>
          <a:r>
            <a:rPr lang="en-PH" sz="1800" baseline="0">
              <a:solidFill>
                <a:schemeClr val="accent2">
                  <a:lumMod val="75000"/>
                </a:schemeClr>
              </a:solidFill>
              <a:latin typeface="Aptos Black" panose="020B0004020202020204" pitchFamily="34" charset="0"/>
            </a:rPr>
            <a:t> </a:t>
          </a:r>
          <a:r>
            <a:rPr lang="en-PH" sz="1800">
              <a:solidFill>
                <a:schemeClr val="accent2">
                  <a:lumMod val="75000"/>
                </a:schemeClr>
              </a:solidFill>
              <a:latin typeface="Aptos Black" panose="020B0004020202020204" pitchFamily="34" charset="0"/>
            </a:rPr>
            <a:t>15</a:t>
          </a:r>
          <a:r>
            <a:rPr lang="en-PH" sz="1800" baseline="0">
              <a:solidFill>
                <a:schemeClr val="accent2">
                  <a:lumMod val="75000"/>
                </a:schemeClr>
              </a:solidFill>
              <a:latin typeface="Aptos Black" panose="020B0004020202020204" pitchFamily="34" charset="0"/>
            </a:rPr>
            <a:t> Models </a:t>
          </a:r>
          <a:r>
            <a:rPr lang="en-PH" sz="1800" baseline="0">
              <a:latin typeface="Aptos" panose="020B0004020202020204" pitchFamily="34" charset="0"/>
            </a:rPr>
            <a:t>based on selection</a:t>
          </a:r>
          <a:endParaRPr lang="en-PH" sz="1800">
            <a:latin typeface="Aptos" panose="020B0004020202020204" pitchFamily="34" charset="0"/>
          </a:endParaRPr>
        </a:p>
      </xdr:txBody>
    </xdr:sp>
    <xdr:clientData/>
  </xdr:twoCellAnchor>
  <xdr:twoCellAnchor>
    <xdr:from>
      <xdr:col>1</xdr:col>
      <xdr:colOff>0</xdr:colOff>
      <xdr:row>0</xdr:row>
      <xdr:rowOff>162443</xdr:rowOff>
    </xdr:from>
    <xdr:to>
      <xdr:col>10</xdr:col>
      <xdr:colOff>0</xdr:colOff>
      <xdr:row>4</xdr:row>
      <xdr:rowOff>157655</xdr:rowOff>
    </xdr:to>
    <xdr:sp macro="" textlink="">
      <xdr:nvSpPr>
        <xdr:cNvPr id="20" name="TextBox 19">
          <a:extLst>
            <a:ext uri="{FF2B5EF4-FFF2-40B4-BE49-F238E27FC236}">
              <a16:creationId xmlns:a16="http://schemas.microsoft.com/office/drawing/2014/main" id="{926CB48F-FA6D-46F8-9915-4642017E4DCC}"/>
            </a:ext>
          </a:extLst>
        </xdr:cNvPr>
        <xdr:cNvSpPr txBox="1"/>
      </xdr:nvSpPr>
      <xdr:spPr>
        <a:xfrm>
          <a:off x="609600" y="162443"/>
          <a:ext cx="13582650" cy="719112"/>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800">
              <a:solidFill>
                <a:schemeClr val="bg1"/>
              </a:solidFill>
              <a:latin typeface="Aptos Black" panose="020B0004020202020204" pitchFamily="34" charset="0"/>
            </a:rPr>
            <a:t>Laptop</a:t>
          </a:r>
          <a:r>
            <a:rPr lang="en-PH" sz="2800" baseline="0">
              <a:solidFill>
                <a:schemeClr val="bg1"/>
              </a:solidFill>
              <a:latin typeface="Aptos Black" panose="020B0004020202020204" pitchFamily="34" charset="0"/>
            </a:rPr>
            <a:t> Ranking Dashboard</a:t>
          </a:r>
        </a:p>
      </xdr:txBody>
    </xdr:sp>
    <xdr:clientData/>
  </xdr:twoCellAnchor>
  <xdr:twoCellAnchor>
    <xdr:from>
      <xdr:col>0</xdr:col>
      <xdr:colOff>562708</xdr:colOff>
      <xdr:row>36</xdr:row>
      <xdr:rowOff>41033</xdr:rowOff>
    </xdr:from>
    <xdr:to>
      <xdr:col>5</xdr:col>
      <xdr:colOff>1325334</xdr:colOff>
      <xdr:row>39</xdr:row>
      <xdr:rowOff>41032</xdr:rowOff>
    </xdr:to>
    <xdr:sp macro="" textlink="">
      <xdr:nvSpPr>
        <xdr:cNvPr id="22" name="TextBox 21">
          <a:hlinkClick xmlns:r="http://schemas.openxmlformats.org/officeDocument/2006/relationships" r:id="rId1"/>
          <a:extLst>
            <a:ext uri="{FF2B5EF4-FFF2-40B4-BE49-F238E27FC236}">
              <a16:creationId xmlns:a16="http://schemas.microsoft.com/office/drawing/2014/main" id="{8C6640F1-9D16-4B9F-8901-263CA629C39F}"/>
            </a:ext>
          </a:extLst>
        </xdr:cNvPr>
        <xdr:cNvSpPr txBox="1"/>
      </xdr:nvSpPr>
      <xdr:spPr>
        <a:xfrm>
          <a:off x="562708" y="7394333"/>
          <a:ext cx="8096876" cy="5429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100" b="1">
              <a:latin typeface="Aptos" panose="020B0004020202020204" pitchFamily="34" charset="0"/>
            </a:rPr>
            <a:t>Disclaimer:</a:t>
          </a:r>
          <a:r>
            <a:rPr lang="en-PH" sz="1100" b="1" baseline="0">
              <a:latin typeface="Aptos" panose="020B0004020202020204" pitchFamily="34" charset="0"/>
            </a:rPr>
            <a:t> </a:t>
          </a:r>
          <a:r>
            <a:rPr lang="en-PH" sz="1100">
              <a:latin typeface="Aptos" panose="020B0004020202020204" pitchFamily="34" charset="0"/>
            </a:rPr>
            <a:t>The</a:t>
          </a:r>
          <a:r>
            <a:rPr lang="en-PH" sz="1100" baseline="0">
              <a:latin typeface="Aptos" panose="020B0004020202020204" pitchFamily="34" charset="0"/>
            </a:rPr>
            <a:t> contents of these table are based on cleaned and modelled data from a online source (click to view source).  Models may not be completely representative of what is currently available in the market.</a:t>
          </a:r>
          <a:endParaRPr lang="en-PH" sz="1100">
            <a:latin typeface="Aptos" panose="020B0004020202020204" pitchFamily="34" charset="0"/>
          </a:endParaRPr>
        </a:p>
      </xdr:txBody>
    </xdr:sp>
    <xdr:clientData/>
  </xdr:twoCellAnchor>
  <xdr:twoCellAnchor editAs="oneCell">
    <xdr:from>
      <xdr:col>8</xdr:col>
      <xdr:colOff>1047975</xdr:colOff>
      <xdr:row>9</xdr:row>
      <xdr:rowOff>127249</xdr:rowOff>
    </xdr:from>
    <xdr:to>
      <xdr:col>10</xdr:col>
      <xdr:colOff>0</xdr:colOff>
      <xdr:row>19</xdr:row>
      <xdr:rowOff>117499</xdr:rowOff>
    </xdr:to>
    <mc:AlternateContent xmlns:mc="http://schemas.openxmlformats.org/markup-compatibility/2006">
      <mc:Choice xmlns:a14="http://schemas.microsoft.com/office/drawing/2010/main" Requires="a14">
        <xdr:graphicFrame macro="">
          <xdr:nvGraphicFramePr>
            <xdr:cNvPr id="10" name="Year Released">
              <a:extLst>
                <a:ext uri="{FF2B5EF4-FFF2-40B4-BE49-F238E27FC236}">
                  <a16:creationId xmlns:a16="http://schemas.microsoft.com/office/drawing/2014/main" id="{458264DF-E99D-4B1E-9027-7FD17454F2F7}"/>
                </a:ext>
              </a:extLst>
            </xdr:cNvPr>
            <xdr:cNvGraphicFramePr/>
          </xdr:nvGraphicFramePr>
          <xdr:xfrm>
            <a:off x="0" y="0"/>
            <a:ext cx="0" cy="0"/>
          </xdr:xfrm>
          <a:graphic>
            <a:graphicData uri="http://schemas.microsoft.com/office/drawing/2010/slicer">
              <sle:slicer xmlns:sle="http://schemas.microsoft.com/office/drawing/2010/slicer" name="Year Released"/>
            </a:graphicData>
          </a:graphic>
        </xdr:graphicFrame>
      </mc:Choice>
      <mc:Fallback>
        <xdr:sp macro="" textlink="">
          <xdr:nvSpPr>
            <xdr:cNvPr id="0" name=""/>
            <xdr:cNvSpPr>
              <a:spLocks noTextEdit="1"/>
            </xdr:cNvSpPr>
          </xdr:nvSpPr>
          <xdr:spPr>
            <a:xfrm>
              <a:off x="12392250" y="1756024"/>
              <a:ext cx="1800000" cy="180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1321889</xdr:colOff>
      <xdr:row>9</xdr:row>
      <xdr:rowOff>127249</xdr:rowOff>
    </xdr:from>
    <xdr:to>
      <xdr:col>7</xdr:col>
      <xdr:colOff>273914</xdr:colOff>
      <xdr:row>19</xdr:row>
      <xdr:rowOff>117499</xdr:rowOff>
    </xdr:to>
    <mc:AlternateContent xmlns:mc="http://schemas.openxmlformats.org/markup-compatibility/2006">
      <mc:Choice xmlns:a14="http://schemas.microsoft.com/office/drawing/2010/main" Requires="a14">
        <xdr:graphicFrame macro="">
          <xdr:nvGraphicFramePr>
            <xdr:cNvPr id="2" name="performance_tier">
              <a:extLst>
                <a:ext uri="{FF2B5EF4-FFF2-40B4-BE49-F238E27FC236}">
                  <a16:creationId xmlns:a16="http://schemas.microsoft.com/office/drawing/2014/main" id="{E5D77A8F-BF76-7FA4-0173-C075E85D8231}"/>
                </a:ext>
              </a:extLst>
            </xdr:cNvPr>
            <xdr:cNvGraphicFramePr/>
          </xdr:nvGraphicFramePr>
          <xdr:xfrm>
            <a:off x="0" y="0"/>
            <a:ext cx="0" cy="0"/>
          </xdr:xfrm>
          <a:graphic>
            <a:graphicData uri="http://schemas.microsoft.com/office/drawing/2010/slicer">
              <sle:slicer xmlns:sle="http://schemas.microsoft.com/office/drawing/2010/slicer" name="performance_tier"/>
            </a:graphicData>
          </a:graphic>
        </xdr:graphicFrame>
      </mc:Choice>
      <mc:Fallback>
        <xdr:sp macro="" textlink="">
          <xdr:nvSpPr>
            <xdr:cNvPr id="0" name=""/>
            <xdr:cNvSpPr>
              <a:spLocks noTextEdit="1"/>
            </xdr:cNvSpPr>
          </xdr:nvSpPr>
          <xdr:spPr>
            <a:xfrm>
              <a:off x="8656139" y="1756024"/>
              <a:ext cx="1800000" cy="1800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5</xdr:row>
      <xdr:rowOff>142876</xdr:rowOff>
    </xdr:from>
    <xdr:to>
      <xdr:col>2</xdr:col>
      <xdr:colOff>601359</xdr:colOff>
      <xdr:row>17</xdr:row>
      <xdr:rowOff>123825</xdr:rowOff>
    </xdr:to>
    <xdr:grpSp>
      <xdr:nvGrpSpPr>
        <xdr:cNvPr id="53" name="Group 52">
          <a:extLst>
            <a:ext uri="{FF2B5EF4-FFF2-40B4-BE49-F238E27FC236}">
              <a16:creationId xmlns:a16="http://schemas.microsoft.com/office/drawing/2014/main" id="{B47BB1F0-B822-5F94-891C-D16E9BB28DB3}"/>
            </a:ext>
          </a:extLst>
        </xdr:cNvPr>
        <xdr:cNvGrpSpPr/>
      </xdr:nvGrpSpPr>
      <xdr:grpSpPr>
        <a:xfrm>
          <a:off x="609600" y="1047751"/>
          <a:ext cx="3858909" cy="2152649"/>
          <a:chOff x="600990" y="1193384"/>
          <a:chExt cx="4089144" cy="2038893"/>
        </a:xfrm>
      </xdr:grpSpPr>
      <xdr:sp macro="" textlink="">
        <xdr:nvSpPr>
          <xdr:cNvPr id="14" name="TextBox 13">
            <a:extLst>
              <a:ext uri="{FF2B5EF4-FFF2-40B4-BE49-F238E27FC236}">
                <a16:creationId xmlns:a16="http://schemas.microsoft.com/office/drawing/2014/main" id="{418D3693-4FF5-45A3-B7CF-23F9FE94BD30}"/>
              </a:ext>
            </a:extLst>
          </xdr:cNvPr>
          <xdr:cNvSpPr txBox="1"/>
        </xdr:nvSpPr>
        <xdr:spPr>
          <a:xfrm>
            <a:off x="600990" y="1193384"/>
            <a:ext cx="1980000" cy="36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600">
                <a:latin typeface="Aptos" panose="020B0004020202020204" pitchFamily="34" charset="0"/>
              </a:rPr>
              <a:t>Average Price:</a:t>
            </a:r>
          </a:p>
        </xdr:txBody>
      </xdr:sp>
      <xdr:sp macro="" textlink="AvgPrice">
        <xdr:nvSpPr>
          <xdr:cNvPr id="17" name="TextBox 16">
            <a:extLst>
              <a:ext uri="{FF2B5EF4-FFF2-40B4-BE49-F238E27FC236}">
                <a16:creationId xmlns:a16="http://schemas.microsoft.com/office/drawing/2014/main" id="{EF414FCD-B069-F0B4-3BDC-A7D01A3B1E92}"/>
              </a:ext>
            </a:extLst>
          </xdr:cNvPr>
          <xdr:cNvSpPr txBox="1"/>
        </xdr:nvSpPr>
        <xdr:spPr>
          <a:xfrm>
            <a:off x="2350134" y="1193384"/>
            <a:ext cx="2340000" cy="36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6CEAC35A-E216-45AE-9ED5-492F7A18B918}" type="TxLink">
              <a:rPr lang="en-US" sz="1800" b="0" i="0" u="none" strike="noStrike">
                <a:solidFill>
                  <a:schemeClr val="accent2">
                    <a:lumMod val="75000"/>
                  </a:schemeClr>
                </a:solidFill>
                <a:latin typeface="Aptos Black" panose="020B0004020202020204" pitchFamily="34" charset="0"/>
                <a:ea typeface="+mn-ea"/>
                <a:cs typeface="+mn-cs"/>
              </a:rPr>
              <a:pPr marL="0" indent="0" algn="l"/>
              <a:t>₱106,862</a:t>
            </a:fld>
            <a:endParaRPr lang="en-US" sz="1800" b="0" i="0" u="none" strike="noStrike">
              <a:solidFill>
                <a:schemeClr val="accent2">
                  <a:lumMod val="75000"/>
                </a:schemeClr>
              </a:solidFill>
              <a:latin typeface="Aptos Black" panose="020B0004020202020204" pitchFamily="34" charset="0"/>
              <a:ea typeface="+mn-ea"/>
              <a:cs typeface="+mn-cs"/>
            </a:endParaRPr>
          </a:p>
        </xdr:txBody>
      </xdr:sp>
      <xdr:sp macro="" textlink="">
        <xdr:nvSpPr>
          <xdr:cNvPr id="15" name="TextBox 14">
            <a:extLst>
              <a:ext uri="{FF2B5EF4-FFF2-40B4-BE49-F238E27FC236}">
                <a16:creationId xmlns:a16="http://schemas.microsoft.com/office/drawing/2014/main" id="{5ADAE97F-4E29-4B61-B119-0D79386D8CA3}"/>
              </a:ext>
            </a:extLst>
          </xdr:cNvPr>
          <xdr:cNvSpPr txBox="1"/>
        </xdr:nvSpPr>
        <xdr:spPr>
          <a:xfrm>
            <a:off x="600990" y="1527747"/>
            <a:ext cx="1980000" cy="36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600" baseline="0">
                <a:solidFill>
                  <a:schemeClr val="dk1"/>
                </a:solidFill>
                <a:latin typeface="Aptos" panose="020B0004020202020204" pitchFamily="34" charset="0"/>
                <a:ea typeface="+mn-ea"/>
                <a:cs typeface="+mn-cs"/>
              </a:rPr>
              <a:t>Average</a:t>
            </a:r>
            <a:r>
              <a:rPr lang="en-PH" sz="1600">
                <a:latin typeface="Aptos" panose="020B0004020202020204" pitchFamily="34" charset="0"/>
              </a:rPr>
              <a:t> Size:</a:t>
            </a:r>
          </a:p>
        </xdr:txBody>
      </xdr:sp>
      <xdr:sp macro="" textlink="AvgSize">
        <xdr:nvSpPr>
          <xdr:cNvPr id="18" name="TextBox 17">
            <a:extLst>
              <a:ext uri="{FF2B5EF4-FFF2-40B4-BE49-F238E27FC236}">
                <a16:creationId xmlns:a16="http://schemas.microsoft.com/office/drawing/2014/main" id="{19842D14-903E-45ED-8F5C-8DDEEEDDCC71}"/>
              </a:ext>
            </a:extLst>
          </xdr:cNvPr>
          <xdr:cNvSpPr txBox="1"/>
        </xdr:nvSpPr>
        <xdr:spPr>
          <a:xfrm>
            <a:off x="2350134" y="1529163"/>
            <a:ext cx="2340000" cy="36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DF3E7454-329A-410F-8762-66456290CB65}" type="TxLink">
              <a:rPr lang="en-US" sz="1800" b="0" i="0" u="none" strike="noStrike">
                <a:solidFill>
                  <a:schemeClr val="accent2">
                    <a:lumMod val="75000"/>
                  </a:schemeClr>
                </a:solidFill>
                <a:latin typeface="Aptos Black" panose="020B0004020202020204" pitchFamily="34" charset="0"/>
                <a:ea typeface="+mn-ea"/>
                <a:cs typeface="+mn-cs"/>
              </a:rPr>
              <a:pPr marL="0" indent="0" algn="l"/>
              <a:t>15"</a:t>
            </a:fld>
            <a:endParaRPr lang="en-PH" sz="1800" b="0" i="0" u="none" strike="noStrike">
              <a:solidFill>
                <a:schemeClr val="accent2">
                  <a:lumMod val="75000"/>
                </a:schemeClr>
              </a:solidFill>
              <a:latin typeface="Aptos Black" panose="020B0004020202020204" pitchFamily="34" charset="0"/>
              <a:ea typeface="+mn-ea"/>
              <a:cs typeface="+mn-cs"/>
            </a:endParaRPr>
          </a:p>
        </xdr:txBody>
      </xdr:sp>
      <xdr:sp macro="" textlink="">
        <xdr:nvSpPr>
          <xdr:cNvPr id="24" name="TextBox 23">
            <a:extLst>
              <a:ext uri="{FF2B5EF4-FFF2-40B4-BE49-F238E27FC236}">
                <a16:creationId xmlns:a16="http://schemas.microsoft.com/office/drawing/2014/main" id="{EAED466B-8C51-46D8-8752-330A11EF8937}"/>
              </a:ext>
            </a:extLst>
          </xdr:cNvPr>
          <xdr:cNvSpPr txBox="1"/>
        </xdr:nvSpPr>
        <xdr:spPr>
          <a:xfrm>
            <a:off x="600990" y="2536146"/>
            <a:ext cx="1980000" cy="36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600">
                <a:latin typeface="Aptos" panose="020B0004020202020204" pitchFamily="34" charset="0"/>
              </a:rPr>
              <a:t>Newest</a:t>
            </a:r>
            <a:r>
              <a:rPr lang="en-PH" sz="1600" baseline="0">
                <a:latin typeface="Aptos" panose="020B0004020202020204" pitchFamily="34" charset="0"/>
              </a:rPr>
              <a:t> Released:</a:t>
            </a:r>
            <a:endParaRPr lang="en-PH" sz="1600">
              <a:latin typeface="Aptos" panose="020B0004020202020204" pitchFamily="34" charset="0"/>
            </a:endParaRPr>
          </a:p>
        </xdr:txBody>
      </xdr:sp>
      <xdr:sp macro="" textlink="">
        <xdr:nvSpPr>
          <xdr:cNvPr id="25" name="TextBox 24">
            <a:extLst>
              <a:ext uri="{FF2B5EF4-FFF2-40B4-BE49-F238E27FC236}">
                <a16:creationId xmlns:a16="http://schemas.microsoft.com/office/drawing/2014/main" id="{7352DD4A-A98A-43D6-A52E-445CD345D88E}"/>
              </a:ext>
            </a:extLst>
          </xdr:cNvPr>
          <xdr:cNvSpPr txBox="1"/>
        </xdr:nvSpPr>
        <xdr:spPr>
          <a:xfrm>
            <a:off x="600990" y="1863880"/>
            <a:ext cx="1980000" cy="36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600" baseline="0">
                <a:solidFill>
                  <a:schemeClr val="dk1"/>
                </a:solidFill>
                <a:latin typeface="Aptos" panose="020B0004020202020204" pitchFamily="34" charset="0"/>
                <a:ea typeface="+mn-ea"/>
                <a:cs typeface="+mn-cs"/>
              </a:rPr>
              <a:t>RAM Range</a:t>
            </a:r>
            <a:r>
              <a:rPr lang="en-PH" sz="1600">
                <a:latin typeface="Aptos" panose="020B0004020202020204" pitchFamily="34" charset="0"/>
              </a:rPr>
              <a:t>: </a:t>
            </a:r>
          </a:p>
        </xdr:txBody>
      </xdr:sp>
      <xdr:sp macro="" textlink="">
        <xdr:nvSpPr>
          <xdr:cNvPr id="26" name="TextBox 25">
            <a:extLst>
              <a:ext uri="{FF2B5EF4-FFF2-40B4-BE49-F238E27FC236}">
                <a16:creationId xmlns:a16="http://schemas.microsoft.com/office/drawing/2014/main" id="{EE772129-4B67-44DA-A63D-F0BB2D84F5B2}"/>
              </a:ext>
            </a:extLst>
          </xdr:cNvPr>
          <xdr:cNvSpPr txBox="1"/>
        </xdr:nvSpPr>
        <xdr:spPr>
          <a:xfrm>
            <a:off x="600990" y="2200013"/>
            <a:ext cx="1980000" cy="36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600" baseline="0">
                <a:solidFill>
                  <a:schemeClr val="dk1"/>
                </a:solidFill>
                <a:latin typeface="Aptos" panose="020B0004020202020204" pitchFamily="34" charset="0"/>
                <a:ea typeface="+mn-ea"/>
                <a:cs typeface="+mn-cs"/>
              </a:rPr>
              <a:t>Rom Range</a:t>
            </a:r>
            <a:r>
              <a:rPr lang="en-PH" sz="1600">
                <a:latin typeface="Aptos" panose="020B0004020202020204" pitchFamily="34" charset="0"/>
              </a:rPr>
              <a:t>:</a:t>
            </a:r>
          </a:p>
        </xdr:txBody>
      </xdr:sp>
      <xdr:sp macro="" textlink="RangeRAM">
        <xdr:nvSpPr>
          <xdr:cNvPr id="27" name="TextBox 26">
            <a:extLst>
              <a:ext uri="{FF2B5EF4-FFF2-40B4-BE49-F238E27FC236}">
                <a16:creationId xmlns:a16="http://schemas.microsoft.com/office/drawing/2014/main" id="{FE161078-47F0-45EE-8616-B108964EE112}"/>
              </a:ext>
            </a:extLst>
          </xdr:cNvPr>
          <xdr:cNvSpPr txBox="1"/>
        </xdr:nvSpPr>
        <xdr:spPr>
          <a:xfrm>
            <a:off x="2350134" y="1864942"/>
            <a:ext cx="2340000" cy="36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84DD6C42-0E8B-4437-89E3-F16E4E5FBCBB}" type="TxLink">
              <a:rPr lang="en-US" sz="1800" b="0" i="0" u="none" strike="noStrike">
                <a:solidFill>
                  <a:schemeClr val="accent2">
                    <a:lumMod val="75000"/>
                  </a:schemeClr>
                </a:solidFill>
                <a:latin typeface="Aptos Black" panose="020B0004020202020204" pitchFamily="34" charset="0"/>
                <a:ea typeface="+mn-ea"/>
                <a:cs typeface="+mn-cs"/>
              </a:rPr>
              <a:pPr marL="0" indent="0" algn="l"/>
              <a:t>24 GB - 64 GB</a:t>
            </a:fld>
            <a:endParaRPr lang="en-US" sz="1800" b="0" i="0" u="none" strike="noStrike">
              <a:solidFill>
                <a:schemeClr val="accent2">
                  <a:lumMod val="75000"/>
                </a:schemeClr>
              </a:solidFill>
              <a:latin typeface="Aptos Black" panose="020B0004020202020204" pitchFamily="34" charset="0"/>
              <a:ea typeface="+mn-ea"/>
              <a:cs typeface="+mn-cs"/>
            </a:endParaRPr>
          </a:p>
        </xdr:txBody>
      </xdr:sp>
      <xdr:sp macro="" textlink="RangeROM">
        <xdr:nvSpPr>
          <xdr:cNvPr id="30" name="TextBox 29">
            <a:extLst>
              <a:ext uri="{FF2B5EF4-FFF2-40B4-BE49-F238E27FC236}">
                <a16:creationId xmlns:a16="http://schemas.microsoft.com/office/drawing/2014/main" id="{1FD6677A-1D13-4CA7-8230-E9C8549C9780}"/>
              </a:ext>
            </a:extLst>
          </xdr:cNvPr>
          <xdr:cNvSpPr txBox="1"/>
        </xdr:nvSpPr>
        <xdr:spPr>
          <a:xfrm>
            <a:off x="2350134" y="2200721"/>
            <a:ext cx="2340000" cy="36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530896F6-256C-433C-B4FE-31ECD099373D}" type="TxLink">
              <a:rPr lang="en-US" sz="1800" b="0" i="0" u="none" strike="noStrike">
                <a:solidFill>
                  <a:schemeClr val="accent2">
                    <a:lumMod val="75000"/>
                  </a:schemeClr>
                </a:solidFill>
                <a:latin typeface="Aptos Black" panose="020B0004020202020204" pitchFamily="34" charset="0"/>
                <a:ea typeface="+mn-ea"/>
                <a:cs typeface="+mn-cs"/>
              </a:rPr>
              <a:pPr marL="0" indent="0" algn="l"/>
              <a:t>512 GB - 2048 GB</a:t>
            </a:fld>
            <a:endParaRPr lang="en-US" sz="1800" b="0" i="0" u="none" strike="noStrike">
              <a:solidFill>
                <a:schemeClr val="accent2">
                  <a:lumMod val="75000"/>
                </a:schemeClr>
              </a:solidFill>
              <a:latin typeface="Aptos Black" panose="020B0004020202020204" pitchFamily="34" charset="0"/>
              <a:ea typeface="+mn-ea"/>
              <a:cs typeface="+mn-cs"/>
            </a:endParaRPr>
          </a:p>
        </xdr:txBody>
      </xdr:sp>
      <xdr:sp macro="" textlink="">
        <xdr:nvSpPr>
          <xdr:cNvPr id="33" name="TextBox 32">
            <a:extLst>
              <a:ext uri="{FF2B5EF4-FFF2-40B4-BE49-F238E27FC236}">
                <a16:creationId xmlns:a16="http://schemas.microsoft.com/office/drawing/2014/main" id="{21133AD1-36CC-44B0-A446-85A972FB97BC}"/>
              </a:ext>
            </a:extLst>
          </xdr:cNvPr>
          <xdr:cNvSpPr txBox="1"/>
        </xdr:nvSpPr>
        <xdr:spPr>
          <a:xfrm>
            <a:off x="600990" y="2872277"/>
            <a:ext cx="1980000" cy="36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600" baseline="0">
                <a:latin typeface="Aptos" panose="020B0004020202020204" pitchFamily="34" charset="0"/>
              </a:rPr>
              <a:t>Oldest Released:</a:t>
            </a:r>
            <a:endParaRPr lang="en-PH" sz="1600">
              <a:latin typeface="Aptos" panose="020B0004020202020204" pitchFamily="34" charset="0"/>
            </a:endParaRPr>
          </a:p>
        </xdr:txBody>
      </xdr:sp>
      <xdr:sp macro="" textlink="MaxDate">
        <xdr:nvSpPr>
          <xdr:cNvPr id="34" name="TextBox 33">
            <a:extLst>
              <a:ext uri="{FF2B5EF4-FFF2-40B4-BE49-F238E27FC236}">
                <a16:creationId xmlns:a16="http://schemas.microsoft.com/office/drawing/2014/main" id="{29923BC8-D081-45A6-9079-9D304AA946A2}"/>
              </a:ext>
            </a:extLst>
          </xdr:cNvPr>
          <xdr:cNvSpPr txBox="1"/>
        </xdr:nvSpPr>
        <xdr:spPr>
          <a:xfrm>
            <a:off x="2350134" y="2536500"/>
            <a:ext cx="2340000" cy="36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2E7A6A22-9373-4495-9948-4E2C73548777}" type="TxLink">
              <a:rPr lang="en-US" sz="1800" b="0" i="0" u="none" strike="noStrike">
                <a:solidFill>
                  <a:schemeClr val="accent2">
                    <a:lumMod val="75000"/>
                  </a:schemeClr>
                </a:solidFill>
                <a:latin typeface="Aptos Black" panose="020B0004020202020204" pitchFamily="34" charset="0"/>
                <a:ea typeface="+mn-ea"/>
                <a:cs typeface="+mn-cs"/>
              </a:rPr>
              <a:pPr marL="0" indent="0" algn="l"/>
              <a:t>May-01-2025</a:t>
            </a:fld>
            <a:endParaRPr lang="en-US" sz="1800" b="0" i="0" u="none" strike="noStrike">
              <a:solidFill>
                <a:schemeClr val="accent2">
                  <a:lumMod val="75000"/>
                </a:schemeClr>
              </a:solidFill>
              <a:latin typeface="Aptos Black" panose="020B0004020202020204" pitchFamily="34" charset="0"/>
              <a:ea typeface="+mn-ea"/>
              <a:cs typeface="+mn-cs"/>
            </a:endParaRPr>
          </a:p>
        </xdr:txBody>
      </xdr:sp>
      <xdr:sp macro="" textlink="MinDate">
        <xdr:nvSpPr>
          <xdr:cNvPr id="35" name="TextBox 34">
            <a:extLst>
              <a:ext uri="{FF2B5EF4-FFF2-40B4-BE49-F238E27FC236}">
                <a16:creationId xmlns:a16="http://schemas.microsoft.com/office/drawing/2014/main" id="{82A40163-33FB-44BF-AE38-CC35A00A0E77}"/>
              </a:ext>
            </a:extLst>
          </xdr:cNvPr>
          <xdr:cNvSpPr txBox="1"/>
        </xdr:nvSpPr>
        <xdr:spPr>
          <a:xfrm>
            <a:off x="2350134" y="2872277"/>
            <a:ext cx="2340000" cy="36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l"/>
            <a:fld id="{12628DA9-9A07-4FA6-B807-409C279CE364}" type="TxLink">
              <a:rPr lang="en-US" sz="1800" b="0" i="0" u="none" strike="noStrike">
                <a:solidFill>
                  <a:schemeClr val="accent2">
                    <a:lumMod val="75000"/>
                  </a:schemeClr>
                </a:solidFill>
                <a:latin typeface="Aptos Black" panose="020B0004020202020204" pitchFamily="34" charset="0"/>
                <a:ea typeface="+mn-ea"/>
                <a:cs typeface="+mn-cs"/>
              </a:rPr>
              <a:pPr marL="0" indent="0" algn="l"/>
              <a:t>Jul-01-2022</a:t>
            </a:fld>
            <a:endParaRPr lang="en-US" sz="1800" b="0" i="0" u="none" strike="noStrike">
              <a:solidFill>
                <a:schemeClr val="accent2">
                  <a:lumMod val="75000"/>
                </a:schemeClr>
              </a:solidFill>
              <a:latin typeface="Aptos Black" panose="020B0004020202020204" pitchFamily="34" charset="0"/>
              <a:ea typeface="+mn-ea"/>
              <a:cs typeface="+mn-cs"/>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9.423202199076" backgroundQuery="1" createdVersion="8" refreshedVersion="8" minRefreshableVersion="3" recordCount="0" supportSubquery="1" supportAdvancedDrill="1" xr:uid="{48A5B9DA-8414-48A0-8FF4-E5CFD4D81C96}">
  <cacheSource type="external" connectionId="11"/>
  <cacheFields count="10">
    <cacheField name="[data_laptops].[base].[base]" caption="base" numFmtId="0" hierarchy="2" level="1">
      <sharedItems count="15">
        <s v="Apple MacBook Air M3"/>
        <s v="Apple MacBook Air M4"/>
        <s v="Apple MacBook Pro M3 Pro"/>
        <s v="Apple MacBook Pro M4"/>
        <s v="Asus ROG Flow X13"/>
        <s v="Asus ROG Flow Z13"/>
        <s v="Asus ROG Strix G16"/>
        <s v="Asus ROG Strix Scar 16"/>
        <s v="Asus ROG Zephyrus Duo 16"/>
        <s v="Asus ROG Zephyrus G14"/>
        <s v="Asus TUF Gaming A14"/>
        <s v="Asus Zenbook 14 OLED"/>
        <s v="MSI Stealth 16 Mercedes AMG"/>
        <s v="MSI Stealth 17 Studio"/>
        <s v="MSI Titan GT77 HX"/>
      </sharedItems>
      <extLst>
        <ext xmlns:x15="http://schemas.microsoft.com/office/spreadsheetml/2010/11/main" uri="{4F2E5C28-24EA-4eb8-9CBF-B6C8F9C3D259}">
          <x15:cachedUniqueNames>
            <x15:cachedUniqueName index="0" name="[data_laptops].[base].&amp;[Apple MacBook Air M3]"/>
            <x15:cachedUniqueName index="1" name="[data_laptops].[base].&amp;[Apple MacBook Air M4]"/>
            <x15:cachedUniqueName index="2" name="[data_laptops].[base].&amp;[Apple MacBook Pro M3 Pro]"/>
            <x15:cachedUniqueName index="3" name="[data_laptops].[base].&amp;[Apple MacBook Pro M4]"/>
            <x15:cachedUniqueName index="4" name="[data_laptops].[base].&amp;[Asus ROG Flow X13]"/>
            <x15:cachedUniqueName index="5" name="[data_laptops].[base].&amp;[Asus ROG Flow Z13]"/>
            <x15:cachedUniqueName index="6" name="[data_laptops].[base].&amp;[Asus ROG Strix G16]"/>
            <x15:cachedUniqueName index="7" name="[data_laptops].[base].&amp;[Asus ROG Strix Scar 16]"/>
            <x15:cachedUniqueName index="8" name="[data_laptops].[base].&amp;[Asus ROG Zephyrus Duo 16]"/>
            <x15:cachedUniqueName index="9" name="[data_laptops].[base].&amp;[Asus ROG Zephyrus G14]"/>
            <x15:cachedUniqueName index="10" name="[data_laptops].[base].&amp;[Asus TUF Gaming A14]"/>
            <x15:cachedUniqueName index="11" name="[data_laptops].[base].&amp;[Asus Zenbook 14 OLED]"/>
            <x15:cachedUniqueName index="12" name="[data_laptops].[base].&amp;[MSI Stealth 16 Mercedes AMG]"/>
            <x15:cachedUniqueName index="13" name="[data_laptops].[base].&amp;[MSI Stealth 17 Studio]"/>
            <x15:cachedUniqueName index="14" name="[data_laptops].[base].&amp;[MSI Titan GT77 HX]"/>
          </x15:cachedUniqueNames>
        </ext>
      </extLst>
    </cacheField>
    <cacheField name="[Measures].[weighted_score]" caption="weighted_score" numFmtId="0" hierarchy="55" level="32767"/>
    <cacheField name="[Measures].[Max of rom_gb]" caption="Max of rom_gb" numFmtId="0" hierarchy="73" level="32767"/>
    <cacheField name="[Measures].[Max of ram_gb]" caption="Max of ram_gb" numFmtId="0" hierarchy="74" level="32767"/>
    <cacheField name="[Measures].[Count of sku]" caption="Count of sku" numFmtId="0" hierarchy="75" level="32767"/>
    <cacheField name="[Measures].[Min of price_php_estimated]" caption="Min of price_php_estimated" numFmtId="0" hierarchy="77" level="32767"/>
    <cacheField name="[Measures].[Max Resolution]" caption="Max Resolution" numFmtId="0" hierarchy="56" level="32767"/>
    <cacheField name="[Measures].[Max of screen_size_inch]" caption="Max of screen_size_inch" numFmtId="0" hierarchy="80" level="32767"/>
    <cacheField name="[Measures].[Max of released]" caption="Max of released" numFmtId="0" hierarchy="81" level="32767"/>
    <cacheField name="[screen_size_preferences].[use_case].[use_case]" caption="use_case" numFmtId="0" hierarchy="40" level="1">
      <sharedItems containsSemiMixedTypes="0" containsNonDate="0" containsString="0"/>
    </cacheField>
  </cacheFields>
  <cacheHierarchies count="83">
    <cacheHierarchy uniqueName="[data_laptops].[index]" caption="index" attribute="1" defaultMemberUniqueName="[data_laptops].[index].[All]" allUniqueName="[data_laptops].[index].[All]" dimensionUniqueName="[data_laptops]" displayFolder="" count="0" memberValueDatatype="20" unbalanced="0"/>
    <cacheHierarchy uniqueName="[data_laptops].[model]" caption="model" attribute="1" defaultMemberUniqueName="[data_laptops].[model].[All]" allUniqueName="[data_laptops].[model].[All]" dimensionUniqueName="[data_laptops]" displayFolder="" count="0" memberValueDatatype="130" unbalanced="0"/>
    <cacheHierarchy uniqueName="[data_laptops].[base]" caption="base" attribute="1" defaultMemberUniqueName="[data_laptops].[base].[All]" allUniqueName="[data_laptops].[base].[All]" dimensionUniqueName="[data_laptops]" displayFolder="" count="2" memberValueDatatype="130" unbalanced="0">
      <fieldsUsage count="2">
        <fieldUsage x="-1"/>
        <fieldUsage x="0"/>
      </fieldsUsage>
    </cacheHierarchy>
    <cacheHierarchy uniqueName="[data_laptops].[sku]" caption="sku" attribute="1" defaultMemberUniqueName="[data_laptops].[sku].[All]" allUniqueName="[data_laptops].[sku].[All]" dimensionUniqueName="[data_laptops]" displayFolder="" count="0" memberValueDatatype="130" unbalanced="0"/>
    <cacheHierarchy uniqueName="[data_laptops].[brand]" caption="brand" attribute="1" defaultMemberUniqueName="[data_laptops].[brand].[All]" allUniqueName="[data_laptops].[brand].[All]" dimensionUniqueName="[data_laptops]" displayFolder="" count="2" memberValueDatatype="130" unbalanced="0"/>
    <cacheHierarchy uniqueName="[data_laptops].[price_php_estimated]" caption="price_php_estimated" attribute="1" defaultMemberUniqueName="[data_laptops].[price_php_estimated].[All]" allUniqueName="[data_laptops].[price_php_estimated].[All]" dimensionUniqueName="[data_laptops]" displayFolder="" count="0" memberValueDatatype="5" unbalanced="0"/>
    <cacheHierarchy uniqueName="[data_laptops].[rated_by_count]" caption="rated_by_count" attribute="1" defaultMemberUniqueName="[data_laptops].[rated_by_count].[All]" allUniqueName="[data_laptops].[rated_by_count].[All]" dimensionUniqueName="[data_laptops]" displayFolder="" count="0" memberValueDatatype="20" unbalanced="0"/>
    <cacheHierarchy uniqueName="[data_laptops].[rom]" caption="rom" attribute="1" defaultMemberUniqueName="[data_laptops].[rom].[All]" allUniqueName="[data_laptops].[rom].[All]" dimensionUniqueName="[data_laptops]" displayFolder="" count="0" memberValueDatatype="130" unbalanced="0"/>
    <cacheHierarchy uniqueName="[data_laptops].[ratings_over_100]" caption="ratings_over_100" attribute="1" defaultMemberUniqueName="[data_laptops].[ratings_over_100].[All]" allUniqueName="[data_laptops].[ratings_over_100].[All]" dimensionUniqueName="[data_laptops]" displayFolder="" count="0" memberValueDatatype="20" unbalanced="0"/>
    <cacheHierarchy uniqueName="[data_laptops].[released]" caption="released" attribute="1" time="1" defaultMemberUniqueName="[data_laptops].[released].[All]" allUniqueName="[data_laptops].[released].[All]" dimensionUniqueName="[data_laptops]" displayFolder="" count="0" memberValueDatatype="7" unbalanced="0"/>
    <cacheHierarchy uniqueName="[data_laptops].[system_name]" caption="system_name" attribute="1" defaultMemberUniqueName="[data_laptops].[system_name].[All]" allUniqueName="[data_laptops].[system_name].[All]" dimensionUniqueName="[data_laptops]" displayFolder="" count="2" memberValueDatatype="130" unbalanced="0"/>
    <cacheHierarchy uniqueName="[data_laptops].[processor]" caption="processor" attribute="1" defaultMemberUniqueName="[data_laptops].[processor].[All]" allUniqueName="[data_laptops].[processor].[All]" dimensionUniqueName="[data_laptops]" displayFolder="" count="0" memberValueDatatype="130" unbalanced="0"/>
    <cacheHierarchy uniqueName="[data_laptops].[ram_gb]" caption="ram_gb" attribute="1" defaultMemberUniqueName="[data_laptops].[ram_gb].[All]" allUniqueName="[data_laptops].[ram_gb].[All]" dimensionUniqueName="[data_laptops]" displayFolder="" count="0" memberValueDatatype="20" unbalanced="0"/>
    <cacheHierarchy uniqueName="[data_laptops].[ram_specs]" caption="ram_specs" attribute="1" defaultMemberUniqueName="[data_laptops].[ram_specs].[All]" allUniqueName="[data_laptops].[ram_specs].[All]" dimensionUniqueName="[data_laptops]" displayFolder="" count="0" memberValueDatatype="130" unbalanced="0"/>
    <cacheHierarchy uniqueName="[data_laptops].[rom_gb]" caption="rom_gb" attribute="1" defaultMemberUniqueName="[data_laptops].[rom_gb].[All]" allUniqueName="[data_laptops].[rom_gb].[All]" dimensionUniqueName="[data_laptops]" displayFolder="" count="0" memberValueDatatype="5" unbalanced="0"/>
    <cacheHierarchy uniqueName="[data_laptops].[rom_type]" caption="rom_type" attribute="1" defaultMemberUniqueName="[data_laptops].[rom_type].[All]" allUniqueName="[data_laptops].[rom_type].[All]" dimensionUniqueName="[data_laptops]" displayFolder="" count="2" memberValueDatatype="130" unbalanced="0"/>
    <cacheHierarchy uniqueName="[data_laptops].[screen_size_inch]" caption="screen_size_inch" attribute="1" defaultMemberUniqueName="[data_laptops].[screen_size_inch].[All]" allUniqueName="[data_laptops].[screen_size_inch].[All]" dimensionUniqueName="[data_laptops]" displayFolder="" count="0" memberValueDatatype="5" unbalanced="0"/>
    <cacheHierarchy uniqueName="[data_laptops].[screen_size_cm]" caption="screen_size_cm" attribute="1" defaultMemberUniqueName="[data_laptops].[screen_size_cm].[All]" allUniqueName="[data_laptops].[screen_size_cm].[All]" dimensionUniqueName="[data_laptops]" displayFolder="" count="0" memberValueDatatype="5" unbalanced="0"/>
    <cacheHierarchy uniqueName="[data_laptops].[resolution]" caption="resolution" attribute="1" defaultMemberUniqueName="[data_laptops].[resolution].[All]" allUniqueName="[data_laptops].[resolution].[All]" dimensionUniqueName="[data_laptops]" displayFolder="" count="0" memberValueDatatype="130" unbalanced="0"/>
    <cacheHierarchy uniqueName="[data_laptops].[display_type]" caption="display_type" attribute="1" defaultMemberUniqueName="[data_laptops].[display_type].[All]" allUniqueName="[data_laptops].[display_type].[All]" dimensionUniqueName="[data_laptops]" displayFolder="" count="0" memberValueDatatype="130" unbalanced="0"/>
    <cacheHierarchy uniqueName="[data_laptops].[size_tier]" caption="size_tier" attribute="1" defaultMemberUniqueName="[data_laptops].[size_tier].[All]" allUniqueName="[data_laptops].[size_tier].[All]" dimensionUniqueName="[data_laptops]" displayFolder="" count="2" memberValueDatatype="130" unbalanced="0"/>
    <cacheHierarchy uniqueName="[data_laptops].[ram_norm]" caption="ram_norm" attribute="1" defaultMemberUniqueName="[data_laptops].[ram_norm].[All]" allUniqueName="[data_laptops].[ram_norm].[All]" dimensionUniqueName="[data_laptops]" displayFolder="" count="0" memberValueDatatype="5" unbalanced="0"/>
    <cacheHierarchy uniqueName="[data_laptops].[rom_norm]" caption="rom_norm" attribute="1" defaultMemberUniqueName="[data_laptops].[rom_norm].[All]" allUniqueName="[data_laptops].[rom_norm].[All]" dimensionUniqueName="[data_laptops]" displayFolder="" count="0" memberValueDatatype="5" unbalanced="0"/>
    <cacheHierarchy uniqueName="[data_laptops].[price_norm]" caption="price_norm" attribute="1" defaultMemberUniqueName="[data_laptops].[price_norm].[All]" allUniqueName="[data_laptops].[price_norm].[All]" dimensionUniqueName="[data_laptops]" displayFolder="" count="0" memberValueDatatype="5" unbalanced="0"/>
    <cacheHierarchy uniqueName="[data_laptops].[date_norm]" caption="date_norm" attribute="1" defaultMemberUniqueName="[data_laptops].[date_norm].[All]" allUniqueName="[data_laptops].[date_norm].[All]" dimensionUniqueName="[data_laptops]" displayFolder="" count="0" memberValueDatatype="5" unbalanced="0"/>
    <cacheHierarchy uniqueName="[data_laptops].[cpu_norm]" caption="cpu_norm" attribute="1" defaultMemberUniqueName="[data_laptops].[cpu_norm].[All]" allUniqueName="[data_laptops].[cpu_norm].[All]" dimensionUniqueName="[data_laptops]" displayFolder="" count="0" memberValueDatatype="5" unbalanced="0"/>
    <cacheHierarchy uniqueName="[data_laptops].[ratings_norm]" caption="ratings_norm" attribute="1" defaultMemberUniqueName="[data_laptops].[ratings_norm].[All]" allUniqueName="[data_laptops].[ratings_norm].[All]" dimensionUniqueName="[data_laptops]" displayFolder="" count="0" memberValueDatatype="5" unbalanced="0"/>
    <cacheHierarchy uniqueName="[data_laptops].[pixels]" caption="pixels" attribute="1" defaultMemberUniqueName="[data_laptops].[pixels].[All]" allUniqueName="[data_laptops].[pixels].[All]" dimensionUniqueName="[data_laptops]" displayFolder="" count="0" memberValueDatatype="5" unbalanced="0"/>
    <cacheHierarchy uniqueName="[data_laptops].[resolution_norm]" caption="resolution_norm" attribute="1" defaultMemberUniqueName="[data_laptops].[resolution_norm].[All]" allUniqueName="[data_laptops].[resolution_norm].[All]" dimensionUniqueName="[data_laptops]" displayFolder="" count="0" memberValueDatatype="5" unbalanced="0"/>
    <cacheHierarchy uniqueName="[data_laptops].[released (Year)]" caption="released (Year)" attribute="1" defaultMemberUniqueName="[data_laptops].[released (Year)].[All]" allUniqueName="[data_laptops].[released (Year)].[All]" dimensionUniqueName="[data_laptops]" displayFolder="" count="2" memberValueDatatype="130" unbalanced="0"/>
    <cacheHierarchy uniqueName="[data_laptops].[released (Quarter)]" caption="released (Quarter)" attribute="1" defaultMemberUniqueName="[data_laptops].[released (Quarter)].[All]" allUniqueName="[data_laptops].[released (Quarter)].[All]" dimensionUniqueName="[data_laptops]" displayFolder="" count="0" memberValueDatatype="130" unbalanced="0"/>
    <cacheHierarchy uniqueName="[data_laptops].[released (Month)]" caption="released (Month)" attribute="1" defaultMemberUniqueName="[data_laptops].[released (Month)].[All]" allUniqueName="[data_laptops].[released (Month)].[All]" dimensionUniqueName="[data_laptops]" displayFolder="" count="0" memberValueDatatype="130" unbalanced="0"/>
    <cacheHierarchy uniqueName="[data_processors].[processor]" caption="processor" attribute="1" defaultMemberUniqueName="[data_processors].[processor].[All]" allUniqueName="[data_processors].[processor].[All]" dimensionUniqueName="[data_processors]" displayFolder="" count="0" memberValueDatatype="130" unbalanced="0"/>
    <cacheHierarchy uniqueName="[data_processors].[cores]" caption="cores" attribute="1" defaultMemberUniqueName="[data_processors].[cores].[All]" allUniqueName="[data_processors].[cores].[All]" dimensionUniqueName="[data_processors]" displayFolder="" count="0" memberValueDatatype="20" unbalanced="0"/>
    <cacheHierarchy uniqueName="[data_processors].[ghz]" caption="ghz" attribute="1" defaultMemberUniqueName="[data_processors].[ghz].[All]" allUniqueName="[data_processors].[ghz].[All]" dimensionUniqueName="[data_processors]" displayFolder="" count="0" memberValueDatatype="5" unbalanced="0"/>
    <cacheHierarchy uniqueName="[data_processors].[base]" caption="base" attribute="1" defaultMemberUniqueName="[data_processors].[base].[All]" allUniqueName="[data_processors].[base].[All]" dimensionUniqueName="[data_processors]" displayFolder="" count="0" memberValueDatatype="130" unbalanced="0"/>
    <cacheHierarchy uniqueName="[data_processors].[tier]" caption="tier" attribute="1" defaultMemberUniqueName="[data_processors].[tier].[All]" allUniqueName="[data_processors].[tier].[All]" dimensionUniqueName="[data_processors]" displayFolder="" count="0" memberValueDatatype="130" unbalanced="0"/>
    <cacheHierarchy uniqueName="[data_processors].[generation]" caption="generation" attribute="1" defaultMemberUniqueName="[data_processors].[generation].[All]" allUniqueName="[data_processors].[generation].[All]" dimensionUniqueName="[data_processors]" displayFolder="" count="0" memberValueDatatype="130" unbalanced="0"/>
    <cacheHierarchy uniqueName="[data_processors].[perf_index_filled]" caption="perf_index_filled" attribute="1" defaultMemberUniqueName="[data_processors].[perf_index_filled].[All]" allUniqueName="[data_processors].[perf_index_filled].[All]" dimensionUniqueName="[data_processors]" displayFolder="" count="0" memberValueDatatype="130" unbalanced="0"/>
    <cacheHierarchy uniqueName="[data_processors].[performance_tier]" caption="performance_tier" attribute="1" defaultMemberUniqueName="[data_processors].[performance_tier].[All]" allUniqueName="[data_processors].[performance_tier].[All]" dimensionUniqueName="[data_processors]" displayFolder="" count="2" memberValueDatatype="130" unbalanced="0"/>
    <cacheHierarchy uniqueName="[screen_size_preferences].[use_case]" caption="use_case" attribute="1" defaultMemberUniqueName="[screen_size_preferences].[use_case].[All]" allUniqueName="[screen_size_preferences].[use_case].[All]" dimensionUniqueName="[screen_size_preferences]" displayFolder="" count="2" memberValueDatatype="130" unbalanced="0">
      <fieldsUsage count="2">
        <fieldUsage x="-1"/>
        <fieldUsage x="9"/>
      </fieldsUsage>
    </cacheHierarchy>
    <cacheHierarchy uniqueName="[screen_size_preferences].[min_size]" caption="min_size" attribute="1" defaultMemberUniqueName="[screen_size_preferences].[min_size].[All]" allUniqueName="[screen_size_preferences].[min_size].[All]" dimensionUniqueName="[screen_size_preferences]" displayFolder="" count="0" memberValueDatatype="20" unbalanced="0"/>
    <cacheHierarchy uniqueName="[screen_size_preferences].[max_size]" caption="max_size" attribute="1" defaultMemberUniqueName="[screen_size_preferences].[max_size].[All]" allUniqueName="[screen_size_preferences].[max_size].[All]" dimensionUniqueName="[screen_size_preferences]" displayFolder="" count="0" memberValueDatatype="20" unbalanced="0"/>
    <cacheHierarchy uniqueName="[screen_size_preferences].[peak_size]" caption="peak_size" attribute="1" defaultMemberUniqueName="[screen_size_preferences].[peak_size].[All]" allUniqueName="[screen_size_preferences].[peak_size].[All]" dimensionUniqueName="[screen_size_preferences]" displayFolder="" count="0" memberValueDatatype="5" unbalanced="0"/>
    <cacheHierarchy uniqueName="[screen_size_preferences].[max_score]" caption="max_score" attribute="1" defaultMemberUniqueName="[screen_size_preferences].[max_score].[All]" allUniqueName="[screen_size_preferences].[max_score].[All]" dimensionUniqueName="[screen_size_preferences]" displayFolder="" count="0" memberValueDatatype="20" unbalanced="0"/>
    <cacheHierarchy uniqueName="[screen_size_preferences].[penalty_per_inch]" caption="penalty_per_inch" attribute="1" defaultMemberUniqueName="[screen_size_preferences].[penalty_per_inch].[All]" allUniqueName="[screen_size_preferences].[penalty_per_inch].[All]" dimensionUniqueName="[screen_size_preferences]" displayFolder="" count="0" memberValueDatatype="20" unbalanced="0"/>
    <cacheHierarchy uniqueName="[user_profiles].[user]" caption="user" attribute="1" defaultMemberUniqueName="[user_profiles].[user].[All]" allUniqueName="[user_profiles].[user].[All]" dimensionUniqueName="[user_profiles]" displayFolder="" count="0" memberValueDatatype="130" unbalanced="0"/>
    <cacheHierarchy uniqueName="[user_profiles].[performance]" caption="performance" attribute="1" defaultMemberUniqueName="[user_profiles].[performance].[All]" allUniqueName="[user_profiles].[performance].[All]" dimensionUniqueName="[user_profiles]" displayFolder="" count="0" memberValueDatatype="5" unbalanced="0"/>
    <cacheHierarchy uniqueName="[user_profiles].[display]" caption="display" attribute="1" defaultMemberUniqueName="[user_profiles].[display].[All]" allUniqueName="[user_profiles].[display].[All]" dimensionUniqueName="[user_profiles]" displayFolder="" count="0" memberValueDatatype="5" unbalanced="0"/>
    <cacheHierarchy uniqueName="[user_profiles].[price]" caption="price" attribute="1" defaultMemberUniqueName="[user_profiles].[price].[All]" allUniqueName="[user_profiles].[price].[All]" dimensionUniqueName="[user_profiles]" displayFolder="" count="0" memberValueDatatype="5" unbalanced="0"/>
    <cacheHierarchy uniqueName="[user_profiles].[recency]" caption="recency" attribute="1" defaultMemberUniqueName="[user_profiles].[recency].[All]" allUniqueName="[user_profiles].[recency].[All]" dimensionUniqueName="[user_profiles]" displayFolder="" count="0" memberValueDatatype="5" unbalanced="0"/>
    <cacheHierarchy uniqueName="[user_profiles].[popularity]" caption="popularity" attribute="1" defaultMemberUniqueName="[user_profiles].[popularity].[All]" allUniqueName="[user_profiles].[popularity].[All]" dimensionUniqueName="[user_profiles]" displayFolder="" count="0" memberValueDatatype="5" unbalanced="0"/>
    <cacheHierarchy uniqueName="[data_laptops].[released (Month Index)]" caption="released (Month Index)" attribute="1" defaultMemberUniqueName="[data_laptops].[released (Month Index)].[All]" allUniqueName="[data_laptops].[released (Month Index)].[All]" dimensionUniqueName="[data_laptops]" displayFolder="" count="0" memberValueDatatype="20" unbalanced="0" hidden="1"/>
    <cacheHierarchy uniqueName="[Measures].[performance_score]" caption="performance_score" measure="1" displayFolder="" measureGroup="data_laptops" count="0"/>
    <cacheHierarchy uniqueName="[Measures].[display_score]" caption="display_score" measure="1" displayFolder="" measureGroup="data_laptops" count="0"/>
    <cacheHierarchy uniqueName="[Measures].[weighted_score]" caption="weighted_score" measure="1" displayFolder="" measureGroup="data_laptops" count="0" oneField="1">
      <fieldsUsage count="1">
        <fieldUsage x="1"/>
      </fieldsUsage>
    </cacheHierarchy>
    <cacheHierarchy uniqueName="[Measures].[Max Resolution]" caption="Max Resolution" measure="1" displayFolder="" measureGroup="data_laptops" count="0" oneField="1">
      <fieldsUsage count="1">
        <fieldUsage x="6"/>
      </fieldsUsage>
    </cacheHierarchy>
    <cacheHierarchy uniqueName="[Measures].[Avg Price]" caption="Avg Price" measure="1" displayFolder="" measureGroup="data_laptops" count="0"/>
    <cacheHierarchy uniqueName="[Measures].[__XL_Count data_laptops]" caption="__XL_Count data_laptops" measure="1" displayFolder="" measureGroup="data_laptops" count="0" hidden="1"/>
    <cacheHierarchy uniqueName="[Measures].[__XL_Count data_processors]" caption="__XL_Count data_processors" measure="1" displayFolder="" measureGroup="data_processors" count="0" hidden="1"/>
    <cacheHierarchy uniqueName="[Measures].[__XL_Count user_profiles]" caption="__XL_Count user_profiles" measure="1" displayFolder="" measureGroup="user_profiles" count="0" hidden="1"/>
    <cacheHierarchy uniqueName="[Measures].[__XL_Count screen_size_preferences]" caption="__XL_Count screen_size_preferences" measure="1" displayFolder="" measureGroup="screen_size_preferences" count="0" hidden="1"/>
    <cacheHierarchy uniqueName="[Measures].[__No measures defined]" caption="__No measures defined" measure="1" displayFolder="" count="0" hidden="1"/>
    <cacheHierarchy uniqueName="[Measures].[Sum of ram_norm]" caption="Sum of ram_norm" measure="1" displayFolder="" measureGroup="data_laptops" count="0" hidden="1">
      <extLst>
        <ext xmlns:x15="http://schemas.microsoft.com/office/spreadsheetml/2010/11/main" uri="{B97F6D7D-B522-45F9-BDA1-12C45D357490}">
          <x15:cacheHierarchy aggregatedColumn="21"/>
        </ext>
      </extLst>
    </cacheHierarchy>
    <cacheHierarchy uniqueName="[Measures].[Sum of rom_norm]" caption="Sum of rom_norm" measure="1" displayFolder="" measureGroup="data_laptops" count="0" hidden="1">
      <extLst>
        <ext xmlns:x15="http://schemas.microsoft.com/office/spreadsheetml/2010/11/main" uri="{B97F6D7D-B522-45F9-BDA1-12C45D357490}">
          <x15:cacheHierarchy aggregatedColumn="22"/>
        </ext>
      </extLst>
    </cacheHierarchy>
    <cacheHierarchy uniqueName="[Measures].[Sum of price_norm]" caption="Sum of price_norm" measure="1" displayFolder="" measureGroup="data_laptops" count="0" hidden="1">
      <extLst>
        <ext xmlns:x15="http://schemas.microsoft.com/office/spreadsheetml/2010/11/main" uri="{B97F6D7D-B522-45F9-BDA1-12C45D357490}">
          <x15:cacheHierarchy aggregatedColumn="23"/>
        </ext>
      </extLst>
    </cacheHierarchy>
    <cacheHierarchy uniqueName="[Measures].[Sum of date_norm]" caption="Sum of date_norm" measure="1" displayFolder="" measureGroup="data_laptops" count="0" hidden="1">
      <extLst>
        <ext xmlns:x15="http://schemas.microsoft.com/office/spreadsheetml/2010/11/main" uri="{B97F6D7D-B522-45F9-BDA1-12C45D357490}">
          <x15:cacheHierarchy aggregatedColumn="24"/>
        </ext>
      </extLst>
    </cacheHierarchy>
    <cacheHierarchy uniqueName="[Measures].[Sum of cpu_norm]" caption="Sum of cpu_norm" measure="1" displayFolder="" measureGroup="data_laptops" count="0" hidden="1">
      <extLst>
        <ext xmlns:x15="http://schemas.microsoft.com/office/spreadsheetml/2010/11/main" uri="{B97F6D7D-B522-45F9-BDA1-12C45D357490}">
          <x15:cacheHierarchy aggregatedColumn="25"/>
        </ext>
      </extLst>
    </cacheHierarchy>
    <cacheHierarchy uniqueName="[Measures].[Sum of ratings_norm]" caption="Sum of ratings_norm" measure="1" displayFolder="" measureGroup="data_laptops" count="0" hidden="1">
      <extLst>
        <ext xmlns:x15="http://schemas.microsoft.com/office/spreadsheetml/2010/11/main" uri="{B97F6D7D-B522-45F9-BDA1-12C45D357490}">
          <x15:cacheHierarchy aggregatedColumn="26"/>
        </ext>
      </extLst>
    </cacheHierarchy>
    <cacheHierarchy uniqueName="[Measures].[Sum of resolution_norm]" caption="Sum of resolution_norm" measure="1" displayFolder="" measureGroup="data_laptops" count="0" hidden="1">
      <extLst>
        <ext xmlns:x15="http://schemas.microsoft.com/office/spreadsheetml/2010/11/main" uri="{B97F6D7D-B522-45F9-BDA1-12C45D357490}">
          <x15:cacheHierarchy aggregatedColumn="28"/>
        </ext>
      </extLst>
    </cacheHierarchy>
    <cacheHierarchy uniqueName="[Measures].[Sum of ram_gb]" caption="Sum of ram_gb" measure="1" displayFolder="" measureGroup="data_laptops" count="0" hidden="1">
      <extLst>
        <ext xmlns:x15="http://schemas.microsoft.com/office/spreadsheetml/2010/11/main" uri="{B97F6D7D-B522-45F9-BDA1-12C45D357490}">
          <x15:cacheHierarchy aggregatedColumn="12"/>
        </ext>
      </extLst>
    </cacheHierarchy>
    <cacheHierarchy uniqueName="[Measures].[Sum of rom_gb]" caption="Sum of rom_gb" measure="1" displayFolder="" measureGroup="data_laptops" count="0" hidden="1">
      <extLst>
        <ext xmlns:x15="http://schemas.microsoft.com/office/spreadsheetml/2010/11/main" uri="{B97F6D7D-B522-45F9-BDA1-12C45D357490}">
          <x15:cacheHierarchy aggregatedColumn="14"/>
        </ext>
      </extLst>
    </cacheHierarchy>
    <cacheHierarchy uniqueName="[Measures].[Count of released]" caption="Count of released" measure="1" displayFolder="" measureGroup="data_laptops" count="0" hidden="1">
      <extLst>
        <ext xmlns:x15="http://schemas.microsoft.com/office/spreadsheetml/2010/11/main" uri="{B97F6D7D-B522-45F9-BDA1-12C45D357490}">
          <x15:cacheHierarchy aggregatedColumn="9"/>
        </ext>
      </extLst>
    </cacheHierarchy>
    <cacheHierarchy uniqueName="[Measures].[Max of rom_gb]" caption="Max of rom_gb" measure="1" displayFolder="" measureGroup="data_laptops" count="0" oneField="1" hidden="1">
      <fieldsUsage count="1">
        <fieldUsage x="2"/>
      </fieldsUsage>
      <extLst>
        <ext xmlns:x15="http://schemas.microsoft.com/office/spreadsheetml/2010/11/main" uri="{B97F6D7D-B522-45F9-BDA1-12C45D357490}">
          <x15:cacheHierarchy aggregatedColumn="14"/>
        </ext>
      </extLst>
    </cacheHierarchy>
    <cacheHierarchy uniqueName="[Measures].[Max of ram_gb]" caption="Max of ram_gb" measure="1" displayFolder="" measureGroup="data_laptops"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sku]" caption="Count of sku" measure="1" displayFolder="" measureGroup="data_laptops" count="0" oneField="1" hidden="1">
      <fieldsUsage count="1">
        <fieldUsage x="4"/>
      </fieldsUsage>
      <extLst>
        <ext xmlns:x15="http://schemas.microsoft.com/office/spreadsheetml/2010/11/main" uri="{B97F6D7D-B522-45F9-BDA1-12C45D357490}">
          <x15:cacheHierarchy aggregatedColumn="3"/>
        </ext>
      </extLst>
    </cacheHierarchy>
    <cacheHierarchy uniqueName="[Measures].[Sum of price_php_estimated]" caption="Sum of price_php_estimated" measure="1" displayFolder="" measureGroup="data_laptops" count="0" hidden="1">
      <extLst>
        <ext xmlns:x15="http://schemas.microsoft.com/office/spreadsheetml/2010/11/main" uri="{B97F6D7D-B522-45F9-BDA1-12C45D357490}">
          <x15:cacheHierarchy aggregatedColumn="5"/>
        </ext>
      </extLst>
    </cacheHierarchy>
    <cacheHierarchy uniqueName="[Measures].[Min of price_php_estimated]" caption="Min of price_php_estimated" measure="1" displayFolder="" measureGroup="data_laptops" count="0" oneField="1" hidden="1">
      <fieldsUsage count="1">
        <fieldUsage x="5"/>
      </fieldsUsage>
      <extLst>
        <ext xmlns:x15="http://schemas.microsoft.com/office/spreadsheetml/2010/11/main" uri="{B97F6D7D-B522-45F9-BDA1-12C45D357490}">
          <x15:cacheHierarchy aggregatedColumn="5"/>
        </ext>
      </extLst>
    </cacheHierarchy>
    <cacheHierarchy uniqueName="[Measures].[Count of resolution]" caption="Count of resolution" measure="1" displayFolder="" measureGroup="data_laptops" count="0" hidden="1">
      <extLst>
        <ext xmlns:x15="http://schemas.microsoft.com/office/spreadsheetml/2010/11/main" uri="{B97F6D7D-B522-45F9-BDA1-12C45D357490}">
          <x15:cacheHierarchy aggregatedColumn="18"/>
        </ext>
      </extLst>
    </cacheHierarchy>
    <cacheHierarchy uniqueName="[Measures].[Sum of screen_size_inch]" caption="Sum of screen_size_inch" measure="1" displayFolder="" measureGroup="data_laptops" count="0" hidden="1">
      <extLst>
        <ext xmlns:x15="http://schemas.microsoft.com/office/spreadsheetml/2010/11/main" uri="{B97F6D7D-B522-45F9-BDA1-12C45D357490}">
          <x15:cacheHierarchy aggregatedColumn="16"/>
        </ext>
      </extLst>
    </cacheHierarchy>
    <cacheHierarchy uniqueName="[Measures].[Max of screen_size_inch]" caption="Max of screen_size_inch" measure="1" displayFolder="" measureGroup="data_laptops" count="0" oneField="1" hidden="1">
      <fieldsUsage count="1">
        <fieldUsage x="7"/>
      </fieldsUsage>
      <extLst>
        <ext xmlns:x15="http://schemas.microsoft.com/office/spreadsheetml/2010/11/main" uri="{B97F6D7D-B522-45F9-BDA1-12C45D357490}">
          <x15:cacheHierarchy aggregatedColumn="16"/>
        </ext>
      </extLst>
    </cacheHierarchy>
    <cacheHierarchy uniqueName="[Measures].[Max of released]" caption="Max of released" measure="1" displayFolder="" measureGroup="data_lapto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base]" caption="Count of base" measure="1" displayFolder="" measureGroup="data_laptops" count="0" hidden="1">
      <extLst>
        <ext xmlns:x15="http://schemas.microsoft.com/office/spreadsheetml/2010/11/main" uri="{B97F6D7D-B522-45F9-BDA1-12C45D357490}">
          <x15:cacheHierarchy aggregatedColumn="2"/>
        </ext>
      </extLst>
    </cacheHierarchy>
  </cacheHierarchies>
  <kpis count="0"/>
  <dimensions count="5">
    <dimension name="data_laptops" uniqueName="[data_laptops]" caption="data_laptops"/>
    <dimension name="data_processors" uniqueName="[data_processors]" caption="data_processors"/>
    <dimension measure="1" name="Measures" uniqueName="[Measures]" caption="Measures"/>
    <dimension name="screen_size_preferences" uniqueName="[screen_size_preferences]" caption="screen_size_preferences"/>
    <dimension name="user_profiles" uniqueName="[user_profiles]" caption="user_profiles"/>
  </dimensions>
  <measureGroups count="4">
    <measureGroup name="data_laptops" caption="data_laptops"/>
    <measureGroup name="data_processors" caption="data_processors"/>
    <measureGroup name="screen_size_preferences" caption="screen_size_preferences"/>
    <measureGroup name="user_profiles" caption="user_profiles"/>
  </measureGroups>
  <maps count="6">
    <map measureGroup="0" dimension="0"/>
    <map measureGroup="0" dimension="1"/>
    <map measureGroup="1" dimension="1"/>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9.365870138892" backgroundQuery="1" createdVersion="3" refreshedVersion="8" minRefreshableVersion="3" recordCount="0" supportSubquery="1" supportAdvancedDrill="1" xr:uid="{C909AFA7-2CCA-4C57-9847-B7FE61342C62}">
  <cacheSource type="external" connectionId="11">
    <extLst>
      <ext xmlns:x14="http://schemas.microsoft.com/office/spreadsheetml/2009/9/main" uri="{F057638F-6D5F-4e77-A914-E7F072B9BCA8}">
        <x14:sourceConnection name="ThisWorkbookDataModel"/>
      </ext>
    </extLst>
  </cacheSource>
  <cacheFields count="0"/>
  <cacheHierarchies count="83">
    <cacheHierarchy uniqueName="[data_laptops].[index]" caption="index" attribute="1" defaultMemberUniqueName="[data_laptops].[index].[All]" allUniqueName="[data_laptops].[index].[All]" dimensionUniqueName="[data_laptops]" displayFolder="" count="0" memberValueDatatype="20" unbalanced="0"/>
    <cacheHierarchy uniqueName="[data_laptops].[model]" caption="model" attribute="1" defaultMemberUniqueName="[data_laptops].[model].[All]" allUniqueName="[data_laptops].[model].[All]" dimensionUniqueName="[data_laptops]" displayFolder="" count="0" memberValueDatatype="130" unbalanced="0"/>
    <cacheHierarchy uniqueName="[data_laptops].[base]" caption="base" attribute="1" defaultMemberUniqueName="[data_laptops].[base].[All]" allUniqueName="[data_laptops].[base].[All]" dimensionUniqueName="[data_laptops]" displayFolder="" count="0" memberValueDatatype="130" unbalanced="0"/>
    <cacheHierarchy uniqueName="[data_laptops].[sku]" caption="sku" attribute="1" defaultMemberUniqueName="[data_laptops].[sku].[All]" allUniqueName="[data_laptops].[sku].[All]" dimensionUniqueName="[data_laptops]" displayFolder="" count="0" memberValueDatatype="130" unbalanced="0"/>
    <cacheHierarchy uniqueName="[data_laptops].[brand]" caption="brand" attribute="1" defaultMemberUniqueName="[data_laptops].[brand].[All]" allUniqueName="[data_laptops].[brand].[All]" dimensionUniqueName="[data_laptops]" displayFolder="" count="2" memberValueDatatype="130" unbalanced="0"/>
    <cacheHierarchy uniqueName="[data_laptops].[price_php_estimated]" caption="price_php_estimated" attribute="1" defaultMemberUniqueName="[data_laptops].[price_php_estimated].[All]" allUniqueName="[data_laptops].[price_php_estimated].[All]" dimensionUniqueName="[data_laptops]" displayFolder="" count="0" memberValueDatatype="5" unbalanced="0"/>
    <cacheHierarchy uniqueName="[data_laptops].[rated_by_count]" caption="rated_by_count" attribute="1" defaultMemberUniqueName="[data_laptops].[rated_by_count].[All]" allUniqueName="[data_laptops].[rated_by_count].[All]" dimensionUniqueName="[data_laptops]" displayFolder="" count="0" memberValueDatatype="20" unbalanced="0"/>
    <cacheHierarchy uniqueName="[data_laptops].[rom]" caption="rom" attribute="1" defaultMemberUniqueName="[data_laptops].[rom].[All]" allUniqueName="[data_laptops].[rom].[All]" dimensionUniqueName="[data_laptops]" displayFolder="" count="0" memberValueDatatype="130" unbalanced="0"/>
    <cacheHierarchy uniqueName="[data_laptops].[ratings_over_100]" caption="ratings_over_100" attribute="1" defaultMemberUniqueName="[data_laptops].[ratings_over_100].[All]" allUniqueName="[data_laptops].[ratings_over_100].[All]" dimensionUniqueName="[data_laptops]" displayFolder="" count="0" memberValueDatatype="20" unbalanced="0"/>
    <cacheHierarchy uniqueName="[data_laptops].[released]" caption="released" attribute="1" time="1" defaultMemberUniqueName="[data_laptops].[released].[All]" allUniqueName="[data_laptops].[released].[All]" dimensionUniqueName="[data_laptops]" displayFolder="" count="0" memberValueDatatype="7" unbalanced="0"/>
    <cacheHierarchy uniqueName="[data_laptops].[system_name]" caption="system_name" attribute="1" defaultMemberUniqueName="[data_laptops].[system_name].[All]" allUniqueName="[data_laptops].[system_name].[All]" dimensionUniqueName="[data_laptops]" displayFolder="" count="2" memberValueDatatype="130" unbalanced="0"/>
    <cacheHierarchy uniqueName="[data_laptops].[processor]" caption="processor" attribute="1" defaultMemberUniqueName="[data_laptops].[processor].[All]" allUniqueName="[data_laptops].[processor].[All]" dimensionUniqueName="[data_laptops]" displayFolder="" count="0" memberValueDatatype="130" unbalanced="0"/>
    <cacheHierarchy uniqueName="[data_laptops].[ram_gb]" caption="ram_gb" attribute="1" defaultMemberUniqueName="[data_laptops].[ram_gb].[All]" allUniqueName="[data_laptops].[ram_gb].[All]" dimensionUniqueName="[data_laptops]" displayFolder="" count="0" memberValueDatatype="20" unbalanced="0"/>
    <cacheHierarchy uniqueName="[data_laptops].[ram_specs]" caption="ram_specs" attribute="1" defaultMemberUniqueName="[data_laptops].[ram_specs].[All]" allUniqueName="[data_laptops].[ram_specs].[All]" dimensionUniqueName="[data_laptops]" displayFolder="" count="0" memberValueDatatype="130" unbalanced="0"/>
    <cacheHierarchy uniqueName="[data_laptops].[rom_gb]" caption="rom_gb" attribute="1" defaultMemberUniqueName="[data_laptops].[rom_gb].[All]" allUniqueName="[data_laptops].[rom_gb].[All]" dimensionUniqueName="[data_laptops]" displayFolder="" count="0" memberValueDatatype="5" unbalanced="0"/>
    <cacheHierarchy uniqueName="[data_laptops].[rom_type]" caption="rom_type" attribute="1" defaultMemberUniqueName="[data_laptops].[rom_type].[All]" allUniqueName="[data_laptops].[rom_type].[All]" dimensionUniqueName="[data_laptops]" displayFolder="" count="2" memberValueDatatype="130" unbalanced="0"/>
    <cacheHierarchy uniqueName="[data_laptops].[screen_size_inch]" caption="screen_size_inch" attribute="1" defaultMemberUniqueName="[data_laptops].[screen_size_inch].[All]" allUniqueName="[data_laptops].[screen_size_inch].[All]" dimensionUniqueName="[data_laptops]" displayFolder="" count="0" memberValueDatatype="5" unbalanced="0"/>
    <cacheHierarchy uniqueName="[data_laptops].[screen_size_cm]" caption="screen_size_cm" attribute="1" defaultMemberUniqueName="[data_laptops].[screen_size_cm].[All]" allUniqueName="[data_laptops].[screen_size_cm].[All]" dimensionUniqueName="[data_laptops]" displayFolder="" count="0" memberValueDatatype="5" unbalanced="0"/>
    <cacheHierarchy uniqueName="[data_laptops].[resolution]" caption="resolution" attribute="1" defaultMemberUniqueName="[data_laptops].[resolution].[All]" allUniqueName="[data_laptops].[resolution].[All]" dimensionUniqueName="[data_laptops]" displayFolder="" count="0" memberValueDatatype="130" unbalanced="0"/>
    <cacheHierarchy uniqueName="[data_laptops].[display_type]" caption="display_type" attribute="1" defaultMemberUniqueName="[data_laptops].[display_type].[All]" allUniqueName="[data_laptops].[display_type].[All]" dimensionUniqueName="[data_laptops]" displayFolder="" count="0" memberValueDatatype="130" unbalanced="0"/>
    <cacheHierarchy uniqueName="[data_laptops].[size_tier]" caption="size_tier" attribute="1" defaultMemberUniqueName="[data_laptops].[size_tier].[All]" allUniqueName="[data_laptops].[size_tier].[All]" dimensionUniqueName="[data_laptops]" displayFolder="" count="2" memberValueDatatype="130" unbalanced="0"/>
    <cacheHierarchy uniqueName="[data_laptops].[ram_norm]" caption="ram_norm" attribute="1" defaultMemberUniqueName="[data_laptops].[ram_norm].[All]" allUniqueName="[data_laptops].[ram_norm].[All]" dimensionUniqueName="[data_laptops]" displayFolder="" count="0" memberValueDatatype="5" unbalanced="0"/>
    <cacheHierarchy uniqueName="[data_laptops].[rom_norm]" caption="rom_norm" attribute="1" defaultMemberUniqueName="[data_laptops].[rom_norm].[All]" allUniqueName="[data_laptops].[rom_norm].[All]" dimensionUniqueName="[data_laptops]" displayFolder="" count="0" memberValueDatatype="5" unbalanced="0"/>
    <cacheHierarchy uniqueName="[data_laptops].[price_norm]" caption="price_norm" attribute="1" defaultMemberUniqueName="[data_laptops].[price_norm].[All]" allUniqueName="[data_laptops].[price_norm].[All]" dimensionUniqueName="[data_laptops]" displayFolder="" count="0" memberValueDatatype="5" unbalanced="0"/>
    <cacheHierarchy uniqueName="[data_laptops].[date_norm]" caption="date_norm" attribute="1" defaultMemberUniqueName="[data_laptops].[date_norm].[All]" allUniqueName="[data_laptops].[date_norm].[All]" dimensionUniqueName="[data_laptops]" displayFolder="" count="0" memberValueDatatype="5" unbalanced="0"/>
    <cacheHierarchy uniqueName="[data_laptops].[cpu_norm]" caption="cpu_norm" attribute="1" defaultMemberUniqueName="[data_laptops].[cpu_norm].[All]" allUniqueName="[data_laptops].[cpu_norm].[All]" dimensionUniqueName="[data_laptops]" displayFolder="" count="0" memberValueDatatype="5" unbalanced="0"/>
    <cacheHierarchy uniqueName="[data_laptops].[ratings_norm]" caption="ratings_norm" attribute="1" defaultMemberUniqueName="[data_laptops].[ratings_norm].[All]" allUniqueName="[data_laptops].[ratings_norm].[All]" dimensionUniqueName="[data_laptops]" displayFolder="" count="0" memberValueDatatype="5" unbalanced="0"/>
    <cacheHierarchy uniqueName="[data_laptops].[pixels]" caption="pixels" attribute="1" defaultMemberUniqueName="[data_laptops].[pixels].[All]" allUniqueName="[data_laptops].[pixels].[All]" dimensionUniqueName="[data_laptops]" displayFolder="" count="0" memberValueDatatype="5" unbalanced="0"/>
    <cacheHierarchy uniqueName="[data_laptops].[resolution_norm]" caption="resolution_norm" attribute="1" defaultMemberUniqueName="[data_laptops].[resolution_norm].[All]" allUniqueName="[data_laptops].[resolution_norm].[All]" dimensionUniqueName="[data_laptops]" displayFolder="" count="0" memberValueDatatype="5" unbalanced="0"/>
    <cacheHierarchy uniqueName="[data_laptops].[released (Year)]" caption="released (Year)" attribute="1" defaultMemberUniqueName="[data_laptops].[released (Year)].[All]" allUniqueName="[data_laptops].[released (Year)].[All]" dimensionUniqueName="[data_laptops]" displayFolder="" count="2" memberValueDatatype="130" unbalanced="0"/>
    <cacheHierarchy uniqueName="[data_laptops].[released (Quarter)]" caption="released (Quarter)" attribute="1" defaultMemberUniqueName="[data_laptops].[released (Quarter)].[All]" allUniqueName="[data_laptops].[released (Quarter)].[All]" dimensionUniqueName="[data_laptops]" displayFolder="" count="0" memberValueDatatype="130" unbalanced="0"/>
    <cacheHierarchy uniqueName="[data_laptops].[released (Month)]" caption="released (Month)" attribute="1" defaultMemberUniqueName="[data_laptops].[released (Month)].[All]" allUniqueName="[data_laptops].[released (Month)].[All]" dimensionUniqueName="[data_laptops]" displayFolder="" count="0" memberValueDatatype="130" unbalanced="0"/>
    <cacheHierarchy uniqueName="[data_processors].[processor]" caption="processor" attribute="1" defaultMemberUniqueName="[data_processors].[processor].[All]" allUniqueName="[data_processors].[processor].[All]" dimensionUniqueName="[data_processors]" displayFolder="" count="0" memberValueDatatype="130" unbalanced="0"/>
    <cacheHierarchy uniqueName="[data_processors].[cores]" caption="cores" attribute="1" defaultMemberUniqueName="[data_processors].[cores].[All]" allUniqueName="[data_processors].[cores].[All]" dimensionUniqueName="[data_processors]" displayFolder="" count="0" memberValueDatatype="20" unbalanced="0"/>
    <cacheHierarchy uniqueName="[data_processors].[ghz]" caption="ghz" attribute="1" defaultMemberUniqueName="[data_processors].[ghz].[All]" allUniqueName="[data_processors].[ghz].[All]" dimensionUniqueName="[data_processors]" displayFolder="" count="0" memberValueDatatype="5" unbalanced="0"/>
    <cacheHierarchy uniqueName="[data_processors].[base]" caption="base" attribute="1" defaultMemberUniqueName="[data_processors].[base].[All]" allUniqueName="[data_processors].[base].[All]" dimensionUniqueName="[data_processors]" displayFolder="" count="0" memberValueDatatype="130" unbalanced="0"/>
    <cacheHierarchy uniqueName="[data_processors].[tier]" caption="tier" attribute="1" defaultMemberUniqueName="[data_processors].[tier].[All]" allUniqueName="[data_processors].[tier].[All]" dimensionUniqueName="[data_processors]" displayFolder="" count="0" memberValueDatatype="130" unbalanced="0"/>
    <cacheHierarchy uniqueName="[data_processors].[generation]" caption="generation" attribute="1" defaultMemberUniqueName="[data_processors].[generation].[All]" allUniqueName="[data_processors].[generation].[All]" dimensionUniqueName="[data_processors]" displayFolder="" count="0" memberValueDatatype="130" unbalanced="0"/>
    <cacheHierarchy uniqueName="[data_processors].[perf_index_filled]" caption="perf_index_filled" attribute="1" defaultMemberUniqueName="[data_processors].[perf_index_filled].[All]" allUniqueName="[data_processors].[perf_index_filled].[All]" dimensionUniqueName="[data_processors]" displayFolder="" count="0" memberValueDatatype="130" unbalanced="0"/>
    <cacheHierarchy uniqueName="[data_processors].[performance_tier]" caption="performance_tier" attribute="1" defaultMemberUniqueName="[data_processors].[performance_tier].[All]" allUniqueName="[data_processors].[performance_tier].[All]" dimensionUniqueName="[data_processors]" displayFolder="" count="2" memberValueDatatype="130" unbalanced="0"/>
    <cacheHierarchy uniqueName="[screen_size_preferences].[use_case]" caption="use_case" attribute="1" defaultMemberUniqueName="[screen_size_preferences].[use_case].[All]" allUniqueName="[screen_size_preferences].[use_case].[All]" dimensionUniqueName="[screen_size_preferences]" displayFolder="" count="2" memberValueDatatype="130" unbalanced="0"/>
    <cacheHierarchy uniqueName="[screen_size_preferences].[min_size]" caption="min_size" attribute="1" defaultMemberUniqueName="[screen_size_preferences].[min_size].[All]" allUniqueName="[screen_size_preferences].[min_size].[All]" dimensionUniqueName="[screen_size_preferences]" displayFolder="" count="0" memberValueDatatype="20" unbalanced="0"/>
    <cacheHierarchy uniqueName="[screen_size_preferences].[max_size]" caption="max_size" attribute="1" defaultMemberUniqueName="[screen_size_preferences].[max_size].[All]" allUniqueName="[screen_size_preferences].[max_size].[All]" dimensionUniqueName="[screen_size_preferences]" displayFolder="" count="0" memberValueDatatype="20" unbalanced="0"/>
    <cacheHierarchy uniqueName="[screen_size_preferences].[peak_size]" caption="peak_size" attribute="1" defaultMemberUniqueName="[screen_size_preferences].[peak_size].[All]" allUniqueName="[screen_size_preferences].[peak_size].[All]" dimensionUniqueName="[screen_size_preferences]" displayFolder="" count="0" memberValueDatatype="5" unbalanced="0"/>
    <cacheHierarchy uniqueName="[screen_size_preferences].[max_score]" caption="max_score" attribute="1" defaultMemberUniqueName="[screen_size_preferences].[max_score].[All]" allUniqueName="[screen_size_preferences].[max_score].[All]" dimensionUniqueName="[screen_size_preferences]" displayFolder="" count="0" memberValueDatatype="20" unbalanced="0"/>
    <cacheHierarchy uniqueName="[screen_size_preferences].[penalty_per_inch]" caption="penalty_per_inch" attribute="1" defaultMemberUniqueName="[screen_size_preferences].[penalty_per_inch].[All]" allUniqueName="[screen_size_preferences].[penalty_per_inch].[All]" dimensionUniqueName="[screen_size_preferences]" displayFolder="" count="0" memberValueDatatype="20" unbalanced="0"/>
    <cacheHierarchy uniqueName="[user_profiles].[user]" caption="user" attribute="1" defaultMemberUniqueName="[user_profiles].[user].[All]" allUniqueName="[user_profiles].[user].[All]" dimensionUniqueName="[user_profiles]" displayFolder="" count="0" memberValueDatatype="130" unbalanced="0"/>
    <cacheHierarchy uniqueName="[user_profiles].[performance]" caption="performance" attribute="1" defaultMemberUniqueName="[user_profiles].[performance].[All]" allUniqueName="[user_profiles].[performance].[All]" dimensionUniqueName="[user_profiles]" displayFolder="" count="0" memberValueDatatype="5" unbalanced="0"/>
    <cacheHierarchy uniqueName="[user_profiles].[display]" caption="display" attribute="1" defaultMemberUniqueName="[user_profiles].[display].[All]" allUniqueName="[user_profiles].[display].[All]" dimensionUniqueName="[user_profiles]" displayFolder="" count="0" memberValueDatatype="5" unbalanced="0"/>
    <cacheHierarchy uniqueName="[user_profiles].[price]" caption="price" attribute="1" defaultMemberUniqueName="[user_profiles].[price].[All]" allUniqueName="[user_profiles].[price].[All]" dimensionUniqueName="[user_profiles]" displayFolder="" count="0" memberValueDatatype="5" unbalanced="0"/>
    <cacheHierarchy uniqueName="[user_profiles].[recency]" caption="recency" attribute="1" defaultMemberUniqueName="[user_profiles].[recency].[All]" allUniqueName="[user_profiles].[recency].[All]" dimensionUniqueName="[user_profiles]" displayFolder="" count="0" memberValueDatatype="5" unbalanced="0"/>
    <cacheHierarchy uniqueName="[user_profiles].[popularity]" caption="popularity" attribute="1" defaultMemberUniqueName="[user_profiles].[popularity].[All]" allUniqueName="[user_profiles].[popularity].[All]" dimensionUniqueName="[user_profiles]" displayFolder="" count="0" memberValueDatatype="5" unbalanced="0"/>
    <cacheHierarchy uniqueName="[data_laptops].[released (Month Index)]" caption="released (Month Index)" attribute="1" defaultMemberUniqueName="[data_laptops].[released (Month Index)].[All]" allUniqueName="[data_laptops].[released (Month Index)].[All]" dimensionUniqueName="[data_laptops]" displayFolder="" count="0" memberValueDatatype="20" unbalanced="0" hidden="1"/>
    <cacheHierarchy uniqueName="[Measures].[performance_score]" caption="performance_score" measure="1" displayFolder="" measureGroup="data_laptops" count="0"/>
    <cacheHierarchy uniqueName="[Measures].[display_score]" caption="display_score" measure="1" displayFolder="" measureGroup="data_laptops" count="0"/>
    <cacheHierarchy uniqueName="[Measures].[weighted_score]" caption="weighted_score" measure="1" displayFolder="" measureGroup="data_laptops" count="0"/>
    <cacheHierarchy uniqueName="[Measures].[Max Resolution]" caption="Max Resolution" measure="1" displayFolder="" measureGroup="data_laptops" count="0"/>
    <cacheHierarchy uniqueName="[Measures].[Avg Price]" caption="Avg Price" measure="1" displayFolder="" measureGroup="data_laptops" count="0"/>
    <cacheHierarchy uniqueName="[Measures].[__XL_Count data_laptops]" caption="__XL_Count data_laptops" measure="1" displayFolder="" measureGroup="data_laptops" count="0" hidden="1"/>
    <cacheHierarchy uniqueName="[Measures].[__XL_Count data_processors]" caption="__XL_Count data_processors" measure="1" displayFolder="" measureGroup="data_processors" count="0" hidden="1"/>
    <cacheHierarchy uniqueName="[Measures].[__XL_Count user_profiles]" caption="__XL_Count user_profiles" measure="1" displayFolder="" measureGroup="user_profiles" count="0" hidden="1"/>
    <cacheHierarchy uniqueName="[Measures].[__XL_Count screen_size_preferences]" caption="__XL_Count screen_size_preferences" measure="1" displayFolder="" measureGroup="screen_size_preferences" count="0" hidden="1"/>
    <cacheHierarchy uniqueName="[Measures].[__No measures defined]" caption="__No measures defined" measure="1" displayFolder="" count="0" hidden="1"/>
    <cacheHierarchy uniqueName="[Measures].[Sum of ram_norm]" caption="Sum of ram_norm" measure="1" displayFolder="" measureGroup="data_laptops" count="0" hidden="1">
      <extLst>
        <ext xmlns:x15="http://schemas.microsoft.com/office/spreadsheetml/2010/11/main" uri="{B97F6D7D-B522-45F9-BDA1-12C45D357490}">
          <x15:cacheHierarchy aggregatedColumn="21"/>
        </ext>
      </extLst>
    </cacheHierarchy>
    <cacheHierarchy uniqueName="[Measures].[Sum of rom_norm]" caption="Sum of rom_norm" measure="1" displayFolder="" measureGroup="data_laptops" count="0" hidden="1">
      <extLst>
        <ext xmlns:x15="http://schemas.microsoft.com/office/spreadsheetml/2010/11/main" uri="{B97F6D7D-B522-45F9-BDA1-12C45D357490}">
          <x15:cacheHierarchy aggregatedColumn="22"/>
        </ext>
      </extLst>
    </cacheHierarchy>
    <cacheHierarchy uniqueName="[Measures].[Sum of price_norm]" caption="Sum of price_norm" measure="1" displayFolder="" measureGroup="data_laptops" count="0" hidden="1">
      <extLst>
        <ext xmlns:x15="http://schemas.microsoft.com/office/spreadsheetml/2010/11/main" uri="{B97F6D7D-B522-45F9-BDA1-12C45D357490}">
          <x15:cacheHierarchy aggregatedColumn="23"/>
        </ext>
      </extLst>
    </cacheHierarchy>
    <cacheHierarchy uniqueName="[Measures].[Sum of date_norm]" caption="Sum of date_norm" measure="1" displayFolder="" measureGroup="data_laptops" count="0" hidden="1">
      <extLst>
        <ext xmlns:x15="http://schemas.microsoft.com/office/spreadsheetml/2010/11/main" uri="{B97F6D7D-B522-45F9-BDA1-12C45D357490}">
          <x15:cacheHierarchy aggregatedColumn="24"/>
        </ext>
      </extLst>
    </cacheHierarchy>
    <cacheHierarchy uniqueName="[Measures].[Sum of cpu_norm]" caption="Sum of cpu_norm" measure="1" displayFolder="" measureGroup="data_laptops" count="0" hidden="1">
      <extLst>
        <ext xmlns:x15="http://schemas.microsoft.com/office/spreadsheetml/2010/11/main" uri="{B97F6D7D-B522-45F9-BDA1-12C45D357490}">
          <x15:cacheHierarchy aggregatedColumn="25"/>
        </ext>
      </extLst>
    </cacheHierarchy>
    <cacheHierarchy uniqueName="[Measures].[Sum of ratings_norm]" caption="Sum of ratings_norm" measure="1" displayFolder="" measureGroup="data_laptops" count="0" hidden="1">
      <extLst>
        <ext xmlns:x15="http://schemas.microsoft.com/office/spreadsheetml/2010/11/main" uri="{B97F6D7D-B522-45F9-BDA1-12C45D357490}">
          <x15:cacheHierarchy aggregatedColumn="26"/>
        </ext>
      </extLst>
    </cacheHierarchy>
    <cacheHierarchy uniqueName="[Measures].[Sum of resolution_norm]" caption="Sum of resolution_norm" measure="1" displayFolder="" measureGroup="data_laptops" count="0" hidden="1">
      <extLst>
        <ext xmlns:x15="http://schemas.microsoft.com/office/spreadsheetml/2010/11/main" uri="{B97F6D7D-B522-45F9-BDA1-12C45D357490}">
          <x15:cacheHierarchy aggregatedColumn="28"/>
        </ext>
      </extLst>
    </cacheHierarchy>
    <cacheHierarchy uniqueName="[Measures].[Sum of ram_gb]" caption="Sum of ram_gb" measure="1" displayFolder="" measureGroup="data_laptops" count="0" hidden="1">
      <extLst>
        <ext xmlns:x15="http://schemas.microsoft.com/office/spreadsheetml/2010/11/main" uri="{B97F6D7D-B522-45F9-BDA1-12C45D357490}">
          <x15:cacheHierarchy aggregatedColumn="12"/>
        </ext>
      </extLst>
    </cacheHierarchy>
    <cacheHierarchy uniqueName="[Measures].[Sum of rom_gb]" caption="Sum of rom_gb" measure="1" displayFolder="" measureGroup="data_laptops" count="0" hidden="1">
      <extLst>
        <ext xmlns:x15="http://schemas.microsoft.com/office/spreadsheetml/2010/11/main" uri="{B97F6D7D-B522-45F9-BDA1-12C45D357490}">
          <x15:cacheHierarchy aggregatedColumn="14"/>
        </ext>
      </extLst>
    </cacheHierarchy>
    <cacheHierarchy uniqueName="[Measures].[Count of released]" caption="Count of released" measure="1" displayFolder="" measureGroup="data_laptops" count="0" hidden="1">
      <extLst>
        <ext xmlns:x15="http://schemas.microsoft.com/office/spreadsheetml/2010/11/main" uri="{B97F6D7D-B522-45F9-BDA1-12C45D357490}">
          <x15:cacheHierarchy aggregatedColumn="9"/>
        </ext>
      </extLst>
    </cacheHierarchy>
    <cacheHierarchy uniqueName="[Measures].[Max of rom_gb]" caption="Max of rom_gb" measure="1" displayFolder="" measureGroup="data_laptops" count="0" hidden="1">
      <extLst>
        <ext xmlns:x15="http://schemas.microsoft.com/office/spreadsheetml/2010/11/main" uri="{B97F6D7D-B522-45F9-BDA1-12C45D357490}">
          <x15:cacheHierarchy aggregatedColumn="14"/>
        </ext>
      </extLst>
    </cacheHierarchy>
    <cacheHierarchy uniqueName="[Measures].[Max of ram_gb]" caption="Max of ram_gb" measure="1" displayFolder="" measureGroup="data_laptops" count="0" hidden="1">
      <extLst>
        <ext xmlns:x15="http://schemas.microsoft.com/office/spreadsheetml/2010/11/main" uri="{B97F6D7D-B522-45F9-BDA1-12C45D357490}">
          <x15:cacheHierarchy aggregatedColumn="12"/>
        </ext>
      </extLst>
    </cacheHierarchy>
    <cacheHierarchy uniqueName="[Measures].[Count of sku]" caption="Count of sku" measure="1" displayFolder="" measureGroup="data_laptops" count="0" hidden="1">
      <extLst>
        <ext xmlns:x15="http://schemas.microsoft.com/office/spreadsheetml/2010/11/main" uri="{B97F6D7D-B522-45F9-BDA1-12C45D357490}">
          <x15:cacheHierarchy aggregatedColumn="3"/>
        </ext>
      </extLst>
    </cacheHierarchy>
    <cacheHierarchy uniqueName="[Measures].[Sum of price_php_estimated]" caption="Sum of price_php_estimated" measure="1" displayFolder="" measureGroup="data_laptops" count="0" hidden="1">
      <extLst>
        <ext xmlns:x15="http://schemas.microsoft.com/office/spreadsheetml/2010/11/main" uri="{B97F6D7D-B522-45F9-BDA1-12C45D357490}">
          <x15:cacheHierarchy aggregatedColumn="5"/>
        </ext>
      </extLst>
    </cacheHierarchy>
    <cacheHierarchy uniqueName="[Measures].[Min of price_php_estimated]" caption="Min of price_php_estimated" measure="1" displayFolder="" measureGroup="data_laptops" count="0" hidden="1">
      <extLst>
        <ext xmlns:x15="http://schemas.microsoft.com/office/spreadsheetml/2010/11/main" uri="{B97F6D7D-B522-45F9-BDA1-12C45D357490}">
          <x15:cacheHierarchy aggregatedColumn="5"/>
        </ext>
      </extLst>
    </cacheHierarchy>
    <cacheHierarchy uniqueName="[Measures].[Count of resolution]" caption="Count of resolution" measure="1" displayFolder="" measureGroup="data_laptops" count="0" hidden="1">
      <extLst>
        <ext xmlns:x15="http://schemas.microsoft.com/office/spreadsheetml/2010/11/main" uri="{B97F6D7D-B522-45F9-BDA1-12C45D357490}">
          <x15:cacheHierarchy aggregatedColumn="18"/>
        </ext>
      </extLst>
    </cacheHierarchy>
    <cacheHierarchy uniqueName="[Measures].[Sum of screen_size_inch]" caption="Sum of screen_size_inch" measure="1" displayFolder="" measureGroup="data_laptops" count="0" hidden="1">
      <extLst>
        <ext xmlns:x15="http://schemas.microsoft.com/office/spreadsheetml/2010/11/main" uri="{B97F6D7D-B522-45F9-BDA1-12C45D357490}">
          <x15:cacheHierarchy aggregatedColumn="16"/>
        </ext>
      </extLst>
    </cacheHierarchy>
    <cacheHierarchy uniqueName="[Measures].[Max of screen_size_inch]" caption="Max of screen_size_inch" measure="1" displayFolder="" measureGroup="data_laptops" count="0" hidden="1">
      <extLst>
        <ext xmlns:x15="http://schemas.microsoft.com/office/spreadsheetml/2010/11/main" uri="{B97F6D7D-B522-45F9-BDA1-12C45D357490}">
          <x15:cacheHierarchy aggregatedColumn="16"/>
        </ext>
      </extLst>
    </cacheHierarchy>
    <cacheHierarchy uniqueName="[Measures].[Max of released]" caption="Max of released" measure="1" displayFolder="" measureGroup="data_laptops" count="0" hidden="1">
      <extLst>
        <ext xmlns:x15="http://schemas.microsoft.com/office/spreadsheetml/2010/11/main" uri="{B97F6D7D-B522-45F9-BDA1-12C45D357490}">
          <x15:cacheHierarchy aggregatedColumn="9"/>
        </ext>
      </extLst>
    </cacheHierarchy>
    <cacheHierarchy uniqueName="[Measures].[Count of base]" caption="Count of base" measure="1" displayFolder="" measureGroup="data_laptop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430174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7BF9EF-2945-42F6-AAD4-233364870C6E}" name="Pivot_Ranking" cacheId="290" applyNumberFormats="0" applyBorderFormats="0" applyFontFormats="0" applyPatternFormats="0" applyAlignmentFormats="0" applyWidthHeightFormats="1" dataCaption="Values" tag="1ce0a170-dea1-43c1-9e09-b1ad60c4a134" updatedVersion="8" minRefreshableVersion="3" subtotalHiddenItems="1" rowGrandTotals="0" colGrandTotals="0" itemPrintTitles="1" createdVersion="8" indent="0" compact="0" outline="1" outlineData="1" compactData="0" multipleFieldFilters="0" chartFormat="3">
  <location ref="A3:I18" firstHeaderRow="0" firstDataRow="1" firstDataCol="1"/>
  <pivotFields count="10">
    <pivotField name="Laptop" axis="axisRow" compact="0" allDrilled="1"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7"/>
            </reference>
          </references>
        </pivotArea>
      </autoSortScope>
    </pivotField>
    <pivotField dataField="1" compact="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compact="0" allDrilled="1" subtotalTop="0" showAll="0" dataSourceSort="1" defaultSubtotal="0" defaultAttributeDrillState="1"/>
  </pivotFields>
  <rowFields count="1">
    <field x="0"/>
  </rowFields>
  <rowItems count="15">
    <i>
      <x v="3"/>
    </i>
    <i>
      <x v="5"/>
    </i>
    <i>
      <x v="13"/>
    </i>
    <i>
      <x v="9"/>
    </i>
    <i>
      <x v="1"/>
    </i>
    <i>
      <x v="4"/>
    </i>
    <i>
      <x v="14"/>
    </i>
    <i>
      <x v="2"/>
    </i>
    <i>
      <x v="11"/>
    </i>
    <i>
      <x v="12"/>
    </i>
    <i>
      <x v="10"/>
    </i>
    <i>
      <x/>
    </i>
    <i>
      <x v="8"/>
    </i>
    <i>
      <x v="7"/>
    </i>
    <i>
      <x v="6"/>
    </i>
  </rowItems>
  <colFields count="1">
    <field x="-2"/>
  </colFields>
  <colItems count="8">
    <i>
      <x/>
    </i>
    <i i="1">
      <x v="1"/>
    </i>
    <i i="2">
      <x v="2"/>
    </i>
    <i i="3">
      <x v="3"/>
    </i>
    <i i="4">
      <x v="4"/>
    </i>
    <i i="5">
      <x v="5"/>
    </i>
    <i i="6">
      <x v="6"/>
    </i>
    <i i="7">
      <x v="7"/>
    </i>
  </colItems>
  <dataFields count="8">
    <dataField name="Variants" fld="4" subtotal="count" baseField="0" baseItem="4"/>
    <dataField name="Maximum RAM" fld="3" subtotal="max" baseField="0" baseItem="4"/>
    <dataField name="Maximum ROM" fld="2" subtotal="max" baseField="0" baseItem="4"/>
    <dataField name="Max Screen Size" fld="7" subtotal="max" baseField="0" baseItem="10"/>
    <dataField fld="6" subtotal="count" baseField="0" baseItem="0"/>
    <dataField name="Lowest Price" fld="5" subtotal="min" baseField="0" baseItem="4" numFmtId="164"/>
    <dataField name="Latest Released" fld="8" subtotal="max" baseField="0" baseItem="12" numFmtId="165"/>
    <dataField name="Score" fld="1" subtotal="count" baseField="0" baseItem="2"/>
  </dataFields>
  <pivotHierarchies count="83">
    <pivotHierarchy dragToData="1"/>
    <pivotHierarchy dragToData="1"/>
    <pivotHierarchy dragToData="1" caption="Laptop"/>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creen_size_preferences].[use_case].&amp;[Desig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imum ROM"/>
    <pivotHierarchy dragToData="1" caption="Maximum RAM"/>
    <pivotHierarchy dragToData="1" caption="Variants"/>
    <pivotHierarchy dragToData="1"/>
    <pivotHierarchy dragToData="1" caption="Lowest Price"/>
    <pivotHierarchy dragToData="1"/>
    <pivotHierarchy dragToData="1"/>
    <pivotHierarchy dragToData="1" caption="Max Screen Size"/>
    <pivotHierarchy dragToData="1" caption="Latest Released"/>
    <pivotHierarchy dragToData="1"/>
  </pivotHierarchies>
  <pivotTableStyleInfo name="PivotStyleLight16" showRowHeaders="1" showColHeaders="1" showRowStripes="0" showColStripes="0" showLastColumn="1"/>
  <filters count="1">
    <filter fld="0" type="count" id="2" iMeasureHier="55">
      <autoFilter ref="A1">
        <filterColumn colId="0">
          <top10 val="15" filterVal="1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laptops]"/>
        <x15:activeTabTopLevelEntity name="[screen_size_preferences]"/>
        <x15:activeTabTopLevelEntity name="[data_processo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5045A6D-35BB-4A49-8D1C-7114391D8C67}" sourceName="[data_laptops].[brand]">
  <pivotTables>
    <pivotTable tabId="30" name="Pivot_Ranking"/>
  </pivotTables>
  <data>
    <olap pivotCacheId="430174392">
      <levels count="2">
        <level uniqueName="[data_laptops].[brand].[(All)]" sourceCaption="(All)" count="0"/>
        <level uniqueName="[data_laptops].[brand].[brand]" sourceCaption="brand" count="17">
          <ranges>
            <range startItem="0">
              <i n="[data_laptops].[brand].&amp;[Acer]" c="Acer"/>
              <i n="[data_laptops].[brand].&amp;[Apple]" c="Apple"/>
              <i n="[data_laptops].[brand].&amp;[Asus]" c="Asus"/>
              <i n="[data_laptops].[brand].&amp;[Avita]" c="Avita"/>
              <i n="[data_laptops].[brand].&amp;[Dell]" c="Dell"/>
              <i n="[data_laptops].[brand].&amp;[Fujitsu]" c="Fujitsu"/>
              <i n="[data_laptops].[brand].&amp;[Gigabyte]" c="Gigabyte"/>
              <i n="[data_laptops].[brand].&amp;[HP]" c="HP"/>
              <i n="[data_laptops].[brand].&amp;[Infinix]" c="Infinix"/>
              <i n="[data_laptops].[brand].&amp;[Lenovo]" c="Lenovo"/>
              <i n="[data_laptops].[brand].&amp;[Microsoft]" c="Microsoft"/>
              <i n="[data_laptops].[brand].&amp;[Motorola]" c="Motorola"/>
              <i n="[data_laptops].[brand].&amp;[MSI]" c="MSI"/>
              <i n="[data_laptops].[brand].&amp;[Samsung]" c="Samsung"/>
              <i n="[data_laptops].[brand].&amp;[Thomson]" c="Thomson"/>
              <i n="[data_laptops].[brand].&amp;[Wings]" c="Wings"/>
              <i n="[data_laptops].[brand].&amp;[Zebronics]" c="Zebronics"/>
            </range>
          </ranges>
        </level>
      </levels>
      <selections count="1">
        <selection n="[data_laptops].[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_name" xr10:uid="{27A153AB-AAAC-45C7-84D7-B7B4D9AC6976}" sourceName="[data_laptops].[system_name]">
  <pivotTables>
    <pivotTable tabId="30" name="Pivot_Ranking"/>
  </pivotTables>
  <data>
    <olap pivotCacheId="430174392">
      <levels count="2">
        <level uniqueName="[data_laptops].[system_name].[(All)]" sourceCaption="(All)" count="0"/>
        <level uniqueName="[data_laptops].[system_name].[system_name]" sourceCaption="system_name" count="10">
          <ranges>
            <range startItem="0">
              <i n="[data_laptops].[system_name].&amp;[DOS]" c="DOS"/>
              <i n="[data_laptops].[system_name].&amp;[Google Chrome]" c="Google Chrome"/>
              <i n="[data_laptops].[system_name].&amp;[Linux]" c="Linux"/>
              <i n="[data_laptops].[system_name].&amp;[macOS Mojave]" c="macOS Mojave"/>
              <i n="[data_laptops].[system_name].&amp;[macOS Monterey]" c="macOS Monterey"/>
              <i n="[data_laptops].[system_name].&amp;[macOS Sequoia]" c="macOS Sequoia"/>
              <i n="[data_laptops].[system_name].&amp;[macOS Sonoma]" c="macOS Sonoma"/>
              <i n="[data_laptops].[system_name].&amp;[macOS Ventura]" c="macOS Ventura"/>
              <i n="[data_laptops].[system_name].&amp;[Windows 10]" c="Windows 10"/>
              <i n="[data_laptops].[system_name].&amp;[Windows 11]" c="Windows 11"/>
            </range>
          </ranges>
        </level>
      </levels>
      <selections count="1">
        <selection n="[data_laptops].[system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m_type" xr10:uid="{76AE72D8-7A04-463E-9EC0-1F6447B141E1}" sourceName="[data_laptops].[rom_type]">
  <pivotTables>
    <pivotTable tabId="30" name="Pivot_Ranking"/>
  </pivotTables>
  <data>
    <olap pivotCacheId="430174392">
      <levels count="2">
        <level uniqueName="[data_laptops].[rom_type].[(All)]" sourceCaption="(All)" count="0"/>
        <level uniqueName="[data_laptops].[rom_type].[rom_type]" sourceCaption="rom_type" count="2">
          <ranges>
            <range startItem="0">
              <i n="[data_laptops].[rom_type].&amp;[HDD]" c="HDD"/>
              <i n="[data_laptops].[rom_type].&amp;[SSD]" c="SSD"/>
            </range>
          </ranges>
        </level>
      </levels>
      <selections count="1">
        <selection n="[data_laptops].[rom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_case" xr10:uid="{A00A2E9A-0F91-4CAB-BDA6-4F9EFF182A8D}" sourceName="[screen_size_preferences].[use_case]">
  <pivotTables>
    <pivotTable tabId="30" name="Pivot_Ranking"/>
  </pivotTables>
  <data>
    <olap pivotCacheId="430174392">
      <levels count="2">
        <level uniqueName="[screen_size_preferences].[use_case].[(All)]" sourceCaption="(All)" count="0"/>
        <level uniqueName="[screen_size_preferences].[use_case].[use_case]" sourceCaption="use_case" count="4">
          <ranges>
            <range startItem="0">
              <i n="[screen_size_preferences].[use_case].&amp;[Designer]" c="Designer"/>
              <i n="[screen_size_preferences].[use_case].&amp;[Gamer]" c="Gamer"/>
              <i n="[screen_size_preferences].[use_case].&amp;[Office]" c="Office"/>
              <i n="[screen_size_preferences].[use_case].&amp;[Student]" c="Student"/>
            </range>
          </ranges>
        </level>
      </levels>
      <selections count="1">
        <selection n="[screen_size_preferences].[use_case].&amp;[Designer]"/>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tier" xr10:uid="{9E52777E-E3FA-4522-B468-B00200838D85}" sourceName="[data_laptops].[size_tier]">
  <pivotTables>
    <pivotTable tabId="30" name="Pivot_Ranking"/>
  </pivotTables>
  <data>
    <olap pivotCacheId="430174392">
      <levels count="2">
        <level uniqueName="[data_laptops].[size_tier].[(All)]" sourceCaption="(All)" count="0"/>
        <level uniqueName="[data_laptops].[size_tier].[size_tier]" sourceCaption="size_tier" count="4">
          <ranges>
            <range startItem="0">
              <i n="[data_laptops].[size_tier].&amp;[Large Screen]" c="Large Screen"/>
              <i n="[data_laptops].[size_tier].&amp;[Mainstream]" c="Mainstream"/>
              <i n="[data_laptops].[size_tier].&amp;[Standard]" c="Standard"/>
              <i n="[data_laptops].[size_tier].&amp;[Ultra-Portable]" c="Ultra-Portable"/>
            </range>
          </ranges>
        </level>
      </levels>
      <selections count="1">
        <selection n="[data_laptops].[size_ti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d__Year" xr10:uid="{6DEFA647-912C-4B33-8976-F87A549F4208}" sourceName="[data_laptops].[released (Year)]">
  <pivotTables>
    <pivotTable tabId="30" name="Pivot_Ranking"/>
  </pivotTables>
  <data>
    <olap pivotCacheId="430174392">
      <levels count="2">
        <level uniqueName="[data_laptops].[released (Year)].[(All)]" sourceCaption="(All)" count="0"/>
        <level uniqueName="[data_laptops].[released (Year)].[released (Year)]" sourceCaption="released (Year)" count="9">
          <ranges>
            <range startItem="0">
              <i n="[data_laptops].[released (Year)].&amp;[2018]" c="2018"/>
              <i n="[data_laptops].[released (Year)].&amp;[2019]" c="2019"/>
              <i n="[data_laptops].[released (Year)].&amp;[2020]" c="2020"/>
              <i n="[data_laptops].[released (Year)].&amp;[2021]" c="2021"/>
              <i n="[data_laptops].[released (Year)].&amp;[2022]" c="2022"/>
              <i n="[data_laptops].[released (Year)].&amp;[2023]" c="2023"/>
              <i n="[data_laptops].[released (Year)].&amp;[2024]" c="2024"/>
              <i n="[data_laptops].[released (Year)].&amp;[2025]" c="2025"/>
              <i n="[data_laptops].[released (Year)].&amp;[No Data]" c="No Data"/>
            </range>
          </ranges>
        </level>
      </levels>
      <selections count="1">
        <selection n="[data_laptops].[released (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tier" xr10:uid="{F7AADA4C-530E-4AE8-9663-B390AA6F75C7}" sourceName="[data_processors].[performance_tier]">
  <pivotTables>
    <pivotTable tabId="30" name="Pivot_Ranking"/>
  </pivotTables>
  <data>
    <olap pivotCacheId="430174392">
      <levels count="2">
        <level uniqueName="[data_processors].[performance_tier].[(All)]" sourceCaption="(All)" count="0"/>
        <level uniqueName="[data_processors].[performance_tier].[performance_tier]" sourceCaption="performance_tier" count="5">
          <ranges>
            <range startItem="0">
              <i n="[data_processors].[performance_tier].&amp;[Budget]" c="Budget"/>
              <i n="[data_processors].[performance_tier].&amp;[Entry-Level]" c="Entry-Level"/>
              <i n="[data_processors].[performance_tier].&amp;[Mainstream]" c="Mainstream"/>
              <i n="[data_processors].[performance_tier].&amp;[Performance]" c="Performance"/>
              <i n="[data_processors].[performance_tier].&amp;[Ungraded]" c="Ungraded"/>
            </range>
          </ranges>
        </level>
      </levels>
      <selections count="1">
        <selection n="[data_processors].[performance_t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CECE3FC-EA9C-4249-BD3A-35F464A7E847}" cache="Slicer_brand" caption="Brand" level="1" style="Custom_Slicer" rowHeight="288000"/>
  <slicer name="OS" xr10:uid="{3D425230-EA68-4B00-9CE0-5C266F4B806A}" cache="Slicer_system_name" caption="OS" level="1" style="Custom_Slicer" rowHeight="288000"/>
  <slicer name="ROM Type" xr10:uid="{C08132E5-84CD-4A7B-98EF-BA11AF284031}" cache="Slicer_rom_type" caption="ROM Type" columnCount="2" level="1" style="Custom_Slicer" rowHeight="288000"/>
  <slicer name="User Profile" xr10:uid="{CDBA2A88-233E-479E-B514-7A5552DEBFCD}" cache="Slicer_use_case" caption="User Profile" columnCount="4" level="1" style="Custom_Slicer" rowHeight="288000"/>
  <slicer name="Sizes" xr10:uid="{7A3BF113-6784-4D5B-9B58-529A206B8022}" cache="Slicer_size_tier" caption="Sizes" level="1" style="Custom_Slicer" rowHeight="288000"/>
  <slicer name="Year Released" xr10:uid="{2C1475F1-DE92-499A-962D-D97DA049E3E5}" cache="Slicer_released__Year" caption="Year Released" level="1" style="Custom_Slicer" rowHeight="288000"/>
  <slicer name="performance_tier" xr10:uid="{E8B84DD6-9779-4A35-A428-80D867AE799C}" cache="Slicer_performance_tier" caption="CPU Tier" level="1" style="Custom_Slicer"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562866-9C71-435B-B4FC-FCBBBE849DEE}" name="screen_size_preferences" displayName="screen_size_preferences" ref="A1:F5" totalsRowShown="0" headerRowDxfId="23" dataDxfId="22">
  <autoFilter ref="A1:F5" xr:uid="{55562866-9C71-435B-B4FC-FCBBBE849DEE}"/>
  <tableColumns count="6">
    <tableColumn id="1" xr3:uid="{BD406796-CD2F-477C-972A-618A511E6C9F}" name="use_case" dataDxfId="21"/>
    <tableColumn id="2" xr3:uid="{EBCB7B80-1AAD-4D53-9D84-A2897312B871}" name="min_size" dataDxfId="20"/>
    <tableColumn id="3" xr3:uid="{B8CEC8E2-4851-4F30-BED7-397C3BD1CD21}" name="max_size" dataDxfId="19"/>
    <tableColumn id="4" xr3:uid="{8ECA92FB-167C-410F-935B-7A3AC2D96A3D}" name="peak_size" dataDxfId="18"/>
    <tableColumn id="5" xr3:uid="{0EB5BE2F-DC52-40EE-8CD1-3056900D01FF}" name="max_score" dataDxfId="17"/>
    <tableColumn id="6" xr3:uid="{705CD5C1-8EBB-4934-BE7B-872345F29FC5}" name="penalty_per_inch"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FEE0F4-ACE5-4F31-9805-26209BD911DA}" name="Ranking_Table" displayName="Ranking_Table" ref="B21:J36" totalsRowShown="0" headerRowDxfId="34" dataDxfId="33">
  <tableColumns count="9">
    <tableColumn id="1" xr3:uid="{3908E197-9EAB-40B1-A17B-D856755ED1F7}" name="Laptop" dataDxfId="32">
      <calculatedColumnFormula>IF(ISBLANK(Ranking_Pivot!A4),"",Ranking_Pivot!A4)</calculatedColumnFormula>
    </tableColumn>
    <tableColumn id="2" xr3:uid="{2C780EC7-0892-45F7-BFD3-56E934BB8B85}" name="Variants" dataDxfId="31">
      <calculatedColumnFormula>IF(ISBLANK(Ranking_Pivot!B4),"",Ranking_Pivot!B4)</calculatedColumnFormula>
    </tableColumn>
    <tableColumn id="3" xr3:uid="{FB6A341D-12D6-478C-95E7-4F23ADFBCAFD}" name="Maximum RAM" dataDxfId="30">
      <calculatedColumnFormula>IF(ISBLANK(Ranking_Pivot!C4),"",(Ranking_Pivot!C4)&amp;" GB")</calculatedColumnFormula>
    </tableColumn>
    <tableColumn id="4" xr3:uid="{5A595D6A-4BB3-43B5-8FCE-B664A59977DD}" name="Maximum ROM" dataDxfId="29">
      <calculatedColumnFormula>IF(ISBLANK(Ranking_Pivot!D4),"",(Ranking_Pivot!D4)&amp;" GB")</calculatedColumnFormula>
    </tableColumn>
    <tableColumn id="5" xr3:uid="{0B9D2C94-6C4F-43DC-A63C-EC2E29C8F079}" name="Max Screen Size" dataDxfId="28">
      <calculatedColumnFormula>IF(ISBLANK(Ranking_Pivot!E4),"",Ranking_Pivot!E4&amp;" """)</calculatedColumnFormula>
    </tableColumn>
    <tableColumn id="6" xr3:uid="{5B529F13-C3F6-46A5-9781-B54AC7C63877}" name="Max Resolution" dataDxfId="27">
      <calculatedColumnFormula>IF(ISBLANK(Ranking_Pivot!F4),"",Ranking_Pivot!F4)</calculatedColumnFormula>
    </tableColumn>
    <tableColumn id="7" xr3:uid="{02CEC77C-5F67-4FF2-B7F8-E1AC6173BA5C}" name="Lowest Price" dataDxfId="26">
      <calculatedColumnFormula>IF(ISBLANK(Ranking_Pivot!G4),"",Ranking_Pivot!G4)</calculatedColumnFormula>
    </tableColumn>
    <tableColumn id="8" xr3:uid="{65B3C193-7BCD-4183-8659-A7DB23F4F116}" name="Latest Released" dataDxfId="25">
      <calculatedColumnFormula>IF(ISBLANK(Ranking_Pivot!H4),"",Ranking_Pivot!H4)</calculatedColumnFormula>
    </tableColumn>
    <tableColumn id="9" xr3:uid="{9420C206-A657-491D-BA16-202487E99571}" name="Remarks" dataDxfId="24">
      <calculatedColumnFormula>IF(ISBLANK(Ranking_Table[[#This Row],[Lowest Price]]),"",IF(Ranking_Table[[#This Row],[Lowest Price]]=MIN(Ranking_Table[Lowest Price]), "Most Affordable", IF(Ranking_Table[[#This Row],[Lowest Price]]=MAX(Ranking_Table[Lowest Price]), "Most Expensive", "")))</calculatedColumnFormula>
    </tableColumn>
  </tableColumns>
  <tableStyleInfo name="TableStyleMedium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525700-AE8F-490E-B802-5D2BDF28DCA2}" name="user_profiles" displayName="user_profiles" ref="A1:F5" totalsRowShown="0">
  <autoFilter ref="A1:F5" xr:uid="{5D525700-AE8F-490E-B802-5D2BDF28DCA2}"/>
  <tableColumns count="6">
    <tableColumn id="1" xr3:uid="{055F9FD1-08DB-45EC-8B4C-4559B30776D5}" name="user"/>
    <tableColumn id="2" xr3:uid="{E4E34B1B-5554-453E-B535-A2E953B2F1B6}" name="performance"/>
    <tableColumn id="3" xr3:uid="{5EE008E3-BB53-4CF7-8AD9-B30743908CD1}" name="display"/>
    <tableColumn id="4" xr3:uid="{F9B6CA24-7A58-40A6-9D98-7B48A0C19129}" name="price"/>
    <tableColumn id="5" xr3:uid="{93EE5F1E-CBE3-4B7E-BBF5-C0D2405B85DD}" name="recency"/>
    <tableColumn id="6" xr3:uid="{8BD15E8E-01AB-43B6-90E7-79E518507AB5}" name="popularit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9ABC6A-8ADA-4F58-A6CB-4E58A0EEF3E4}" name="cpu_ref" displayName="cpu_ref" ref="A1:E273" totalsRowShown="0" headerRowDxfId="15" dataDxfId="14">
  <autoFilter ref="A1:E273" xr:uid="{FC9ABC6A-8ADA-4F58-A6CB-4E58A0EEF3E4}"/>
  <tableColumns count="5">
    <tableColumn id="1" xr3:uid="{CA562A69-62E7-41D6-AACC-0F9BA4B3802F}" name="brand" dataDxfId="13"/>
    <tableColumn id="2" xr3:uid="{C94B6517-05AC-428B-B924-F06B069E9C34}" name="family" dataDxfId="12"/>
    <tableColumn id="3" xr3:uid="{4DCA473E-94C6-42F5-9740-5B766902EF54}" name="tier" dataDxfId="11"/>
    <tableColumn id="4" xr3:uid="{5A0F9C53-698E-425D-838F-4518F092B274}" name="generation" dataDxfId="10"/>
    <tableColumn id="5" xr3:uid="{13256DBD-FCDE-4051-9E4B-3B239EA49CA3}" name="gen_code" dataDxfId="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9F7FED-19D0-4CB4-9ED1-D67FF9898D22}" name="perf_buckets" displayName="perf_buckets" ref="A1:C7" totalsRowShown="0" headerRowDxfId="8" dataDxfId="7">
  <autoFilter ref="A1:C7" xr:uid="{6C9F7FED-19D0-4CB4-9ED1-D67FF9898D22}"/>
  <tableColumns count="3">
    <tableColumn id="1" xr3:uid="{CA517A83-6A95-423A-AC27-2E20D11C81FA}" name="perf_tier" dataDxfId="6"/>
    <tableColumn id="2" xr3:uid="{F72D96B0-791B-4A48-89C4-340238E197F7}" name="index_min" dataDxfId="5"/>
    <tableColumn id="3" xr3:uid="{4379EEBA-457A-489C-8F02-9765839C5AE8}" name="index_max"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0DFD-C43B-476B-9A7C-EC1D74571135}">
  <dimension ref="A1:F5"/>
  <sheetViews>
    <sheetView workbookViewId="0">
      <selection activeCell="B9" sqref="B9"/>
    </sheetView>
  </sheetViews>
  <sheetFormatPr defaultRowHeight="14.4" x14ac:dyDescent="0.3"/>
  <cols>
    <col min="1" max="1" width="11.33203125" bestFit="1" customWidth="1"/>
    <col min="2" max="2" width="10.21875" customWidth="1"/>
    <col min="3" max="3" width="10.5546875" customWidth="1"/>
    <col min="4" max="4" width="11.109375" customWidth="1"/>
    <col min="5" max="5" width="11.77734375" customWidth="1"/>
    <col min="6" max="6" width="17" customWidth="1"/>
  </cols>
  <sheetData>
    <row r="1" spans="1:6" x14ac:dyDescent="0.3">
      <c r="A1" s="1" t="s">
        <v>150</v>
      </c>
      <c r="B1" s="1" t="s">
        <v>151</v>
      </c>
      <c r="C1" s="1" t="s">
        <v>152</v>
      </c>
      <c r="D1" s="1" t="s">
        <v>153</v>
      </c>
      <c r="E1" s="1" t="s">
        <v>154</v>
      </c>
      <c r="F1" s="1" t="s">
        <v>155</v>
      </c>
    </row>
    <row r="2" spans="1:6" x14ac:dyDescent="0.3">
      <c r="A2" s="2" t="s">
        <v>161</v>
      </c>
      <c r="B2" s="2">
        <v>13</v>
      </c>
      <c r="C2" s="2">
        <v>16</v>
      </c>
      <c r="D2" s="2">
        <v>14.5</v>
      </c>
      <c r="E2" s="2">
        <v>100</v>
      </c>
      <c r="F2" s="2">
        <v>8</v>
      </c>
    </row>
    <row r="3" spans="1:6" x14ac:dyDescent="0.3">
      <c r="A3" s="2" t="s">
        <v>162</v>
      </c>
      <c r="B3" s="2">
        <v>13</v>
      </c>
      <c r="C3" s="2">
        <v>17</v>
      </c>
      <c r="D3" s="2">
        <v>15.6</v>
      </c>
      <c r="E3" s="2">
        <v>100</v>
      </c>
      <c r="F3" s="2">
        <v>6</v>
      </c>
    </row>
    <row r="4" spans="1:6" x14ac:dyDescent="0.3">
      <c r="A4" s="2" t="s">
        <v>163</v>
      </c>
      <c r="B4" s="2">
        <v>15</v>
      </c>
      <c r="C4" s="2">
        <v>18</v>
      </c>
      <c r="D4" s="2">
        <v>16.5</v>
      </c>
      <c r="E4" s="2">
        <v>100</v>
      </c>
      <c r="F4" s="2">
        <v>5</v>
      </c>
    </row>
    <row r="5" spans="1:6" x14ac:dyDescent="0.3">
      <c r="A5" s="2" t="s">
        <v>165</v>
      </c>
      <c r="B5" s="2">
        <v>16</v>
      </c>
      <c r="C5" s="2">
        <v>18</v>
      </c>
      <c r="D5" s="2">
        <v>17</v>
      </c>
      <c r="E5" s="2">
        <v>100</v>
      </c>
      <c r="F5" s="2">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AF6D-CFA9-413A-9CF9-B3E0D979D8AA}">
  <dimension ref="A3:S18"/>
  <sheetViews>
    <sheetView topLeftCell="C1" zoomScale="103" zoomScaleNormal="100" workbookViewId="0">
      <selection activeCell="M9" sqref="M9"/>
    </sheetView>
  </sheetViews>
  <sheetFormatPr defaultRowHeight="14.4" x14ac:dyDescent="0.3"/>
  <cols>
    <col min="1" max="1" width="19.33203125" bestFit="1" customWidth="1"/>
    <col min="2" max="2" width="18.21875" bestFit="1" customWidth="1"/>
    <col min="3" max="3" width="18.5546875" bestFit="1" customWidth="1"/>
    <col min="4" max="4" width="18.109375" bestFit="1" customWidth="1"/>
    <col min="5" max="5" width="18.33203125" bestFit="1" customWidth="1"/>
    <col min="6" max="6" width="14.21875" bestFit="1" customWidth="1"/>
    <col min="7" max="7" width="12.44140625" bestFit="1" customWidth="1"/>
    <col min="8" max="8" width="15.21875" bestFit="1" customWidth="1"/>
    <col min="9" max="9" width="13.21875" bestFit="1" customWidth="1"/>
    <col min="10" max="10" width="12.88671875" bestFit="1" customWidth="1"/>
    <col min="11" max="11" width="18.44140625" bestFit="1" customWidth="1"/>
    <col min="12" max="12" width="23.109375" bestFit="1" customWidth="1"/>
    <col min="13" max="13" width="18" bestFit="1" customWidth="1"/>
    <col min="14" max="14" width="16.5546875" bestFit="1" customWidth="1"/>
    <col min="15" max="15" width="13.21875" bestFit="1" customWidth="1"/>
    <col min="16" max="16" width="20.109375" bestFit="1" customWidth="1"/>
    <col min="17" max="17" width="18.44140625" bestFit="1" customWidth="1"/>
    <col min="18" max="18" width="23.109375" bestFit="1" customWidth="1"/>
    <col min="19" max="19" width="18" bestFit="1" customWidth="1"/>
    <col min="20" max="20" width="16" bestFit="1" customWidth="1"/>
    <col min="21" max="21" width="16.5546875" bestFit="1" customWidth="1"/>
    <col min="22" max="23" width="13.21875" bestFit="1" customWidth="1"/>
    <col min="24" max="24" width="20.109375" bestFit="1" customWidth="1"/>
    <col min="25" max="25" width="18.44140625" bestFit="1" customWidth="1"/>
    <col min="26" max="26" width="23.109375" bestFit="1" customWidth="1"/>
    <col min="27" max="27" width="18" bestFit="1" customWidth="1"/>
    <col min="28" max="28" width="16" bestFit="1" customWidth="1"/>
    <col min="29" max="29" width="16.5546875" bestFit="1" customWidth="1"/>
    <col min="30" max="31" width="13.21875" bestFit="1" customWidth="1"/>
    <col min="32" max="32" width="20.109375" bestFit="1" customWidth="1"/>
    <col min="33" max="33" width="18.44140625" bestFit="1" customWidth="1"/>
    <col min="34" max="34" width="23.109375" bestFit="1" customWidth="1"/>
    <col min="35" max="35" width="18" bestFit="1" customWidth="1"/>
    <col min="36" max="36" width="16" bestFit="1" customWidth="1"/>
    <col min="37" max="37" width="16.5546875" bestFit="1" customWidth="1"/>
    <col min="38" max="39" width="13.21875" bestFit="1" customWidth="1"/>
    <col min="40" max="40" width="24.6640625" bestFit="1" customWidth="1"/>
    <col min="41" max="41" width="23" bestFit="1" customWidth="1"/>
    <col min="42" max="42" width="27.6640625" bestFit="1" customWidth="1"/>
    <col min="43" max="43" width="22.5546875" bestFit="1" customWidth="1"/>
    <col min="44" max="44" width="20.5546875" bestFit="1" customWidth="1"/>
    <col min="45" max="45" width="21.109375" bestFit="1" customWidth="1"/>
    <col min="46" max="47" width="17.77734375" bestFit="1" customWidth="1"/>
    <col min="48" max="48" width="20.109375" bestFit="1" customWidth="1"/>
    <col min="49" max="49" width="18.44140625" bestFit="1" customWidth="1"/>
    <col min="50" max="50" width="23.109375" bestFit="1" customWidth="1"/>
    <col min="51" max="51" width="18" bestFit="1" customWidth="1"/>
    <col min="52" max="52" width="16" bestFit="1" customWidth="1"/>
    <col min="53" max="53" width="16.5546875" bestFit="1" customWidth="1"/>
    <col min="54" max="55" width="13.21875" bestFit="1" customWidth="1"/>
    <col min="56" max="56" width="20.109375" bestFit="1" customWidth="1"/>
    <col min="57" max="57" width="18.44140625" bestFit="1" customWidth="1"/>
    <col min="58" max="58" width="23.109375" bestFit="1" customWidth="1"/>
    <col min="59" max="59" width="18" bestFit="1" customWidth="1"/>
    <col min="60" max="60" width="16" bestFit="1" customWidth="1"/>
    <col min="61" max="61" width="16.5546875" bestFit="1" customWidth="1"/>
    <col min="62" max="63" width="13.21875" bestFit="1" customWidth="1"/>
    <col min="64" max="64" width="20.109375" bestFit="1" customWidth="1"/>
    <col min="65" max="65" width="18.44140625" bestFit="1" customWidth="1"/>
    <col min="66" max="66" width="23.109375" bestFit="1" customWidth="1"/>
    <col min="67" max="67" width="18" bestFit="1" customWidth="1"/>
    <col min="68" max="68" width="16" bestFit="1" customWidth="1"/>
    <col min="69" max="69" width="16.5546875" bestFit="1" customWidth="1"/>
    <col min="70" max="71" width="13.21875" bestFit="1" customWidth="1"/>
    <col min="72" max="72" width="20.109375" bestFit="1" customWidth="1"/>
    <col min="73" max="73" width="18.44140625" bestFit="1" customWidth="1"/>
    <col min="74" max="74" width="23.109375" bestFit="1" customWidth="1"/>
    <col min="75" max="75" width="18" bestFit="1" customWidth="1"/>
    <col min="76" max="76" width="16" bestFit="1" customWidth="1"/>
    <col min="77" max="77" width="16.5546875" bestFit="1" customWidth="1"/>
    <col min="78" max="79" width="13.21875" bestFit="1" customWidth="1"/>
    <col min="80" max="80" width="20.109375" bestFit="1" customWidth="1"/>
    <col min="81" max="81" width="18.44140625" bestFit="1" customWidth="1"/>
    <col min="82" max="82" width="23.109375" bestFit="1" customWidth="1"/>
    <col min="83" max="83" width="18" bestFit="1" customWidth="1"/>
    <col min="84" max="84" width="16" bestFit="1" customWidth="1"/>
    <col min="85" max="85" width="16.5546875" bestFit="1" customWidth="1"/>
    <col min="86" max="87" width="13.21875" bestFit="1" customWidth="1"/>
    <col min="88" max="88" width="20.109375" bestFit="1" customWidth="1"/>
    <col min="89" max="89" width="18.44140625" bestFit="1" customWidth="1"/>
    <col min="90" max="90" width="23.109375" bestFit="1" customWidth="1"/>
    <col min="91" max="91" width="18" bestFit="1" customWidth="1"/>
    <col min="92" max="92" width="16" bestFit="1" customWidth="1"/>
    <col min="93" max="93" width="16.5546875" bestFit="1" customWidth="1"/>
    <col min="94" max="95" width="13.21875" bestFit="1" customWidth="1"/>
    <col min="96" max="96" width="20.109375" bestFit="1" customWidth="1"/>
    <col min="97" max="97" width="18.44140625" bestFit="1" customWidth="1"/>
    <col min="98" max="98" width="23.109375" bestFit="1" customWidth="1"/>
    <col min="99" max="99" width="18" bestFit="1" customWidth="1"/>
    <col min="100" max="100" width="16" bestFit="1" customWidth="1"/>
    <col min="101" max="101" width="16.5546875" bestFit="1" customWidth="1"/>
    <col min="102" max="103" width="13.21875" bestFit="1" customWidth="1"/>
    <col min="104" max="104" width="24.6640625" bestFit="1" customWidth="1"/>
    <col min="105" max="105" width="23" bestFit="1" customWidth="1"/>
    <col min="106" max="106" width="27.6640625" bestFit="1" customWidth="1"/>
    <col min="107" max="107" width="22.5546875" bestFit="1" customWidth="1"/>
    <col min="108" max="108" width="20.5546875" bestFit="1" customWidth="1"/>
    <col min="109" max="109" width="21.109375" bestFit="1" customWidth="1"/>
    <col min="110" max="111" width="17.77734375" bestFit="1" customWidth="1"/>
    <col min="112" max="112" width="20.109375" bestFit="1" customWidth="1"/>
    <col min="113" max="113" width="18.44140625" bestFit="1" customWidth="1"/>
    <col min="114" max="114" width="23.109375" bestFit="1" customWidth="1"/>
    <col min="115" max="115" width="18" bestFit="1" customWidth="1"/>
    <col min="116" max="116" width="16" bestFit="1" customWidth="1"/>
    <col min="117" max="117" width="16.5546875" bestFit="1" customWidth="1"/>
    <col min="118" max="119" width="13.21875" bestFit="1" customWidth="1"/>
    <col min="120" max="120" width="20.109375" bestFit="1" customWidth="1"/>
    <col min="121" max="121" width="18.44140625" bestFit="1" customWidth="1"/>
    <col min="122" max="122" width="23.109375" bestFit="1" customWidth="1"/>
    <col min="123" max="123" width="18" bestFit="1" customWidth="1"/>
    <col min="124" max="124" width="16" bestFit="1" customWidth="1"/>
    <col min="125" max="125" width="16.5546875" bestFit="1" customWidth="1"/>
    <col min="126" max="127" width="13.21875" bestFit="1" customWidth="1"/>
    <col min="128" max="128" width="20.109375" bestFit="1" customWidth="1"/>
    <col min="129" max="129" width="18.44140625" bestFit="1" customWidth="1"/>
    <col min="130" max="130" width="23.109375" bestFit="1" customWidth="1"/>
    <col min="131" max="131" width="18" bestFit="1" customWidth="1"/>
    <col min="132" max="132" width="16" bestFit="1" customWidth="1"/>
    <col min="133" max="133" width="16.5546875" bestFit="1" customWidth="1"/>
    <col min="134" max="135" width="13.21875" bestFit="1" customWidth="1"/>
    <col min="136" max="136" width="20.109375" bestFit="1" customWidth="1"/>
    <col min="137" max="137" width="18.44140625" bestFit="1" customWidth="1"/>
    <col min="138" max="138" width="23.109375" bestFit="1" customWidth="1"/>
    <col min="139" max="139" width="18" bestFit="1" customWidth="1"/>
    <col min="140" max="140" width="16" bestFit="1" customWidth="1"/>
    <col min="141" max="141" width="16.5546875" bestFit="1" customWidth="1"/>
    <col min="142" max="143" width="13.21875" bestFit="1" customWidth="1"/>
    <col min="144" max="144" width="20.109375" bestFit="1" customWidth="1"/>
    <col min="145" max="145" width="18.44140625" bestFit="1" customWidth="1"/>
    <col min="146" max="146" width="23.109375" bestFit="1" customWidth="1"/>
    <col min="147" max="147" width="18" bestFit="1" customWidth="1"/>
    <col min="148" max="148" width="16" bestFit="1" customWidth="1"/>
    <col min="149" max="149" width="16.5546875" bestFit="1" customWidth="1"/>
    <col min="150" max="151" width="13.21875" bestFit="1" customWidth="1"/>
    <col min="152" max="152" width="20.109375" bestFit="1" customWidth="1"/>
    <col min="153" max="153" width="18.44140625" bestFit="1" customWidth="1"/>
    <col min="154" max="154" width="23.109375" bestFit="1" customWidth="1"/>
    <col min="155" max="155" width="18" bestFit="1" customWidth="1"/>
    <col min="156" max="156" width="16" bestFit="1" customWidth="1"/>
    <col min="157" max="157" width="16.5546875" bestFit="1" customWidth="1"/>
    <col min="158" max="159" width="13.21875" bestFit="1" customWidth="1"/>
    <col min="160" max="160" width="20.109375" bestFit="1" customWidth="1"/>
    <col min="161" max="161" width="18.44140625" bestFit="1" customWidth="1"/>
    <col min="162" max="162" width="23.109375" bestFit="1" customWidth="1"/>
    <col min="163" max="163" width="18" bestFit="1" customWidth="1"/>
    <col min="164" max="164" width="16" bestFit="1" customWidth="1"/>
    <col min="165" max="165" width="16.5546875" bestFit="1" customWidth="1"/>
    <col min="166" max="167" width="13.21875" bestFit="1" customWidth="1"/>
    <col min="168" max="168" width="20.109375" bestFit="1" customWidth="1"/>
    <col min="169" max="169" width="18.44140625" bestFit="1" customWidth="1"/>
    <col min="170" max="170" width="23.109375" bestFit="1" customWidth="1"/>
    <col min="171" max="171" width="18" bestFit="1" customWidth="1"/>
    <col min="172" max="172" width="16" bestFit="1" customWidth="1"/>
    <col min="173" max="173" width="16.5546875" bestFit="1" customWidth="1"/>
    <col min="174" max="175" width="13.21875" bestFit="1" customWidth="1"/>
    <col min="176" max="176" width="20.109375" bestFit="1" customWidth="1"/>
    <col min="177" max="177" width="18.44140625" bestFit="1" customWidth="1"/>
    <col min="178" max="178" width="23.109375" bestFit="1" customWidth="1"/>
    <col min="179" max="179" width="18" bestFit="1" customWidth="1"/>
    <col min="180" max="180" width="16" bestFit="1" customWidth="1"/>
    <col min="181" max="181" width="16.5546875" bestFit="1" customWidth="1"/>
    <col min="182" max="183" width="13.21875" bestFit="1" customWidth="1"/>
    <col min="184" max="184" width="20.109375" bestFit="1" customWidth="1"/>
    <col min="185" max="185" width="18.44140625" bestFit="1" customWidth="1"/>
    <col min="186" max="186" width="23.109375" bestFit="1" customWidth="1"/>
    <col min="187" max="187" width="18" bestFit="1" customWidth="1"/>
    <col min="188" max="188" width="16" bestFit="1" customWidth="1"/>
    <col min="189" max="189" width="16.5546875" bestFit="1" customWidth="1"/>
    <col min="190" max="191" width="13.21875" bestFit="1" customWidth="1"/>
    <col min="192" max="192" width="20.109375" bestFit="1" customWidth="1"/>
    <col min="193" max="193" width="18.44140625" bestFit="1" customWidth="1"/>
    <col min="194" max="194" width="23.109375" bestFit="1" customWidth="1"/>
    <col min="195" max="195" width="18" bestFit="1" customWidth="1"/>
    <col min="196" max="196" width="16" bestFit="1" customWidth="1"/>
    <col min="197" max="197" width="16.5546875" bestFit="1" customWidth="1"/>
    <col min="198" max="199" width="13.21875" bestFit="1" customWidth="1"/>
    <col min="200" max="200" width="20.109375" bestFit="1" customWidth="1"/>
    <col min="201" max="201" width="18.44140625" bestFit="1" customWidth="1"/>
    <col min="202" max="202" width="23.109375" bestFit="1" customWidth="1"/>
    <col min="203" max="203" width="18" bestFit="1" customWidth="1"/>
    <col min="204" max="204" width="16" bestFit="1" customWidth="1"/>
    <col min="205" max="205" width="16.5546875" bestFit="1" customWidth="1"/>
    <col min="206" max="207" width="13.21875" bestFit="1" customWidth="1"/>
    <col min="208" max="208" width="20.109375" bestFit="1" customWidth="1"/>
    <col min="209" max="209" width="18.44140625" bestFit="1" customWidth="1"/>
    <col min="210" max="210" width="23.109375" bestFit="1" customWidth="1"/>
    <col min="211" max="211" width="18" bestFit="1" customWidth="1"/>
    <col min="212" max="212" width="16" bestFit="1" customWidth="1"/>
    <col min="213" max="213" width="16.5546875" bestFit="1" customWidth="1"/>
    <col min="214" max="215" width="13.21875" bestFit="1" customWidth="1"/>
    <col min="216" max="216" width="20.109375" bestFit="1" customWidth="1"/>
    <col min="217" max="217" width="18.44140625" bestFit="1" customWidth="1"/>
    <col min="218" max="218" width="23.109375" bestFit="1" customWidth="1"/>
    <col min="219" max="219" width="18" bestFit="1" customWidth="1"/>
    <col min="220" max="220" width="16" bestFit="1" customWidth="1"/>
    <col min="221" max="221" width="16.5546875" bestFit="1" customWidth="1"/>
    <col min="222" max="223" width="13.21875" bestFit="1" customWidth="1"/>
    <col min="224" max="224" width="20.109375" bestFit="1" customWidth="1"/>
    <col min="225" max="225" width="18.44140625" bestFit="1" customWidth="1"/>
    <col min="226" max="226" width="23.109375" bestFit="1" customWidth="1"/>
    <col min="227" max="227" width="18" bestFit="1" customWidth="1"/>
    <col min="228" max="228" width="16" bestFit="1" customWidth="1"/>
    <col min="229" max="229" width="16.5546875" bestFit="1" customWidth="1"/>
    <col min="230" max="231" width="13.21875" bestFit="1" customWidth="1"/>
    <col min="232" max="232" width="20.109375" bestFit="1" customWidth="1"/>
    <col min="233" max="233" width="18.44140625" bestFit="1" customWidth="1"/>
    <col min="234" max="234" width="23.109375" bestFit="1" customWidth="1"/>
    <col min="235" max="235" width="18" bestFit="1" customWidth="1"/>
    <col min="236" max="236" width="16" bestFit="1" customWidth="1"/>
    <col min="237" max="237" width="16.5546875" bestFit="1" customWidth="1"/>
    <col min="238" max="239" width="13.21875" bestFit="1" customWidth="1"/>
    <col min="240" max="240" width="20.109375" bestFit="1" customWidth="1"/>
    <col min="241" max="241" width="18.44140625" bestFit="1" customWidth="1"/>
    <col min="242" max="242" width="23.109375" bestFit="1" customWidth="1"/>
    <col min="243" max="243" width="18" bestFit="1" customWidth="1"/>
    <col min="244" max="244" width="16" bestFit="1" customWidth="1"/>
    <col min="245" max="245" width="16.5546875" bestFit="1" customWidth="1"/>
    <col min="246" max="247" width="13.21875" bestFit="1" customWidth="1"/>
    <col min="248" max="248" width="20.109375" bestFit="1" customWidth="1"/>
    <col min="249" max="249" width="18.44140625" bestFit="1" customWidth="1"/>
    <col min="250" max="250" width="23.109375" bestFit="1" customWidth="1"/>
    <col min="251" max="251" width="18" bestFit="1" customWidth="1"/>
    <col min="252" max="252" width="16" bestFit="1" customWidth="1"/>
    <col min="253" max="253" width="16.5546875" bestFit="1" customWidth="1"/>
    <col min="254" max="255" width="13.21875" bestFit="1" customWidth="1"/>
    <col min="256" max="256" width="20.109375" bestFit="1" customWidth="1"/>
    <col min="257" max="257" width="18.44140625" bestFit="1" customWidth="1"/>
    <col min="258" max="258" width="23.109375" bestFit="1" customWidth="1"/>
    <col min="259" max="259" width="18" bestFit="1" customWidth="1"/>
    <col min="260" max="260" width="16" bestFit="1" customWidth="1"/>
    <col min="261" max="261" width="16.5546875" bestFit="1" customWidth="1"/>
    <col min="262" max="263" width="13.21875" bestFit="1" customWidth="1"/>
    <col min="264" max="264" width="20.109375" bestFit="1" customWidth="1"/>
    <col min="265" max="265" width="18.44140625" bestFit="1" customWidth="1"/>
    <col min="266" max="266" width="23.109375" bestFit="1" customWidth="1"/>
    <col min="267" max="267" width="18" bestFit="1" customWidth="1"/>
    <col min="268" max="268" width="16" bestFit="1" customWidth="1"/>
    <col min="269" max="269" width="16.5546875" bestFit="1" customWidth="1"/>
    <col min="270" max="271" width="13.21875" bestFit="1" customWidth="1"/>
    <col min="272" max="272" width="20.109375" bestFit="1" customWidth="1"/>
    <col min="273" max="273" width="18.44140625" bestFit="1" customWidth="1"/>
    <col min="274" max="274" width="23.109375" bestFit="1" customWidth="1"/>
    <col min="275" max="275" width="18" bestFit="1" customWidth="1"/>
    <col min="276" max="276" width="16" bestFit="1" customWidth="1"/>
    <col min="277" max="277" width="16.5546875" bestFit="1" customWidth="1"/>
    <col min="278" max="279" width="13.21875" bestFit="1" customWidth="1"/>
    <col min="280" max="280" width="20.109375" bestFit="1" customWidth="1"/>
    <col min="281" max="281" width="18.44140625" bestFit="1" customWidth="1"/>
    <col min="282" max="282" width="23.109375" bestFit="1" customWidth="1"/>
    <col min="283" max="283" width="18" bestFit="1" customWidth="1"/>
    <col min="284" max="284" width="16" bestFit="1" customWidth="1"/>
    <col min="285" max="285" width="16.5546875" bestFit="1" customWidth="1"/>
    <col min="286" max="287" width="13.21875" bestFit="1" customWidth="1"/>
    <col min="288" max="288" width="20.109375" bestFit="1" customWidth="1"/>
    <col min="289" max="289" width="18.44140625" bestFit="1" customWidth="1"/>
    <col min="290" max="290" width="23.109375" bestFit="1" customWidth="1"/>
    <col min="291" max="291" width="18" bestFit="1" customWidth="1"/>
    <col min="292" max="292" width="16" bestFit="1" customWidth="1"/>
    <col min="293" max="293" width="16.5546875" bestFit="1" customWidth="1"/>
    <col min="294" max="295" width="13.21875" bestFit="1" customWidth="1"/>
    <col min="296" max="296" width="20.109375" bestFit="1" customWidth="1"/>
    <col min="297" max="297" width="18.44140625" bestFit="1" customWidth="1"/>
    <col min="298" max="298" width="23.109375" bestFit="1" customWidth="1"/>
    <col min="299" max="299" width="18" bestFit="1" customWidth="1"/>
    <col min="300" max="300" width="16" bestFit="1" customWidth="1"/>
    <col min="301" max="301" width="16.5546875" bestFit="1" customWidth="1"/>
    <col min="302" max="303" width="13.21875" bestFit="1" customWidth="1"/>
    <col min="304" max="304" width="20.109375" bestFit="1" customWidth="1"/>
    <col min="305" max="305" width="18.44140625" bestFit="1" customWidth="1"/>
    <col min="306" max="306" width="23.109375" bestFit="1" customWidth="1"/>
    <col min="307" max="307" width="18" bestFit="1" customWidth="1"/>
    <col min="308" max="308" width="16" bestFit="1" customWidth="1"/>
    <col min="309" max="309" width="16.5546875" bestFit="1" customWidth="1"/>
    <col min="310" max="311" width="13.21875" bestFit="1" customWidth="1"/>
    <col min="312" max="312" width="20.109375" bestFit="1" customWidth="1"/>
    <col min="313" max="313" width="18.44140625" bestFit="1" customWidth="1"/>
    <col min="314" max="314" width="23.109375" bestFit="1" customWidth="1"/>
    <col min="315" max="315" width="18" bestFit="1" customWidth="1"/>
    <col min="316" max="316" width="16" bestFit="1" customWidth="1"/>
    <col min="317" max="317" width="16.5546875" bestFit="1" customWidth="1"/>
    <col min="318" max="319" width="13.21875" bestFit="1" customWidth="1"/>
    <col min="320" max="320" width="20.109375" bestFit="1" customWidth="1"/>
    <col min="321" max="321" width="18.44140625" bestFit="1" customWidth="1"/>
    <col min="322" max="322" width="23.109375" bestFit="1" customWidth="1"/>
    <col min="323" max="323" width="18" bestFit="1" customWidth="1"/>
    <col min="324" max="324" width="16" bestFit="1" customWidth="1"/>
    <col min="325" max="325" width="16.5546875" bestFit="1" customWidth="1"/>
    <col min="326" max="327" width="13.21875" bestFit="1" customWidth="1"/>
    <col min="328" max="328" width="20.109375" bestFit="1" customWidth="1"/>
    <col min="329" max="329" width="18.44140625" bestFit="1" customWidth="1"/>
    <col min="330" max="330" width="23.109375" bestFit="1" customWidth="1"/>
    <col min="331" max="331" width="18" bestFit="1" customWidth="1"/>
    <col min="332" max="332" width="16" bestFit="1" customWidth="1"/>
    <col min="333" max="333" width="16.5546875" bestFit="1" customWidth="1"/>
    <col min="334" max="335" width="13.21875" bestFit="1" customWidth="1"/>
    <col min="336" max="336" width="20.109375" bestFit="1" customWidth="1"/>
    <col min="337" max="337" width="18.44140625" bestFit="1" customWidth="1"/>
    <col min="338" max="338" width="23.109375" bestFit="1" customWidth="1"/>
    <col min="339" max="339" width="18" bestFit="1" customWidth="1"/>
    <col min="340" max="340" width="16" bestFit="1" customWidth="1"/>
    <col min="341" max="341" width="16.5546875" bestFit="1" customWidth="1"/>
    <col min="342" max="343" width="13.21875" bestFit="1" customWidth="1"/>
    <col min="344" max="344" width="20.109375" bestFit="1" customWidth="1"/>
    <col min="345" max="345" width="18.44140625" bestFit="1" customWidth="1"/>
    <col min="346" max="346" width="23.109375" bestFit="1" customWidth="1"/>
    <col min="347" max="347" width="18" bestFit="1" customWidth="1"/>
    <col min="348" max="348" width="16" bestFit="1" customWidth="1"/>
    <col min="349" max="349" width="16.5546875" bestFit="1" customWidth="1"/>
    <col min="350" max="351" width="13.21875" bestFit="1" customWidth="1"/>
    <col min="352" max="352" width="20.109375" bestFit="1" customWidth="1"/>
    <col min="353" max="353" width="18.44140625" bestFit="1" customWidth="1"/>
    <col min="354" max="354" width="23.109375" bestFit="1" customWidth="1"/>
    <col min="355" max="355" width="18" bestFit="1" customWidth="1"/>
    <col min="356" max="356" width="16" bestFit="1" customWidth="1"/>
    <col min="357" max="357" width="16.5546875" bestFit="1" customWidth="1"/>
    <col min="358" max="359" width="13.21875" bestFit="1" customWidth="1"/>
    <col min="360" max="360" width="20.109375" bestFit="1" customWidth="1"/>
    <col min="361" max="361" width="18.44140625" bestFit="1" customWidth="1"/>
    <col min="362" max="362" width="23.109375" bestFit="1" customWidth="1"/>
    <col min="363" max="363" width="18" bestFit="1" customWidth="1"/>
    <col min="364" max="364" width="16" bestFit="1" customWidth="1"/>
    <col min="365" max="365" width="16.5546875" bestFit="1" customWidth="1"/>
    <col min="366" max="367" width="13.21875" bestFit="1" customWidth="1"/>
    <col min="368" max="368" width="20.109375" bestFit="1" customWidth="1"/>
    <col min="369" max="369" width="18.44140625" bestFit="1" customWidth="1"/>
    <col min="370" max="370" width="23.109375" bestFit="1" customWidth="1"/>
    <col min="371" max="371" width="18" bestFit="1" customWidth="1"/>
    <col min="372" max="372" width="16" bestFit="1" customWidth="1"/>
    <col min="373" max="373" width="16.5546875" bestFit="1" customWidth="1"/>
    <col min="374" max="375" width="13.21875" bestFit="1" customWidth="1"/>
    <col min="376" max="376" width="20.109375" bestFit="1" customWidth="1"/>
    <col min="377" max="377" width="18.44140625" bestFit="1" customWidth="1"/>
    <col min="378" max="378" width="23.109375" bestFit="1" customWidth="1"/>
    <col min="379" max="379" width="18" bestFit="1" customWidth="1"/>
    <col min="380" max="380" width="16" bestFit="1" customWidth="1"/>
    <col min="381" max="381" width="16.5546875" bestFit="1" customWidth="1"/>
    <col min="382" max="383" width="13.21875" bestFit="1" customWidth="1"/>
    <col min="384" max="384" width="20.109375" bestFit="1" customWidth="1"/>
    <col min="385" max="385" width="18.44140625" bestFit="1" customWidth="1"/>
    <col min="386" max="386" width="23.109375" bestFit="1" customWidth="1"/>
    <col min="387" max="387" width="18" bestFit="1" customWidth="1"/>
    <col min="388" max="388" width="16" bestFit="1" customWidth="1"/>
    <col min="389" max="389" width="16.5546875" bestFit="1" customWidth="1"/>
    <col min="390" max="391" width="13.21875" bestFit="1" customWidth="1"/>
    <col min="392" max="392" width="20.109375" bestFit="1" customWidth="1"/>
    <col min="393" max="393" width="18.44140625" bestFit="1" customWidth="1"/>
    <col min="394" max="394" width="23.109375" bestFit="1" customWidth="1"/>
    <col min="395" max="395" width="18" bestFit="1" customWidth="1"/>
    <col min="396" max="396" width="16" bestFit="1" customWidth="1"/>
    <col min="397" max="397" width="16.5546875" bestFit="1" customWidth="1"/>
    <col min="398" max="399" width="13.21875" bestFit="1" customWidth="1"/>
    <col min="400" max="400" width="20.109375" bestFit="1" customWidth="1"/>
    <col min="401" max="401" width="18.44140625" bestFit="1" customWidth="1"/>
    <col min="402" max="402" width="23.109375" bestFit="1" customWidth="1"/>
    <col min="403" max="403" width="18" bestFit="1" customWidth="1"/>
    <col min="404" max="404" width="16" bestFit="1" customWidth="1"/>
    <col min="405" max="405" width="16.5546875" bestFit="1" customWidth="1"/>
    <col min="406" max="407" width="13.21875" bestFit="1" customWidth="1"/>
    <col min="408" max="408" width="20.109375" bestFit="1" customWidth="1"/>
    <col min="409" max="409" width="18.44140625" bestFit="1" customWidth="1"/>
    <col min="410" max="410" width="23.109375" bestFit="1" customWidth="1"/>
    <col min="411" max="411" width="18" bestFit="1" customWidth="1"/>
    <col min="412" max="412" width="16" bestFit="1" customWidth="1"/>
    <col min="413" max="413" width="16.5546875" bestFit="1" customWidth="1"/>
    <col min="414" max="415" width="13.21875" bestFit="1" customWidth="1"/>
    <col min="416" max="416" width="20.109375" bestFit="1" customWidth="1"/>
    <col min="417" max="417" width="18.44140625" bestFit="1" customWidth="1"/>
    <col min="418" max="418" width="23.109375" bestFit="1" customWidth="1"/>
    <col min="419" max="419" width="18" bestFit="1" customWidth="1"/>
    <col min="420" max="420" width="16" bestFit="1" customWidth="1"/>
    <col min="421" max="421" width="16.5546875" bestFit="1" customWidth="1"/>
    <col min="422" max="423" width="13.21875" bestFit="1" customWidth="1"/>
    <col min="424" max="424" width="20.109375" bestFit="1" customWidth="1"/>
    <col min="425" max="425" width="18.44140625" bestFit="1" customWidth="1"/>
    <col min="426" max="426" width="23.109375" bestFit="1" customWidth="1"/>
    <col min="427" max="427" width="18" bestFit="1" customWidth="1"/>
    <col min="428" max="428" width="16" bestFit="1" customWidth="1"/>
    <col min="429" max="429" width="16.5546875" bestFit="1" customWidth="1"/>
    <col min="430" max="431" width="13.21875" bestFit="1" customWidth="1"/>
    <col min="432" max="432" width="20.109375" bestFit="1" customWidth="1"/>
    <col min="433" max="433" width="18.44140625" bestFit="1" customWidth="1"/>
    <col min="434" max="434" width="23.109375" bestFit="1" customWidth="1"/>
    <col min="435" max="435" width="18" bestFit="1" customWidth="1"/>
    <col min="436" max="436" width="16" bestFit="1" customWidth="1"/>
    <col min="437" max="437" width="16.5546875" bestFit="1" customWidth="1"/>
    <col min="438" max="439" width="13.21875" bestFit="1" customWidth="1"/>
    <col min="440" max="440" width="20.109375" bestFit="1" customWidth="1"/>
    <col min="441" max="441" width="18.44140625" bestFit="1" customWidth="1"/>
    <col min="442" max="442" width="23.109375" bestFit="1" customWidth="1"/>
    <col min="443" max="443" width="18" bestFit="1" customWidth="1"/>
    <col min="444" max="444" width="16" bestFit="1" customWidth="1"/>
    <col min="445" max="445" width="16.5546875" bestFit="1" customWidth="1"/>
    <col min="446" max="447" width="13.21875" bestFit="1" customWidth="1"/>
    <col min="448" max="448" width="20.109375" bestFit="1" customWidth="1"/>
    <col min="449" max="449" width="18.44140625" bestFit="1" customWidth="1"/>
    <col min="450" max="450" width="23.109375" bestFit="1" customWidth="1"/>
    <col min="451" max="451" width="18" bestFit="1" customWidth="1"/>
    <col min="452" max="452" width="16" bestFit="1" customWidth="1"/>
    <col min="453" max="453" width="16.5546875" bestFit="1" customWidth="1"/>
    <col min="454" max="455" width="13.21875" bestFit="1" customWidth="1"/>
    <col min="456" max="456" width="20.109375" bestFit="1" customWidth="1"/>
    <col min="457" max="457" width="18.44140625" bestFit="1" customWidth="1"/>
    <col min="458" max="458" width="23.109375" bestFit="1" customWidth="1"/>
    <col min="459" max="459" width="18" bestFit="1" customWidth="1"/>
    <col min="460" max="460" width="16" bestFit="1" customWidth="1"/>
    <col min="461" max="461" width="16.5546875" bestFit="1" customWidth="1"/>
    <col min="462" max="463" width="13.21875" bestFit="1" customWidth="1"/>
    <col min="464" max="464" width="20.109375" bestFit="1" customWidth="1"/>
    <col min="465" max="465" width="18.44140625" bestFit="1" customWidth="1"/>
    <col min="466" max="466" width="23.109375" bestFit="1" customWidth="1"/>
    <col min="467" max="467" width="18" bestFit="1" customWidth="1"/>
    <col min="468" max="468" width="16" bestFit="1" customWidth="1"/>
    <col min="469" max="469" width="16.5546875" bestFit="1" customWidth="1"/>
    <col min="470" max="471" width="13.21875" bestFit="1" customWidth="1"/>
    <col min="472" max="472" width="20.109375" bestFit="1" customWidth="1"/>
    <col min="473" max="473" width="18.44140625" bestFit="1" customWidth="1"/>
    <col min="474" max="474" width="23.109375" bestFit="1" customWidth="1"/>
    <col min="475" max="475" width="18" bestFit="1" customWidth="1"/>
    <col min="476" max="476" width="16" bestFit="1" customWidth="1"/>
    <col min="477" max="477" width="16.5546875" bestFit="1" customWidth="1"/>
    <col min="478" max="479" width="13.21875" bestFit="1" customWidth="1"/>
    <col min="480" max="480" width="20.109375" bestFit="1" customWidth="1"/>
    <col min="481" max="481" width="18.44140625" bestFit="1" customWidth="1"/>
    <col min="482" max="482" width="23.109375" bestFit="1" customWidth="1"/>
    <col min="483" max="483" width="18" bestFit="1" customWidth="1"/>
    <col min="484" max="484" width="16" bestFit="1" customWidth="1"/>
    <col min="485" max="485" width="16.5546875" bestFit="1" customWidth="1"/>
    <col min="486" max="487" width="13.21875" bestFit="1" customWidth="1"/>
    <col min="488" max="488" width="20.109375" bestFit="1" customWidth="1"/>
    <col min="489" max="489" width="18.44140625" bestFit="1" customWidth="1"/>
    <col min="490" max="490" width="23.109375" bestFit="1" customWidth="1"/>
    <col min="491" max="491" width="18" bestFit="1" customWidth="1"/>
    <col min="492" max="492" width="16" bestFit="1" customWidth="1"/>
    <col min="493" max="493" width="16.5546875" bestFit="1" customWidth="1"/>
    <col min="494" max="495" width="13.21875" bestFit="1" customWidth="1"/>
    <col min="496" max="496" width="20.109375" bestFit="1" customWidth="1"/>
    <col min="497" max="497" width="18.44140625" bestFit="1" customWidth="1"/>
    <col min="498" max="498" width="23.109375" bestFit="1" customWidth="1"/>
    <col min="499" max="499" width="18" bestFit="1" customWidth="1"/>
    <col min="500" max="500" width="16" bestFit="1" customWidth="1"/>
    <col min="501" max="501" width="16.5546875" bestFit="1" customWidth="1"/>
    <col min="502" max="503" width="13.21875" bestFit="1" customWidth="1"/>
    <col min="504" max="504" width="20.109375" bestFit="1" customWidth="1"/>
    <col min="505" max="505" width="18.44140625" bestFit="1" customWidth="1"/>
    <col min="506" max="506" width="23.109375" bestFit="1" customWidth="1"/>
    <col min="507" max="507" width="18" bestFit="1" customWidth="1"/>
    <col min="508" max="508" width="16" bestFit="1" customWidth="1"/>
    <col min="509" max="509" width="16.5546875" bestFit="1" customWidth="1"/>
    <col min="510" max="511" width="13.21875" bestFit="1" customWidth="1"/>
    <col min="512" max="512" width="20.109375" bestFit="1" customWidth="1"/>
    <col min="513" max="513" width="18.44140625" bestFit="1" customWidth="1"/>
    <col min="514" max="514" width="23.109375" bestFit="1" customWidth="1"/>
    <col min="515" max="515" width="18" bestFit="1" customWidth="1"/>
    <col min="516" max="516" width="16" bestFit="1" customWidth="1"/>
    <col min="517" max="517" width="16.5546875" bestFit="1" customWidth="1"/>
    <col min="518" max="519" width="13.21875" bestFit="1" customWidth="1"/>
    <col min="520" max="520" width="20.109375" bestFit="1" customWidth="1"/>
    <col min="521" max="521" width="18.44140625" bestFit="1" customWidth="1"/>
    <col min="522" max="522" width="23.109375" bestFit="1" customWidth="1"/>
    <col min="523" max="523" width="18" bestFit="1" customWidth="1"/>
    <col min="524" max="524" width="16" bestFit="1" customWidth="1"/>
    <col min="525" max="525" width="16.5546875" bestFit="1" customWidth="1"/>
    <col min="526" max="527" width="13.21875" bestFit="1" customWidth="1"/>
    <col min="528" max="528" width="20.109375" bestFit="1" customWidth="1"/>
    <col min="529" max="529" width="18.44140625" bestFit="1" customWidth="1"/>
    <col min="530" max="530" width="23.109375" bestFit="1" customWidth="1"/>
    <col min="531" max="531" width="18" bestFit="1" customWidth="1"/>
    <col min="532" max="532" width="16" bestFit="1" customWidth="1"/>
    <col min="533" max="533" width="16.5546875" bestFit="1" customWidth="1"/>
    <col min="534" max="535" width="13.21875" bestFit="1" customWidth="1"/>
    <col min="536" max="536" width="24.6640625" bestFit="1" customWidth="1"/>
    <col min="537" max="537" width="23" bestFit="1" customWidth="1"/>
    <col min="538" max="538" width="27.6640625" bestFit="1" customWidth="1"/>
    <col min="539" max="539" width="22.5546875" bestFit="1" customWidth="1"/>
    <col min="540" max="540" width="20.5546875" bestFit="1" customWidth="1"/>
    <col min="541" max="541" width="21.109375" bestFit="1" customWidth="1"/>
    <col min="542" max="543" width="17.77734375" bestFit="1" customWidth="1"/>
  </cols>
  <sheetData>
    <row r="3" spans="1:19" x14ac:dyDescent="0.3">
      <c r="A3" s="11" t="s">
        <v>167</v>
      </c>
      <c r="B3" t="s">
        <v>175</v>
      </c>
      <c r="C3" t="s">
        <v>176</v>
      </c>
      <c r="D3" t="s">
        <v>177</v>
      </c>
      <c r="E3" t="s">
        <v>180</v>
      </c>
      <c r="F3" t="s">
        <v>179</v>
      </c>
      <c r="G3" t="s">
        <v>178</v>
      </c>
      <c r="H3" t="s">
        <v>182</v>
      </c>
      <c r="I3" t="s">
        <v>166</v>
      </c>
    </row>
    <row r="4" spans="1:19" x14ac:dyDescent="0.3">
      <c r="A4" t="s">
        <v>199</v>
      </c>
      <c r="B4" s="22">
        <v>13</v>
      </c>
      <c r="C4" s="22">
        <v>48</v>
      </c>
      <c r="D4" s="22">
        <v>1024</v>
      </c>
      <c r="E4" s="22">
        <v>16.2</v>
      </c>
      <c r="F4" s="22" t="s">
        <v>193</v>
      </c>
      <c r="G4" s="12">
        <v>105641</v>
      </c>
      <c r="H4" s="14">
        <v>45597</v>
      </c>
      <c r="I4" s="22">
        <v>82.29</v>
      </c>
      <c r="M4" t="s">
        <v>205</v>
      </c>
      <c r="N4" t="s">
        <v>205</v>
      </c>
      <c r="O4" t="s">
        <v>204</v>
      </c>
    </row>
    <row r="5" spans="1:19" x14ac:dyDescent="0.3">
      <c r="A5" t="s">
        <v>187</v>
      </c>
      <c r="B5" s="22">
        <v>6</v>
      </c>
      <c r="C5" s="22">
        <v>32</v>
      </c>
      <c r="D5" s="22">
        <v>1024</v>
      </c>
      <c r="E5" s="22">
        <v>13.4</v>
      </c>
      <c r="F5" s="22" t="s">
        <v>188</v>
      </c>
      <c r="G5" s="12">
        <v>64808</v>
      </c>
      <c r="H5" s="14">
        <v>45778</v>
      </c>
      <c r="I5" s="22">
        <v>76.989999999999995</v>
      </c>
      <c r="M5" t="str">
        <f>IFERROR(ROUND(AVERAGEIF(C4:C18,"&lt;&gt;"),0)&amp;M4,"No Data")</f>
        <v>37 GB</v>
      </c>
      <c r="N5" t="str">
        <f t="shared" ref="N5:O5" si="0">IFERROR(ROUND(AVERAGEIF(D4:D18,"&lt;&gt;"),0)&amp;N4,"No Data")</f>
        <v>1434 GB</v>
      </c>
      <c r="O5" t="str">
        <f t="shared" si="0"/>
        <v>15"</v>
      </c>
      <c r="P5" s="12">
        <f>IFERROR(ROUND(AVERAGEIF(G4:G18,"&lt;&gt;"),0),"No Data")</f>
        <v>106862</v>
      </c>
      <c r="Q5" s="14">
        <f>IFERROR(ROUND(AVERAGEIF(H4:H18,"&lt;&gt;"),0),"No Data")</f>
        <v>45436</v>
      </c>
    </row>
    <row r="6" spans="1:19" x14ac:dyDescent="0.3">
      <c r="A6" t="s">
        <v>183</v>
      </c>
      <c r="B6" s="22">
        <v>1</v>
      </c>
      <c r="C6" s="22">
        <v>64</v>
      </c>
      <c r="D6" s="22">
        <v>2048</v>
      </c>
      <c r="E6" s="22">
        <v>17.3</v>
      </c>
      <c r="F6" s="22" t="s">
        <v>184</v>
      </c>
      <c r="G6" s="12">
        <v>185181</v>
      </c>
      <c r="H6" s="14">
        <v>44958</v>
      </c>
      <c r="I6" s="22">
        <v>76.78</v>
      </c>
      <c r="L6" s="22"/>
      <c r="M6" s="22" t="str">
        <f>IF(COUNTA(C4:C18)&lt;&gt;0,MIN(C4:C18)&amp;M4,"No Data")</f>
        <v>24 GB</v>
      </c>
      <c r="N6" s="22" t="str">
        <f t="shared" ref="N6:O6" si="1">IF(COUNTA(D4:D18)&lt;&gt;0,MIN(D4:D18)&amp;N4,"No Data")</f>
        <v>512 GB</v>
      </c>
      <c r="O6" s="22" t="str">
        <f t="shared" si="1"/>
        <v>13.4"</v>
      </c>
      <c r="P6" s="12">
        <f>IF(COUNTA(G4:G18)&lt;&gt;0,MIN(G4:G18),"No Data")</f>
        <v>42065</v>
      </c>
      <c r="Q6" s="14">
        <f>IF(COUNTA(H4:H18)&lt;&gt;0,MIN(H4:H18),"No Data")</f>
        <v>44743</v>
      </c>
      <c r="R6" s="22"/>
      <c r="S6" s="22"/>
    </row>
    <row r="7" spans="1:19" x14ac:dyDescent="0.3">
      <c r="A7" t="s">
        <v>185</v>
      </c>
      <c r="B7" s="22">
        <v>10</v>
      </c>
      <c r="C7" s="22">
        <v>32</v>
      </c>
      <c r="D7" s="22">
        <v>2048</v>
      </c>
      <c r="E7" s="22">
        <v>14</v>
      </c>
      <c r="F7" s="22" t="s">
        <v>186</v>
      </c>
      <c r="G7" s="12">
        <v>79067</v>
      </c>
      <c r="H7" s="14">
        <v>45778</v>
      </c>
      <c r="I7" s="22">
        <v>75.790000000000006</v>
      </c>
      <c r="L7" s="22"/>
      <c r="M7" s="22" t="str">
        <f>IF(COUNTA(C4:C18)&lt;&gt;0,MAX(C4:C18)&amp;M4,"No Data")</f>
        <v>64 GB</v>
      </c>
      <c r="N7" s="22" t="str">
        <f t="shared" ref="N7:O7" si="2">IF(COUNTA(D4:D18)&lt;&gt;0,MAX(D4:D18)&amp;N4,"No Data")</f>
        <v>2048 GB</v>
      </c>
      <c r="O7" s="22" t="str">
        <f t="shared" si="2"/>
        <v>17.3"</v>
      </c>
      <c r="P7" s="12">
        <f>IF(COUNTA(G4:G18)&lt;&gt;0,MAX(G4:G18),"No Data")</f>
        <v>250830</v>
      </c>
      <c r="Q7" s="14">
        <f>IF(COUNTA(H4:H18)&lt;&gt;0,MAX(H4:H18),"No Data")</f>
        <v>45778</v>
      </c>
      <c r="R7" s="22"/>
      <c r="S7" s="22"/>
    </row>
    <row r="8" spans="1:19" x14ac:dyDescent="0.3">
      <c r="A8" t="s">
        <v>200</v>
      </c>
      <c r="B8" s="22">
        <v>22</v>
      </c>
      <c r="C8" s="22">
        <v>24</v>
      </c>
      <c r="D8" s="22">
        <v>512</v>
      </c>
      <c r="E8" s="22">
        <v>15.3</v>
      </c>
      <c r="F8" s="22" t="s">
        <v>198</v>
      </c>
      <c r="G8" s="12">
        <v>61567</v>
      </c>
      <c r="H8" s="14">
        <v>45717</v>
      </c>
      <c r="I8" s="22">
        <v>75.069999999999993</v>
      </c>
      <c r="M8" t="str">
        <f>IF(MinRAM ="No Data","No Data",MinRAM&amp;" - "&amp;MaxRAM)</f>
        <v>24 GB - 64 GB</v>
      </c>
      <c r="N8" t="str">
        <f>IF(MinROM ="No Data","No Data",MinROM&amp;" - "&amp;MaxROM)</f>
        <v>512 GB - 2048 GB</v>
      </c>
    </row>
    <row r="9" spans="1:19" x14ac:dyDescent="0.3">
      <c r="A9" t="s">
        <v>201</v>
      </c>
      <c r="B9" s="22">
        <v>6</v>
      </c>
      <c r="C9" s="22">
        <v>32</v>
      </c>
      <c r="D9" s="22">
        <v>1024</v>
      </c>
      <c r="E9" s="22">
        <v>13.4</v>
      </c>
      <c r="F9" s="22" t="s">
        <v>188</v>
      </c>
      <c r="G9" s="12">
        <v>58327</v>
      </c>
      <c r="H9" s="14">
        <v>45047</v>
      </c>
      <c r="I9" s="22">
        <v>75.05</v>
      </c>
    </row>
    <row r="10" spans="1:19" x14ac:dyDescent="0.3">
      <c r="A10" t="s">
        <v>189</v>
      </c>
      <c r="B10" s="22">
        <v>1</v>
      </c>
      <c r="C10" s="22">
        <v>64</v>
      </c>
      <c r="D10" s="22">
        <v>2048</v>
      </c>
      <c r="E10" s="22">
        <v>17.3</v>
      </c>
      <c r="F10" s="22" t="s">
        <v>184</v>
      </c>
      <c r="G10" s="12">
        <v>250830</v>
      </c>
      <c r="H10" s="14">
        <v>44958</v>
      </c>
      <c r="I10" s="22">
        <v>74.099999999999994</v>
      </c>
    </row>
    <row r="11" spans="1:19" x14ac:dyDescent="0.3">
      <c r="A11" t="s">
        <v>192</v>
      </c>
      <c r="B11" s="22">
        <v>6</v>
      </c>
      <c r="C11" s="22">
        <v>36</v>
      </c>
      <c r="D11" s="22">
        <v>1024</v>
      </c>
      <c r="E11" s="22">
        <v>16.2</v>
      </c>
      <c r="F11" s="22" t="s">
        <v>193</v>
      </c>
      <c r="G11" s="12">
        <v>123082</v>
      </c>
      <c r="H11" s="14">
        <v>45231</v>
      </c>
      <c r="I11" s="22">
        <v>74.06</v>
      </c>
    </row>
    <row r="12" spans="1:19" x14ac:dyDescent="0.3">
      <c r="A12" t="s">
        <v>194</v>
      </c>
      <c r="B12" s="22">
        <v>11</v>
      </c>
      <c r="C12" s="22">
        <v>32</v>
      </c>
      <c r="D12" s="22">
        <v>1024</v>
      </c>
      <c r="E12" s="22">
        <v>14</v>
      </c>
      <c r="F12" s="22" t="s">
        <v>186</v>
      </c>
      <c r="G12" s="12">
        <v>42065</v>
      </c>
      <c r="H12" s="14">
        <v>45689</v>
      </c>
      <c r="I12" s="22">
        <v>73.8</v>
      </c>
    </row>
    <row r="13" spans="1:19" x14ac:dyDescent="0.3">
      <c r="A13" t="s">
        <v>196</v>
      </c>
      <c r="B13" s="22">
        <v>2</v>
      </c>
      <c r="C13" s="22">
        <v>32</v>
      </c>
      <c r="D13" s="22">
        <v>2048</v>
      </c>
      <c r="E13" s="22">
        <v>16</v>
      </c>
      <c r="F13" s="22" t="s">
        <v>188</v>
      </c>
      <c r="G13" s="12">
        <v>162029</v>
      </c>
      <c r="H13" s="14">
        <v>45108</v>
      </c>
      <c r="I13" s="22">
        <v>72.849999999999994</v>
      </c>
    </row>
    <row r="14" spans="1:19" x14ac:dyDescent="0.3">
      <c r="A14" t="s">
        <v>202</v>
      </c>
      <c r="B14" s="22">
        <v>3</v>
      </c>
      <c r="C14" s="22">
        <v>32</v>
      </c>
      <c r="D14" s="22">
        <v>2048</v>
      </c>
      <c r="E14" s="22">
        <v>14</v>
      </c>
      <c r="F14" s="22" t="s">
        <v>191</v>
      </c>
      <c r="G14" s="12">
        <v>84252</v>
      </c>
      <c r="H14" s="14">
        <v>45717</v>
      </c>
      <c r="I14" s="22">
        <v>72.77</v>
      </c>
    </row>
    <row r="15" spans="1:19" x14ac:dyDescent="0.3">
      <c r="A15" t="s">
        <v>197</v>
      </c>
      <c r="B15" s="22">
        <v>28</v>
      </c>
      <c r="C15" s="22">
        <v>24</v>
      </c>
      <c r="D15" s="22">
        <v>512</v>
      </c>
      <c r="E15" s="22">
        <v>15.3</v>
      </c>
      <c r="F15" s="22" t="s">
        <v>198</v>
      </c>
      <c r="G15" s="12">
        <v>61963</v>
      </c>
      <c r="H15" s="14">
        <v>45658</v>
      </c>
      <c r="I15" s="22">
        <v>72.53</v>
      </c>
    </row>
    <row r="16" spans="1:19" x14ac:dyDescent="0.3">
      <c r="A16" t="s">
        <v>203</v>
      </c>
      <c r="B16" s="22">
        <v>3</v>
      </c>
      <c r="C16" s="22">
        <v>32</v>
      </c>
      <c r="D16" s="22">
        <v>2048</v>
      </c>
      <c r="E16" s="22">
        <v>16</v>
      </c>
      <c r="F16" s="22" t="s">
        <v>188</v>
      </c>
      <c r="G16" s="12">
        <v>104472</v>
      </c>
      <c r="H16" s="14">
        <v>44743</v>
      </c>
      <c r="I16" s="22">
        <v>72.260000000000005</v>
      </c>
    </row>
    <row r="17" spans="1:9" x14ac:dyDescent="0.3">
      <c r="A17" t="s">
        <v>190</v>
      </c>
      <c r="B17" s="22">
        <v>5</v>
      </c>
      <c r="C17" s="22">
        <v>32</v>
      </c>
      <c r="D17" s="22">
        <v>2048</v>
      </c>
      <c r="E17" s="22">
        <v>16</v>
      </c>
      <c r="F17" s="22" t="s">
        <v>191</v>
      </c>
      <c r="G17" s="12">
        <v>149066</v>
      </c>
      <c r="H17" s="14">
        <v>45778</v>
      </c>
      <c r="I17" s="22">
        <v>72.17</v>
      </c>
    </row>
    <row r="18" spans="1:9" x14ac:dyDescent="0.3">
      <c r="A18" t="s">
        <v>195</v>
      </c>
      <c r="B18" s="22">
        <v>7</v>
      </c>
      <c r="C18" s="22">
        <v>32</v>
      </c>
      <c r="D18" s="22">
        <v>1024</v>
      </c>
      <c r="E18" s="22">
        <v>16</v>
      </c>
      <c r="F18" s="22" t="s">
        <v>191</v>
      </c>
      <c r="G18" s="12">
        <v>70583</v>
      </c>
      <c r="H18" s="14">
        <v>45778</v>
      </c>
      <c r="I18" s="22">
        <v>71.89</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0F0F-43CC-4657-9B00-416564F6A7B9}">
  <sheetPr>
    <pageSetUpPr fitToPage="1"/>
  </sheetPr>
  <dimension ref="B21:J38"/>
  <sheetViews>
    <sheetView showGridLines="0" tabSelected="1" zoomScale="80" zoomScaleNormal="80" workbookViewId="0">
      <selection activeCell="L26" sqref="L26"/>
    </sheetView>
  </sheetViews>
  <sheetFormatPr defaultRowHeight="14.4" x14ac:dyDescent="0.3"/>
  <cols>
    <col min="2" max="2" width="47.5546875" bestFit="1" customWidth="1"/>
    <col min="3" max="3" width="11.44140625" bestFit="1" customWidth="1"/>
    <col min="4" max="4" width="19.44140625" bestFit="1" customWidth="1"/>
    <col min="5" max="5" width="19.77734375" bestFit="1" customWidth="1"/>
    <col min="6" max="6" width="21.21875" bestFit="1" customWidth="1"/>
    <col min="7" max="7" width="20.33203125" bestFit="1" customWidth="1"/>
    <col min="8" max="8" width="16.88671875" bestFit="1" customWidth="1"/>
    <col min="9" max="9" width="21.44140625" bestFit="1" customWidth="1"/>
    <col min="10" max="10" width="20.109375" bestFit="1" customWidth="1"/>
  </cols>
  <sheetData>
    <row r="21" spans="2:10" ht="24" customHeight="1" x14ac:dyDescent="0.3">
      <c r="B21" s="17" t="s">
        <v>167</v>
      </c>
      <c r="C21" s="17" t="s">
        <v>175</v>
      </c>
      <c r="D21" s="17" t="s">
        <v>176</v>
      </c>
      <c r="E21" s="17" t="s">
        <v>177</v>
      </c>
      <c r="F21" s="17" t="s">
        <v>180</v>
      </c>
      <c r="G21" s="17" t="s">
        <v>179</v>
      </c>
      <c r="H21" s="17" t="s">
        <v>178</v>
      </c>
      <c r="I21" s="17" t="s">
        <v>182</v>
      </c>
      <c r="J21" s="18" t="s">
        <v>181</v>
      </c>
    </row>
    <row r="22" spans="2:10" ht="18" x14ac:dyDescent="0.35">
      <c r="B22" s="19" t="str">
        <f>IF(ISBLANK(Ranking_Pivot!A4),"",Ranking_Pivot!A4)</f>
        <v>Apple MacBook Pro M4</v>
      </c>
      <c r="C22" s="20">
        <f>IF(ISBLANK(Ranking_Pivot!B4),"",Ranking_Pivot!B4)</f>
        <v>13</v>
      </c>
      <c r="D22" s="20" t="str">
        <f>IF(ISBLANK(Ranking_Pivot!C4),"",(Ranking_Pivot!C4)&amp;" GB")</f>
        <v>48 GB</v>
      </c>
      <c r="E22" s="20" t="str">
        <f>IF(ISBLANK(Ranking_Pivot!D4),"",(Ranking_Pivot!D4)&amp;" GB")</f>
        <v>1024 GB</v>
      </c>
      <c r="F22" s="20" t="str">
        <f>IF(ISBLANK(Ranking_Pivot!E4),"",Ranking_Pivot!E4&amp;" """)</f>
        <v>16.2 "</v>
      </c>
      <c r="G22" s="20" t="str">
        <f>IF(ISBLANK(Ranking_Pivot!F4),"",Ranking_Pivot!F4)</f>
        <v xml:space="preserve"> 3456 x 2234</v>
      </c>
      <c r="H22" s="15">
        <f>IF(ISBLANK(Ranking_Pivot!G4),"",Ranking_Pivot!G4)</f>
        <v>105641</v>
      </c>
      <c r="I22" s="16">
        <f>IF(ISBLANK(Ranking_Pivot!H4),"",Ranking_Pivot!H4)</f>
        <v>45597</v>
      </c>
      <c r="J22" s="21" t="str">
        <f>IF(ISBLANK(Ranking_Table[[#This Row],[Lowest Price]]),"",IF(Ranking_Table[[#This Row],[Lowest Price]]=MIN(Ranking_Table[Lowest Price]), "Most Affordable", IF(Ranking_Table[[#This Row],[Lowest Price]]=MAX(Ranking_Table[Lowest Price]), "Most Expensive", "")))</f>
        <v/>
      </c>
    </row>
    <row r="23" spans="2:10" ht="18" x14ac:dyDescent="0.35">
      <c r="B23" s="19" t="str">
        <f>IF(ISBLANK(Ranking_Pivot!A5),"",Ranking_Pivot!A5)</f>
        <v>Asus ROG Flow Z13</v>
      </c>
      <c r="C23" s="20">
        <f>IF(ISBLANK(Ranking_Pivot!B5),"",Ranking_Pivot!B5)</f>
        <v>6</v>
      </c>
      <c r="D23" s="20" t="str">
        <f>IF(ISBLANK(Ranking_Pivot!C5),"",(Ranking_Pivot!C5)&amp;" GB")</f>
        <v>32 GB</v>
      </c>
      <c r="E23" s="20" t="str">
        <f>IF(ISBLANK(Ranking_Pivot!D5),"",(Ranking_Pivot!D5)&amp;" GB")</f>
        <v>1024 GB</v>
      </c>
      <c r="F23" s="20" t="str">
        <f>IF(ISBLANK(Ranking_Pivot!E5),"",Ranking_Pivot!E5&amp;" """)</f>
        <v>13.4 "</v>
      </c>
      <c r="G23" s="20" t="str">
        <f>IF(ISBLANK(Ranking_Pivot!F5),"",Ranking_Pivot!F5)</f>
        <v xml:space="preserve"> 3840 x 2400</v>
      </c>
      <c r="H23" s="15">
        <f>IF(ISBLANK(Ranking_Pivot!G5),"",Ranking_Pivot!G5)</f>
        <v>64808</v>
      </c>
      <c r="I23" s="16">
        <f>IF(ISBLANK(Ranking_Pivot!H5),"",Ranking_Pivot!H5)</f>
        <v>45778</v>
      </c>
      <c r="J23" s="21" t="str">
        <f>IF(ISBLANK(Ranking_Table[[#This Row],[Lowest Price]]),"",IF(Ranking_Table[[#This Row],[Lowest Price]]=MIN(Ranking_Table[Lowest Price]), "Most Affordable", IF(Ranking_Table[[#This Row],[Lowest Price]]=MAX(Ranking_Table[Lowest Price]), "Most Expensive", "")))</f>
        <v/>
      </c>
    </row>
    <row r="24" spans="2:10" ht="18" x14ac:dyDescent="0.35">
      <c r="B24" s="19" t="str">
        <f>IF(ISBLANK(Ranking_Pivot!A6),"",Ranking_Pivot!A6)</f>
        <v>MSI Stealth 17 Studio</v>
      </c>
      <c r="C24" s="20">
        <f>IF(ISBLANK(Ranking_Pivot!B6),"",Ranking_Pivot!B6)</f>
        <v>1</v>
      </c>
      <c r="D24" s="20" t="str">
        <f>IF(ISBLANK(Ranking_Pivot!C6),"",(Ranking_Pivot!C6)&amp;" GB")</f>
        <v>64 GB</v>
      </c>
      <c r="E24" s="20" t="str">
        <f>IF(ISBLANK(Ranking_Pivot!D6),"",(Ranking_Pivot!D6)&amp;" GB")</f>
        <v>2048 GB</v>
      </c>
      <c r="F24" s="20" t="str">
        <f>IF(ISBLANK(Ranking_Pivot!E6),"",Ranking_Pivot!E6&amp;" """)</f>
        <v>17.3 "</v>
      </c>
      <c r="G24" s="20" t="str">
        <f>IF(ISBLANK(Ranking_Pivot!F6),"",Ranking_Pivot!F6)</f>
        <v xml:space="preserve"> 3840 x 2160</v>
      </c>
      <c r="H24" s="15">
        <f>IF(ISBLANK(Ranking_Pivot!G6),"",Ranking_Pivot!G6)</f>
        <v>185181</v>
      </c>
      <c r="I24" s="16">
        <f>IF(ISBLANK(Ranking_Pivot!H6),"",Ranking_Pivot!H6)</f>
        <v>44958</v>
      </c>
      <c r="J24" s="21" t="str">
        <f>IF(ISBLANK(Ranking_Table[[#This Row],[Lowest Price]]),"",IF(Ranking_Table[[#This Row],[Lowest Price]]=MIN(Ranking_Table[Lowest Price]), "Most Affordable", IF(Ranking_Table[[#This Row],[Lowest Price]]=MAX(Ranking_Table[Lowest Price]), "Most Expensive", "")))</f>
        <v/>
      </c>
    </row>
    <row r="25" spans="2:10" ht="18" x14ac:dyDescent="0.35">
      <c r="B25" s="19" t="str">
        <f>IF(ISBLANK(Ranking_Pivot!A7),"",Ranking_Pivot!A7)</f>
        <v>Asus ROG Zephyrus G14</v>
      </c>
      <c r="C25" s="20">
        <f>IF(ISBLANK(Ranking_Pivot!B7),"",Ranking_Pivot!B7)</f>
        <v>10</v>
      </c>
      <c r="D25" s="20" t="str">
        <f>IF(ISBLANK(Ranking_Pivot!C7),"",(Ranking_Pivot!C7)&amp;" GB")</f>
        <v>32 GB</v>
      </c>
      <c r="E25" s="20" t="str">
        <f>IF(ISBLANK(Ranking_Pivot!D7),"",(Ranking_Pivot!D7)&amp;" GB")</f>
        <v>2048 GB</v>
      </c>
      <c r="F25" s="20" t="str">
        <f>IF(ISBLANK(Ranking_Pivot!E7),"",Ranking_Pivot!E7&amp;" """)</f>
        <v>14 "</v>
      </c>
      <c r="G25" s="20" t="str">
        <f>IF(ISBLANK(Ranking_Pivot!F7),"",Ranking_Pivot!F7)</f>
        <v xml:space="preserve"> 2880 x 1800</v>
      </c>
      <c r="H25" s="15">
        <f>IF(ISBLANK(Ranking_Pivot!G7),"",Ranking_Pivot!G7)</f>
        <v>79067</v>
      </c>
      <c r="I25" s="16">
        <f>IF(ISBLANK(Ranking_Pivot!H7),"",Ranking_Pivot!H7)</f>
        <v>45778</v>
      </c>
      <c r="J25" s="21" t="str">
        <f>IF(ISBLANK(Ranking_Table[[#This Row],[Lowest Price]]),"",IF(Ranking_Table[[#This Row],[Lowest Price]]=MIN(Ranking_Table[Lowest Price]), "Most Affordable", IF(Ranking_Table[[#This Row],[Lowest Price]]=MAX(Ranking_Table[Lowest Price]), "Most Expensive", "")))</f>
        <v/>
      </c>
    </row>
    <row r="26" spans="2:10" ht="18" x14ac:dyDescent="0.35">
      <c r="B26" s="19" t="str">
        <f>IF(ISBLANK(Ranking_Pivot!A8),"",Ranking_Pivot!A8)</f>
        <v>Apple MacBook Air M4</v>
      </c>
      <c r="C26" s="20">
        <f>IF(ISBLANK(Ranking_Pivot!B8),"",Ranking_Pivot!B8)</f>
        <v>22</v>
      </c>
      <c r="D26" s="20" t="str">
        <f>IF(ISBLANK(Ranking_Pivot!C8),"",(Ranking_Pivot!C8)&amp;" GB")</f>
        <v>24 GB</v>
      </c>
      <c r="E26" s="20" t="str">
        <f>IF(ISBLANK(Ranking_Pivot!D8),"",(Ranking_Pivot!D8)&amp;" GB")</f>
        <v>512 GB</v>
      </c>
      <c r="F26" s="20" t="str">
        <f>IF(ISBLANK(Ranking_Pivot!E8),"",Ranking_Pivot!E8&amp;" """)</f>
        <v>15.3 "</v>
      </c>
      <c r="G26" s="20" t="str">
        <f>IF(ISBLANK(Ranking_Pivot!F8),"",Ranking_Pivot!F8)</f>
        <v xml:space="preserve"> 2880 x 1864</v>
      </c>
      <c r="H26" s="15">
        <f>IF(ISBLANK(Ranking_Pivot!G8),"",Ranking_Pivot!G8)</f>
        <v>61567</v>
      </c>
      <c r="I26" s="16">
        <f>IF(ISBLANK(Ranking_Pivot!H8),"",Ranking_Pivot!H8)</f>
        <v>45717</v>
      </c>
      <c r="J26" s="21" t="str">
        <f>IF(ISBLANK(Ranking_Table[[#This Row],[Lowest Price]]),"",IF(Ranking_Table[[#This Row],[Lowest Price]]=MIN(Ranking_Table[Lowest Price]), "Most Affordable", IF(Ranking_Table[[#This Row],[Lowest Price]]=MAX(Ranking_Table[Lowest Price]), "Most Expensive", "")))</f>
        <v/>
      </c>
    </row>
    <row r="27" spans="2:10" ht="18" x14ac:dyDescent="0.35">
      <c r="B27" s="19" t="str">
        <f>IF(ISBLANK(Ranking_Pivot!A9),"",Ranking_Pivot!A9)</f>
        <v>Asus ROG Flow X13</v>
      </c>
      <c r="C27" s="20">
        <f>IF(ISBLANK(Ranking_Pivot!B9),"",Ranking_Pivot!B9)</f>
        <v>6</v>
      </c>
      <c r="D27" s="20" t="str">
        <f>IF(ISBLANK(Ranking_Pivot!C9),"",(Ranking_Pivot!C9)&amp;" GB")</f>
        <v>32 GB</v>
      </c>
      <c r="E27" s="20" t="str">
        <f>IF(ISBLANK(Ranking_Pivot!D9),"",(Ranking_Pivot!D9)&amp;" GB")</f>
        <v>1024 GB</v>
      </c>
      <c r="F27" s="20" t="str">
        <f>IF(ISBLANK(Ranking_Pivot!E9),"",Ranking_Pivot!E9&amp;" """)</f>
        <v>13.4 "</v>
      </c>
      <c r="G27" s="20" t="str">
        <f>IF(ISBLANK(Ranking_Pivot!F9),"",Ranking_Pivot!F9)</f>
        <v xml:space="preserve"> 3840 x 2400</v>
      </c>
      <c r="H27" s="15">
        <f>IF(ISBLANK(Ranking_Pivot!G9),"",Ranking_Pivot!G9)</f>
        <v>58327</v>
      </c>
      <c r="I27" s="16">
        <f>IF(ISBLANK(Ranking_Pivot!H9),"",Ranking_Pivot!H9)</f>
        <v>45047</v>
      </c>
      <c r="J27" s="21" t="str">
        <f>IF(ISBLANK(Ranking_Table[[#This Row],[Lowest Price]]),"",IF(Ranking_Table[[#This Row],[Lowest Price]]=MIN(Ranking_Table[Lowest Price]), "Most Affordable", IF(Ranking_Table[[#This Row],[Lowest Price]]=MAX(Ranking_Table[Lowest Price]), "Most Expensive", "")))</f>
        <v/>
      </c>
    </row>
    <row r="28" spans="2:10" ht="18" x14ac:dyDescent="0.35">
      <c r="B28" s="19" t="str">
        <f>IF(ISBLANK(Ranking_Pivot!A10),"",Ranking_Pivot!A10)</f>
        <v>MSI Titan GT77 HX</v>
      </c>
      <c r="C28" s="20">
        <f>IF(ISBLANK(Ranking_Pivot!B10),"",Ranking_Pivot!B10)</f>
        <v>1</v>
      </c>
      <c r="D28" s="20" t="str">
        <f>IF(ISBLANK(Ranking_Pivot!C10),"",(Ranking_Pivot!C10)&amp;" GB")</f>
        <v>64 GB</v>
      </c>
      <c r="E28" s="20" t="str">
        <f>IF(ISBLANK(Ranking_Pivot!D10),"",(Ranking_Pivot!D10)&amp;" GB")</f>
        <v>2048 GB</v>
      </c>
      <c r="F28" s="20" t="str">
        <f>IF(ISBLANK(Ranking_Pivot!E10),"",Ranking_Pivot!E10&amp;" """)</f>
        <v>17.3 "</v>
      </c>
      <c r="G28" s="20" t="str">
        <f>IF(ISBLANK(Ranking_Pivot!F10),"",Ranking_Pivot!F10)</f>
        <v xml:space="preserve"> 3840 x 2160</v>
      </c>
      <c r="H28" s="15">
        <f>IF(ISBLANK(Ranking_Pivot!G10),"",Ranking_Pivot!G10)</f>
        <v>250830</v>
      </c>
      <c r="I28" s="16">
        <f>IF(ISBLANK(Ranking_Pivot!H10),"",Ranking_Pivot!H10)</f>
        <v>44958</v>
      </c>
      <c r="J28" s="21" t="str">
        <f>IF(ISBLANK(Ranking_Table[[#This Row],[Lowest Price]]),"",IF(Ranking_Table[[#This Row],[Lowest Price]]=MIN(Ranking_Table[Lowest Price]), "Most Affordable", IF(Ranking_Table[[#This Row],[Lowest Price]]=MAX(Ranking_Table[Lowest Price]), "Most Expensive", "")))</f>
        <v>Most Expensive</v>
      </c>
    </row>
    <row r="29" spans="2:10" ht="18" x14ac:dyDescent="0.35">
      <c r="B29" s="19" t="str">
        <f>IF(ISBLANK(Ranking_Pivot!A11),"",Ranking_Pivot!A11)</f>
        <v>Apple MacBook Pro M3 Pro</v>
      </c>
      <c r="C29" s="20">
        <f>IF(ISBLANK(Ranking_Pivot!B11),"",Ranking_Pivot!B11)</f>
        <v>6</v>
      </c>
      <c r="D29" s="20" t="str">
        <f>IF(ISBLANK(Ranking_Pivot!C11),"",(Ranking_Pivot!C11)&amp;" GB")</f>
        <v>36 GB</v>
      </c>
      <c r="E29" s="20" t="str">
        <f>IF(ISBLANK(Ranking_Pivot!D11),"",(Ranking_Pivot!D11)&amp;" GB")</f>
        <v>1024 GB</v>
      </c>
      <c r="F29" s="20" t="str">
        <f>IF(ISBLANK(Ranking_Pivot!E11),"",Ranking_Pivot!E11&amp;" """)</f>
        <v>16.2 "</v>
      </c>
      <c r="G29" s="20" t="str">
        <f>IF(ISBLANK(Ranking_Pivot!F11),"",Ranking_Pivot!F11)</f>
        <v xml:space="preserve"> 3456 x 2234</v>
      </c>
      <c r="H29" s="15">
        <f>IF(ISBLANK(Ranking_Pivot!G11),"",Ranking_Pivot!G11)</f>
        <v>123082</v>
      </c>
      <c r="I29" s="16">
        <f>IF(ISBLANK(Ranking_Pivot!H11),"",Ranking_Pivot!H11)</f>
        <v>45231</v>
      </c>
      <c r="J29" s="21" t="str">
        <f>IF(ISBLANK(Ranking_Table[[#This Row],[Lowest Price]]),"",IF(Ranking_Table[[#This Row],[Lowest Price]]=MIN(Ranking_Table[Lowest Price]), "Most Affordable", IF(Ranking_Table[[#This Row],[Lowest Price]]=MAX(Ranking_Table[Lowest Price]), "Most Expensive", "")))</f>
        <v/>
      </c>
    </row>
    <row r="30" spans="2:10" ht="18" x14ac:dyDescent="0.35">
      <c r="B30" s="19" t="str">
        <f>IF(ISBLANK(Ranking_Pivot!A12),"",Ranking_Pivot!A12)</f>
        <v>Asus Zenbook 14 OLED</v>
      </c>
      <c r="C30" s="20">
        <f>IF(ISBLANK(Ranking_Pivot!B12),"",Ranking_Pivot!B12)</f>
        <v>11</v>
      </c>
      <c r="D30" s="20" t="str">
        <f>IF(ISBLANK(Ranking_Pivot!C12),"",(Ranking_Pivot!C12)&amp;" GB")</f>
        <v>32 GB</v>
      </c>
      <c r="E30" s="20" t="str">
        <f>IF(ISBLANK(Ranking_Pivot!D12),"",(Ranking_Pivot!D12)&amp;" GB")</f>
        <v>1024 GB</v>
      </c>
      <c r="F30" s="20" t="str">
        <f>IF(ISBLANK(Ranking_Pivot!E12),"",Ranking_Pivot!E12&amp;" """)</f>
        <v>14 "</v>
      </c>
      <c r="G30" s="20" t="str">
        <f>IF(ISBLANK(Ranking_Pivot!F12),"",Ranking_Pivot!F12)</f>
        <v xml:space="preserve"> 2880 x 1800</v>
      </c>
      <c r="H30" s="15">
        <f>IF(ISBLANK(Ranking_Pivot!G12),"",Ranking_Pivot!G12)</f>
        <v>42065</v>
      </c>
      <c r="I30" s="16">
        <f>IF(ISBLANK(Ranking_Pivot!H12),"",Ranking_Pivot!H12)</f>
        <v>45689</v>
      </c>
      <c r="J30" s="21" t="str">
        <f>IF(ISBLANK(Ranking_Table[[#This Row],[Lowest Price]]),"",IF(Ranking_Table[[#This Row],[Lowest Price]]=MIN(Ranking_Table[Lowest Price]), "Most Affordable", IF(Ranking_Table[[#This Row],[Lowest Price]]=MAX(Ranking_Table[Lowest Price]), "Most Expensive", "")))</f>
        <v>Most Affordable</v>
      </c>
    </row>
    <row r="31" spans="2:10" ht="18" x14ac:dyDescent="0.35">
      <c r="B31" s="19" t="str">
        <f>IF(ISBLANK(Ranking_Pivot!A13),"",Ranking_Pivot!A13)</f>
        <v>MSI Stealth 16 Mercedes AMG</v>
      </c>
      <c r="C31" s="20">
        <f>IF(ISBLANK(Ranking_Pivot!B13),"",Ranking_Pivot!B13)</f>
        <v>2</v>
      </c>
      <c r="D31" s="20" t="str">
        <f>IF(ISBLANK(Ranking_Pivot!C13),"",(Ranking_Pivot!C13)&amp;" GB")</f>
        <v>32 GB</v>
      </c>
      <c r="E31" s="20" t="str">
        <f>IF(ISBLANK(Ranking_Pivot!D13),"",(Ranking_Pivot!D13)&amp;" GB")</f>
        <v>2048 GB</v>
      </c>
      <c r="F31" s="20" t="str">
        <f>IF(ISBLANK(Ranking_Pivot!E13),"",Ranking_Pivot!E13&amp;" """)</f>
        <v>16 "</v>
      </c>
      <c r="G31" s="20" t="str">
        <f>IF(ISBLANK(Ranking_Pivot!F13),"",Ranking_Pivot!F13)</f>
        <v xml:space="preserve"> 3840 x 2400</v>
      </c>
      <c r="H31" s="15">
        <f>IF(ISBLANK(Ranking_Pivot!G13),"",Ranking_Pivot!G13)</f>
        <v>162029</v>
      </c>
      <c r="I31" s="16">
        <f>IF(ISBLANK(Ranking_Pivot!H13),"",Ranking_Pivot!H13)</f>
        <v>45108</v>
      </c>
      <c r="J31" s="21" t="str">
        <f>IF(ISBLANK(Ranking_Table[[#This Row],[Lowest Price]]),"",IF(Ranking_Table[[#This Row],[Lowest Price]]=MIN(Ranking_Table[Lowest Price]), "Most Affordable", IF(Ranking_Table[[#This Row],[Lowest Price]]=MAX(Ranking_Table[Lowest Price]), "Most Expensive", "")))</f>
        <v/>
      </c>
    </row>
    <row r="32" spans="2:10" ht="18" x14ac:dyDescent="0.35">
      <c r="B32" s="19" t="str">
        <f>IF(ISBLANK(Ranking_Pivot!A14),"",Ranking_Pivot!A14)</f>
        <v>Asus TUF Gaming A14</v>
      </c>
      <c r="C32" s="20">
        <f>IF(ISBLANK(Ranking_Pivot!B14),"",Ranking_Pivot!B14)</f>
        <v>3</v>
      </c>
      <c r="D32" s="20" t="str">
        <f>IF(ISBLANK(Ranking_Pivot!C14),"",(Ranking_Pivot!C14)&amp;" GB")</f>
        <v>32 GB</v>
      </c>
      <c r="E32" s="20" t="str">
        <f>IF(ISBLANK(Ranking_Pivot!D14),"",(Ranking_Pivot!D14)&amp;" GB")</f>
        <v>2048 GB</v>
      </c>
      <c r="F32" s="20" t="str">
        <f>IF(ISBLANK(Ranking_Pivot!E14),"",Ranking_Pivot!E14&amp;" """)</f>
        <v>14 "</v>
      </c>
      <c r="G32" s="20" t="str">
        <f>IF(ISBLANK(Ranking_Pivot!F14),"",Ranking_Pivot!F14)</f>
        <v xml:space="preserve"> 2560 x 1600</v>
      </c>
      <c r="H32" s="15">
        <f>IF(ISBLANK(Ranking_Pivot!G14),"",Ranking_Pivot!G14)</f>
        <v>84252</v>
      </c>
      <c r="I32" s="16">
        <f>IF(ISBLANK(Ranking_Pivot!H14),"",Ranking_Pivot!H14)</f>
        <v>45717</v>
      </c>
      <c r="J32" s="21" t="str">
        <f>IF(ISBLANK(Ranking_Table[[#This Row],[Lowest Price]]),"",IF(Ranking_Table[[#This Row],[Lowest Price]]=MIN(Ranking_Table[Lowest Price]), "Most Affordable", IF(Ranking_Table[[#This Row],[Lowest Price]]=MAX(Ranking_Table[Lowest Price]), "Most Expensive", "")))</f>
        <v/>
      </c>
    </row>
    <row r="33" spans="2:10" ht="18" x14ac:dyDescent="0.35">
      <c r="B33" s="19" t="str">
        <f>IF(ISBLANK(Ranking_Pivot!A15),"",Ranking_Pivot!A15)</f>
        <v>Apple MacBook Air M3</v>
      </c>
      <c r="C33" s="20">
        <f>IF(ISBLANK(Ranking_Pivot!B15),"",Ranking_Pivot!B15)</f>
        <v>28</v>
      </c>
      <c r="D33" s="20" t="str">
        <f>IF(ISBLANK(Ranking_Pivot!C15),"",(Ranking_Pivot!C15)&amp;" GB")</f>
        <v>24 GB</v>
      </c>
      <c r="E33" s="20" t="str">
        <f>IF(ISBLANK(Ranking_Pivot!D15),"",(Ranking_Pivot!D15)&amp;" GB")</f>
        <v>512 GB</v>
      </c>
      <c r="F33" s="20" t="str">
        <f>IF(ISBLANK(Ranking_Pivot!E15),"",Ranking_Pivot!E15&amp;" """)</f>
        <v>15.3 "</v>
      </c>
      <c r="G33" s="20" t="str">
        <f>IF(ISBLANK(Ranking_Pivot!F15),"",Ranking_Pivot!F15)</f>
        <v xml:space="preserve"> 2880 x 1864</v>
      </c>
      <c r="H33" s="15">
        <f>IF(ISBLANK(Ranking_Pivot!G15),"",Ranking_Pivot!G15)</f>
        <v>61963</v>
      </c>
      <c r="I33" s="16">
        <f>IF(ISBLANK(Ranking_Pivot!H15),"",Ranking_Pivot!H15)</f>
        <v>45658</v>
      </c>
      <c r="J33" s="21" t="str">
        <f>IF(ISBLANK(Ranking_Table[[#This Row],[Lowest Price]]),"",IF(Ranking_Table[[#This Row],[Lowest Price]]=MIN(Ranking_Table[Lowest Price]), "Most Affordable", IF(Ranking_Table[[#This Row],[Lowest Price]]=MAX(Ranking_Table[Lowest Price]), "Most Expensive", "")))</f>
        <v/>
      </c>
    </row>
    <row r="34" spans="2:10" ht="18" x14ac:dyDescent="0.35">
      <c r="B34" s="19" t="str">
        <f>IF(ISBLANK(Ranking_Pivot!A16),"",Ranking_Pivot!A16)</f>
        <v>Asus ROG Zephyrus Duo 16</v>
      </c>
      <c r="C34" s="20">
        <f>IF(ISBLANK(Ranking_Pivot!B16),"",Ranking_Pivot!B16)</f>
        <v>3</v>
      </c>
      <c r="D34" s="20" t="str">
        <f>IF(ISBLANK(Ranking_Pivot!C16),"",(Ranking_Pivot!C16)&amp;" GB")</f>
        <v>32 GB</v>
      </c>
      <c r="E34" s="20" t="str">
        <f>IF(ISBLANK(Ranking_Pivot!D16),"",(Ranking_Pivot!D16)&amp;" GB")</f>
        <v>2048 GB</v>
      </c>
      <c r="F34" s="20" t="str">
        <f>IF(ISBLANK(Ranking_Pivot!E16),"",Ranking_Pivot!E16&amp;" """)</f>
        <v>16 "</v>
      </c>
      <c r="G34" s="20" t="str">
        <f>IF(ISBLANK(Ranking_Pivot!F16),"",Ranking_Pivot!F16)</f>
        <v xml:space="preserve"> 3840 x 2400</v>
      </c>
      <c r="H34" s="15">
        <f>IF(ISBLANK(Ranking_Pivot!G16),"",Ranking_Pivot!G16)</f>
        <v>104472</v>
      </c>
      <c r="I34" s="16">
        <f>IF(ISBLANK(Ranking_Pivot!H16),"",Ranking_Pivot!H16)</f>
        <v>44743</v>
      </c>
      <c r="J34" s="21" t="str">
        <f>IF(ISBLANK(Ranking_Table[[#This Row],[Lowest Price]]),"",IF(Ranking_Table[[#This Row],[Lowest Price]]=MIN(Ranking_Table[Lowest Price]), "Most Affordable", IF(Ranking_Table[[#This Row],[Lowest Price]]=MAX(Ranking_Table[Lowest Price]), "Most Expensive", "")))</f>
        <v/>
      </c>
    </row>
    <row r="35" spans="2:10" ht="18" x14ac:dyDescent="0.35">
      <c r="B35" s="19" t="str">
        <f>IF(ISBLANK(Ranking_Pivot!A17),"",Ranking_Pivot!A17)</f>
        <v>Asus ROG Strix Scar 16</v>
      </c>
      <c r="C35" s="20">
        <f>IF(ISBLANK(Ranking_Pivot!B17),"",Ranking_Pivot!B17)</f>
        <v>5</v>
      </c>
      <c r="D35" s="20" t="str">
        <f>IF(ISBLANK(Ranking_Pivot!C17),"",(Ranking_Pivot!C17)&amp;" GB")</f>
        <v>32 GB</v>
      </c>
      <c r="E35" s="20" t="str">
        <f>IF(ISBLANK(Ranking_Pivot!D17),"",(Ranking_Pivot!D17)&amp;" GB")</f>
        <v>2048 GB</v>
      </c>
      <c r="F35" s="20" t="str">
        <f>IF(ISBLANK(Ranking_Pivot!E17),"",Ranking_Pivot!E17&amp;" """)</f>
        <v>16 "</v>
      </c>
      <c r="G35" s="20" t="str">
        <f>IF(ISBLANK(Ranking_Pivot!F17),"",Ranking_Pivot!F17)</f>
        <v xml:space="preserve"> 2560 x 1600</v>
      </c>
      <c r="H35" s="15">
        <f>IF(ISBLANK(Ranking_Pivot!G17),"",Ranking_Pivot!G17)</f>
        <v>149066</v>
      </c>
      <c r="I35" s="16">
        <f>IF(ISBLANK(Ranking_Pivot!H17),"",Ranking_Pivot!H17)</f>
        <v>45778</v>
      </c>
      <c r="J35" s="21" t="str">
        <f>IF(ISBLANK(Ranking_Table[[#This Row],[Lowest Price]]),"",IF(Ranking_Table[[#This Row],[Lowest Price]]=MIN(Ranking_Table[Lowest Price]), "Most Affordable", IF(Ranking_Table[[#This Row],[Lowest Price]]=MAX(Ranking_Table[Lowest Price]), "Most Expensive", "")))</f>
        <v/>
      </c>
    </row>
    <row r="36" spans="2:10" ht="18" x14ac:dyDescent="0.35">
      <c r="B36" s="19" t="str">
        <f>IF(ISBLANK(Ranking_Pivot!A18),"",Ranking_Pivot!A18)</f>
        <v>Asus ROG Strix G16</v>
      </c>
      <c r="C36" s="20">
        <f>IF(ISBLANK(Ranking_Pivot!B18),"",Ranking_Pivot!B18)</f>
        <v>7</v>
      </c>
      <c r="D36" s="20" t="str">
        <f>IF(ISBLANK(Ranking_Pivot!C18),"",(Ranking_Pivot!C18)&amp;" GB")</f>
        <v>32 GB</v>
      </c>
      <c r="E36" s="20" t="str">
        <f>IF(ISBLANK(Ranking_Pivot!D18),"",(Ranking_Pivot!D18)&amp;" GB")</f>
        <v>1024 GB</v>
      </c>
      <c r="F36" s="20" t="str">
        <f>IF(ISBLANK(Ranking_Pivot!E18),"",Ranking_Pivot!E18&amp;" """)</f>
        <v>16 "</v>
      </c>
      <c r="G36" s="20" t="str">
        <f>IF(ISBLANK(Ranking_Pivot!F18),"",Ranking_Pivot!F18)</f>
        <v xml:space="preserve"> 2560 x 1600</v>
      </c>
      <c r="H36" s="15">
        <f>IF(ISBLANK(Ranking_Pivot!G18),"",Ranking_Pivot!G18)</f>
        <v>70583</v>
      </c>
      <c r="I36" s="16">
        <f>IF(ISBLANK(Ranking_Pivot!H18),"",Ranking_Pivot!H18)</f>
        <v>45778</v>
      </c>
      <c r="J36" s="21" t="str">
        <f>IF(ISBLANK(Ranking_Table[[#This Row],[Lowest Price]]),"",IF(Ranking_Table[[#This Row],[Lowest Price]]=MIN(Ranking_Table[Lowest Price]), "Most Affordable", IF(Ranking_Table[[#This Row],[Lowest Price]]=MAX(Ranking_Table[Lowest Price]), "Most Expensive", "")))</f>
        <v/>
      </c>
    </row>
    <row r="38" spans="2:10" x14ac:dyDescent="0.3">
      <c r="D38" s="13"/>
    </row>
  </sheetData>
  <phoneticPr fontId="1" type="noConversion"/>
  <conditionalFormatting sqref="B22:J36">
    <cfRule type="expression" dxfId="1" priority="5">
      <formula>$H22=MIN($H$22:$H$36)</formula>
    </cfRule>
    <cfRule type="expression" dxfId="0" priority="6">
      <formula>$H22=MAX($H$22:$H$36)</formula>
    </cfRule>
  </conditionalFormatting>
  <pageMargins left="0.7" right="0.7" top="0.75" bottom="0.75" header="0.3" footer="0.3"/>
  <pageSetup paperSize="9" scale="64" orientation="landscape" r:id="rId1"/>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DE93-13ED-48B5-A094-8E19DBA0C512}">
  <dimension ref="A1:F5"/>
  <sheetViews>
    <sheetView workbookViewId="0">
      <selection activeCell="B9" sqref="B9"/>
    </sheetView>
  </sheetViews>
  <sheetFormatPr defaultRowHeight="14.4" x14ac:dyDescent="0.3"/>
  <cols>
    <col min="2" max="2" width="13.5546875" customWidth="1"/>
    <col min="3" max="3" width="12" customWidth="1"/>
    <col min="4" max="4" width="12.44140625" customWidth="1"/>
    <col min="5" max="5" width="9.44140625" customWidth="1"/>
    <col min="6" max="6" width="11.44140625" customWidth="1"/>
  </cols>
  <sheetData>
    <row r="1" spans="1:6" x14ac:dyDescent="0.3">
      <c r="A1" t="s">
        <v>160</v>
      </c>
      <c r="B1" t="s">
        <v>156</v>
      </c>
      <c r="C1" t="s">
        <v>157</v>
      </c>
      <c r="D1" t="s">
        <v>158</v>
      </c>
      <c r="E1" t="s">
        <v>164</v>
      </c>
      <c r="F1" t="s">
        <v>159</v>
      </c>
    </row>
    <row r="2" spans="1:6" x14ac:dyDescent="0.3">
      <c r="A2" t="s">
        <v>161</v>
      </c>
      <c r="B2">
        <v>0.15</v>
      </c>
      <c r="C2">
        <v>0.15</v>
      </c>
      <c r="D2">
        <v>0.6</v>
      </c>
      <c r="E2">
        <v>0.05</v>
      </c>
      <c r="F2">
        <v>0.05</v>
      </c>
    </row>
    <row r="3" spans="1:6" x14ac:dyDescent="0.3">
      <c r="A3" t="s">
        <v>162</v>
      </c>
      <c r="B3">
        <v>0.25</v>
      </c>
      <c r="C3">
        <v>0.25</v>
      </c>
      <c r="D3">
        <v>0.25</v>
      </c>
      <c r="E3">
        <v>0.15</v>
      </c>
      <c r="F3">
        <v>0.1</v>
      </c>
    </row>
    <row r="4" spans="1:6" x14ac:dyDescent="0.3">
      <c r="A4" t="s">
        <v>163</v>
      </c>
      <c r="B4">
        <v>0.5</v>
      </c>
      <c r="C4">
        <v>0.25</v>
      </c>
      <c r="D4">
        <v>0.1</v>
      </c>
      <c r="E4">
        <v>0.1</v>
      </c>
      <c r="F4">
        <v>0.05</v>
      </c>
    </row>
    <row r="5" spans="1:6" x14ac:dyDescent="0.3">
      <c r="A5" t="s">
        <v>165</v>
      </c>
      <c r="B5">
        <v>0.35</v>
      </c>
      <c r="C5">
        <v>0.35</v>
      </c>
      <c r="D5">
        <v>0.1</v>
      </c>
      <c r="E5">
        <v>0.1</v>
      </c>
      <c r="F5">
        <v>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E43A-91AF-402D-8C39-B6D780438434}">
  <dimension ref="A1:F273"/>
  <sheetViews>
    <sheetView topLeftCell="A158" workbookViewId="0">
      <selection activeCell="B9" sqref="B9"/>
    </sheetView>
  </sheetViews>
  <sheetFormatPr defaultRowHeight="14.4" x14ac:dyDescent="0.3"/>
  <cols>
    <col min="1" max="1" width="9.88671875" style="7" bestFit="1" customWidth="1"/>
    <col min="2" max="2" width="11.21875" style="7" bestFit="1" customWidth="1"/>
    <col min="3" max="3" width="14.5546875" style="7" bestFit="1" customWidth="1"/>
    <col min="4" max="4" width="12" style="7" bestFit="1" customWidth="1"/>
    <col min="5" max="16384" width="8.88671875" style="7"/>
  </cols>
  <sheetData>
    <row r="1" spans="1:5" x14ac:dyDescent="0.3">
      <c r="A1" s="7" t="s">
        <v>0</v>
      </c>
      <c r="B1" s="7" t="s">
        <v>42</v>
      </c>
      <c r="C1" s="7" t="s">
        <v>43</v>
      </c>
      <c r="D1" s="7" t="s">
        <v>44</v>
      </c>
      <c r="E1" s="8" t="s">
        <v>45</v>
      </c>
    </row>
    <row r="2" spans="1:5" x14ac:dyDescent="0.3">
      <c r="A2" s="3" t="s">
        <v>2</v>
      </c>
      <c r="B2" s="3" t="s">
        <v>3</v>
      </c>
      <c r="C2" s="3" t="s">
        <v>46</v>
      </c>
      <c r="D2" s="3" t="s">
        <v>47</v>
      </c>
      <c r="E2" s="4" t="s">
        <v>48</v>
      </c>
    </row>
    <row r="3" spans="1:5" x14ac:dyDescent="0.3">
      <c r="A3" s="3" t="s">
        <v>2</v>
      </c>
      <c r="B3" s="3" t="s">
        <v>3</v>
      </c>
      <c r="C3" s="3" t="s">
        <v>49</v>
      </c>
      <c r="D3" s="3" t="s">
        <v>47</v>
      </c>
      <c r="E3" s="4" t="s">
        <v>48</v>
      </c>
    </row>
    <row r="4" spans="1:5" x14ac:dyDescent="0.3">
      <c r="A4" s="3" t="s">
        <v>2</v>
      </c>
      <c r="B4" s="3" t="s">
        <v>3</v>
      </c>
      <c r="C4" s="3" t="s">
        <v>50</v>
      </c>
      <c r="D4" s="3" t="s">
        <v>47</v>
      </c>
      <c r="E4" s="4" t="s">
        <v>48</v>
      </c>
    </row>
    <row r="5" spans="1:5" x14ac:dyDescent="0.3">
      <c r="A5" s="3" t="s">
        <v>2</v>
      </c>
      <c r="B5" s="3" t="s">
        <v>3</v>
      </c>
      <c r="C5" s="3" t="s">
        <v>51</v>
      </c>
      <c r="D5" s="3" t="s">
        <v>47</v>
      </c>
      <c r="E5" s="4" t="s">
        <v>48</v>
      </c>
    </row>
    <row r="6" spans="1:5" x14ac:dyDescent="0.3">
      <c r="A6" s="3" t="s">
        <v>2</v>
      </c>
      <c r="B6" s="3" t="s">
        <v>3</v>
      </c>
      <c r="C6" s="3" t="s">
        <v>46</v>
      </c>
      <c r="D6" s="3" t="s">
        <v>168</v>
      </c>
      <c r="E6" s="4" t="s">
        <v>68</v>
      </c>
    </row>
    <row r="7" spans="1:5" x14ac:dyDescent="0.3">
      <c r="A7" s="3" t="s">
        <v>2</v>
      </c>
      <c r="B7" s="3" t="s">
        <v>3</v>
      </c>
      <c r="C7" s="3" t="s">
        <v>49</v>
      </c>
      <c r="D7" s="3" t="s">
        <v>168</v>
      </c>
      <c r="E7" s="4" t="s">
        <v>68</v>
      </c>
    </row>
    <row r="8" spans="1:5" x14ac:dyDescent="0.3">
      <c r="A8" s="3" t="s">
        <v>2</v>
      </c>
      <c r="B8" s="3" t="s">
        <v>3</v>
      </c>
      <c r="C8" s="3" t="s">
        <v>50</v>
      </c>
      <c r="D8" s="3" t="s">
        <v>168</v>
      </c>
      <c r="E8" s="4" t="s">
        <v>68</v>
      </c>
    </row>
    <row r="9" spans="1:5" x14ac:dyDescent="0.3">
      <c r="A9" s="3" t="s">
        <v>2</v>
      </c>
      <c r="B9" s="3" t="s">
        <v>3</v>
      </c>
      <c r="C9" s="3" t="s">
        <v>51</v>
      </c>
      <c r="D9" s="3" t="s">
        <v>168</v>
      </c>
      <c r="E9" s="4" t="s">
        <v>68</v>
      </c>
    </row>
    <row r="10" spans="1:5" x14ac:dyDescent="0.3">
      <c r="A10" s="3" t="s">
        <v>2</v>
      </c>
      <c r="B10" s="3" t="s">
        <v>3</v>
      </c>
      <c r="C10" s="3" t="s">
        <v>46</v>
      </c>
      <c r="D10" s="3" t="s">
        <v>169</v>
      </c>
      <c r="E10" s="4" t="s">
        <v>72</v>
      </c>
    </row>
    <row r="11" spans="1:5" x14ac:dyDescent="0.3">
      <c r="A11" s="3" t="s">
        <v>2</v>
      </c>
      <c r="B11" s="3" t="s">
        <v>3</v>
      </c>
      <c r="C11" s="3" t="s">
        <v>49</v>
      </c>
      <c r="D11" s="3" t="s">
        <v>169</v>
      </c>
      <c r="E11" s="4" t="s">
        <v>72</v>
      </c>
    </row>
    <row r="12" spans="1:5" x14ac:dyDescent="0.3">
      <c r="A12" s="3" t="s">
        <v>2</v>
      </c>
      <c r="B12" s="3" t="s">
        <v>3</v>
      </c>
      <c r="C12" s="3" t="s">
        <v>50</v>
      </c>
      <c r="D12" s="3" t="s">
        <v>169</v>
      </c>
      <c r="E12" s="4" t="s">
        <v>72</v>
      </c>
    </row>
    <row r="13" spans="1:5" x14ac:dyDescent="0.3">
      <c r="A13" s="3" t="s">
        <v>2</v>
      </c>
      <c r="B13" s="3" t="s">
        <v>3</v>
      </c>
      <c r="C13" s="3" t="s">
        <v>51</v>
      </c>
      <c r="D13" s="3" t="s">
        <v>169</v>
      </c>
      <c r="E13" s="4" t="s">
        <v>72</v>
      </c>
    </row>
    <row r="14" spans="1:5" x14ac:dyDescent="0.3">
      <c r="A14" s="3" t="s">
        <v>2</v>
      </c>
      <c r="B14" s="3" t="s">
        <v>3</v>
      </c>
      <c r="C14" s="3" t="s">
        <v>46</v>
      </c>
      <c r="D14" s="3" t="s">
        <v>146</v>
      </c>
      <c r="E14" s="4" t="s">
        <v>74</v>
      </c>
    </row>
    <row r="15" spans="1:5" x14ac:dyDescent="0.3">
      <c r="A15" s="3" t="s">
        <v>2</v>
      </c>
      <c r="B15" s="3" t="s">
        <v>3</v>
      </c>
      <c r="C15" s="3" t="s">
        <v>49</v>
      </c>
      <c r="D15" s="3" t="s">
        <v>146</v>
      </c>
      <c r="E15" s="4" t="s">
        <v>74</v>
      </c>
    </row>
    <row r="16" spans="1:5" x14ac:dyDescent="0.3">
      <c r="A16" s="3" t="s">
        <v>2</v>
      </c>
      <c r="B16" s="3" t="s">
        <v>3</v>
      </c>
      <c r="C16" s="3" t="s">
        <v>50</v>
      </c>
      <c r="D16" s="3" t="s">
        <v>146</v>
      </c>
      <c r="E16" s="4" t="s">
        <v>74</v>
      </c>
    </row>
    <row r="17" spans="1:5" x14ac:dyDescent="0.3">
      <c r="A17" s="3" t="s">
        <v>2</v>
      </c>
      <c r="B17" s="3" t="s">
        <v>3</v>
      </c>
      <c r="C17" s="3" t="s">
        <v>51</v>
      </c>
      <c r="D17" s="3" t="s">
        <v>146</v>
      </c>
      <c r="E17" s="4" t="s">
        <v>74</v>
      </c>
    </row>
    <row r="18" spans="1:5" x14ac:dyDescent="0.3">
      <c r="A18" s="3" t="s">
        <v>2</v>
      </c>
      <c r="B18" s="3" t="s">
        <v>3</v>
      </c>
      <c r="C18" s="3" t="s">
        <v>46</v>
      </c>
      <c r="D18" s="3" t="s">
        <v>147</v>
      </c>
      <c r="E18" s="4" t="s">
        <v>149</v>
      </c>
    </row>
    <row r="19" spans="1:5" x14ac:dyDescent="0.3">
      <c r="A19" s="3" t="s">
        <v>2</v>
      </c>
      <c r="B19" s="3" t="s">
        <v>3</v>
      </c>
      <c r="C19" s="3" t="s">
        <v>49</v>
      </c>
      <c r="D19" s="3" t="s">
        <v>147</v>
      </c>
      <c r="E19" s="4" t="s">
        <v>149</v>
      </c>
    </row>
    <row r="20" spans="1:5" x14ac:dyDescent="0.3">
      <c r="A20" s="3" t="s">
        <v>2</v>
      </c>
      <c r="B20" s="3" t="s">
        <v>3</v>
      </c>
      <c r="C20" s="3" t="s">
        <v>50</v>
      </c>
      <c r="D20" s="3" t="s">
        <v>147</v>
      </c>
      <c r="E20" s="4" t="s">
        <v>149</v>
      </c>
    </row>
    <row r="21" spans="1:5" x14ac:dyDescent="0.3">
      <c r="A21" s="3" t="s">
        <v>2</v>
      </c>
      <c r="B21" s="3" t="s">
        <v>3</v>
      </c>
      <c r="C21" s="3" t="s">
        <v>51</v>
      </c>
      <c r="D21" s="3" t="s">
        <v>147</v>
      </c>
      <c r="E21" s="4" t="s">
        <v>149</v>
      </c>
    </row>
    <row r="22" spans="1:5" x14ac:dyDescent="0.3">
      <c r="A22" s="3" t="s">
        <v>2</v>
      </c>
      <c r="B22" s="3" t="s">
        <v>3</v>
      </c>
      <c r="C22" s="3" t="s">
        <v>46</v>
      </c>
      <c r="D22" s="3" t="s">
        <v>148</v>
      </c>
      <c r="E22" s="4" t="s">
        <v>77</v>
      </c>
    </row>
    <row r="23" spans="1:5" x14ac:dyDescent="0.3">
      <c r="A23" s="3" t="s">
        <v>2</v>
      </c>
      <c r="B23" s="3" t="s">
        <v>3</v>
      </c>
      <c r="C23" s="3" t="s">
        <v>49</v>
      </c>
      <c r="D23" s="3" t="s">
        <v>148</v>
      </c>
      <c r="E23" s="4" t="s">
        <v>77</v>
      </c>
    </row>
    <row r="24" spans="1:5" x14ac:dyDescent="0.3">
      <c r="A24" s="3" t="s">
        <v>2</v>
      </c>
      <c r="B24" s="3" t="s">
        <v>3</v>
      </c>
      <c r="C24" s="3" t="s">
        <v>50</v>
      </c>
      <c r="D24" s="3" t="s">
        <v>148</v>
      </c>
      <c r="E24" s="4" t="s">
        <v>77</v>
      </c>
    </row>
    <row r="25" spans="1:5" x14ac:dyDescent="0.3">
      <c r="A25" s="3" t="s">
        <v>2</v>
      </c>
      <c r="B25" s="3" t="s">
        <v>3</v>
      </c>
      <c r="C25" s="3" t="s">
        <v>51</v>
      </c>
      <c r="D25" s="3" t="s">
        <v>148</v>
      </c>
      <c r="E25" s="4" t="s">
        <v>77</v>
      </c>
    </row>
    <row r="26" spans="1:5" x14ac:dyDescent="0.3">
      <c r="A26" s="3" t="s">
        <v>2</v>
      </c>
      <c r="B26" s="3" t="s">
        <v>3</v>
      </c>
      <c r="C26" s="3" t="s">
        <v>46</v>
      </c>
      <c r="D26" s="3" t="s">
        <v>140</v>
      </c>
      <c r="E26" s="4" t="s">
        <v>144</v>
      </c>
    </row>
    <row r="27" spans="1:5" x14ac:dyDescent="0.3">
      <c r="A27" s="3" t="s">
        <v>2</v>
      </c>
      <c r="B27" s="3" t="s">
        <v>3</v>
      </c>
      <c r="C27" s="3" t="s">
        <v>49</v>
      </c>
      <c r="D27" s="3" t="s">
        <v>140</v>
      </c>
      <c r="E27" s="4" t="s">
        <v>144</v>
      </c>
    </row>
    <row r="28" spans="1:5" x14ac:dyDescent="0.3">
      <c r="A28" s="3" t="s">
        <v>2</v>
      </c>
      <c r="B28" s="3" t="s">
        <v>3</v>
      </c>
      <c r="C28" s="3" t="s">
        <v>50</v>
      </c>
      <c r="D28" s="3" t="s">
        <v>140</v>
      </c>
      <c r="E28" s="4" t="s">
        <v>144</v>
      </c>
    </row>
    <row r="29" spans="1:5" x14ac:dyDescent="0.3">
      <c r="A29" s="3" t="s">
        <v>2</v>
      </c>
      <c r="B29" s="3" t="s">
        <v>3</v>
      </c>
      <c r="C29" s="3" t="s">
        <v>51</v>
      </c>
      <c r="D29" s="3" t="s">
        <v>140</v>
      </c>
      <c r="E29" s="4" t="s">
        <v>144</v>
      </c>
    </row>
    <row r="30" spans="1:5" x14ac:dyDescent="0.3">
      <c r="A30" s="3" t="s">
        <v>2</v>
      </c>
      <c r="B30" s="3" t="s">
        <v>3</v>
      </c>
      <c r="C30" s="3" t="s">
        <v>46</v>
      </c>
      <c r="D30" s="3" t="s">
        <v>141</v>
      </c>
      <c r="E30" s="4" t="s">
        <v>79</v>
      </c>
    </row>
    <row r="31" spans="1:5" x14ac:dyDescent="0.3">
      <c r="A31" s="3" t="s">
        <v>2</v>
      </c>
      <c r="B31" s="3" t="s">
        <v>3</v>
      </c>
      <c r="C31" s="3" t="s">
        <v>49</v>
      </c>
      <c r="D31" s="3" t="s">
        <v>141</v>
      </c>
      <c r="E31" s="4" t="s">
        <v>79</v>
      </c>
    </row>
    <row r="32" spans="1:5" x14ac:dyDescent="0.3">
      <c r="A32" s="3" t="s">
        <v>2</v>
      </c>
      <c r="B32" s="3" t="s">
        <v>3</v>
      </c>
      <c r="C32" s="3" t="s">
        <v>50</v>
      </c>
      <c r="D32" s="3" t="s">
        <v>141</v>
      </c>
      <c r="E32" s="4" t="s">
        <v>79</v>
      </c>
    </row>
    <row r="33" spans="1:5" x14ac:dyDescent="0.3">
      <c r="A33" s="3" t="s">
        <v>2</v>
      </c>
      <c r="B33" s="3" t="s">
        <v>3</v>
      </c>
      <c r="C33" s="3" t="s">
        <v>51</v>
      </c>
      <c r="D33" s="3" t="s">
        <v>141</v>
      </c>
      <c r="E33" s="4" t="s">
        <v>79</v>
      </c>
    </row>
    <row r="34" spans="1:5" x14ac:dyDescent="0.3">
      <c r="A34" s="3" t="s">
        <v>2</v>
      </c>
      <c r="B34" s="3" t="s">
        <v>3</v>
      </c>
      <c r="C34" s="3" t="s">
        <v>46</v>
      </c>
      <c r="D34" s="3" t="s">
        <v>142</v>
      </c>
      <c r="E34" s="4" t="s">
        <v>145</v>
      </c>
    </row>
    <row r="35" spans="1:5" x14ac:dyDescent="0.3">
      <c r="A35" s="3" t="s">
        <v>2</v>
      </c>
      <c r="B35" s="3" t="s">
        <v>3</v>
      </c>
      <c r="C35" s="3" t="s">
        <v>49</v>
      </c>
      <c r="D35" s="3" t="s">
        <v>142</v>
      </c>
      <c r="E35" s="4" t="s">
        <v>145</v>
      </c>
    </row>
    <row r="36" spans="1:5" x14ac:dyDescent="0.3">
      <c r="A36" s="3" t="s">
        <v>2</v>
      </c>
      <c r="B36" s="3" t="s">
        <v>3</v>
      </c>
      <c r="C36" s="3" t="s">
        <v>50</v>
      </c>
      <c r="D36" s="3" t="s">
        <v>142</v>
      </c>
      <c r="E36" s="4" t="s">
        <v>145</v>
      </c>
    </row>
    <row r="37" spans="1:5" x14ac:dyDescent="0.3">
      <c r="A37" s="3" t="s">
        <v>2</v>
      </c>
      <c r="B37" s="3" t="s">
        <v>3</v>
      </c>
      <c r="C37" s="3" t="s">
        <v>51</v>
      </c>
      <c r="D37" s="3" t="s">
        <v>142</v>
      </c>
      <c r="E37" s="4" t="s">
        <v>145</v>
      </c>
    </row>
    <row r="38" spans="1:5" x14ac:dyDescent="0.3">
      <c r="A38" s="3" t="s">
        <v>2</v>
      </c>
      <c r="B38" s="3" t="s">
        <v>3</v>
      </c>
      <c r="C38" s="3" t="s">
        <v>46</v>
      </c>
      <c r="D38" s="3" t="s">
        <v>143</v>
      </c>
      <c r="E38" s="4" t="s">
        <v>81</v>
      </c>
    </row>
    <row r="39" spans="1:5" x14ac:dyDescent="0.3">
      <c r="A39" s="3" t="s">
        <v>2</v>
      </c>
      <c r="B39" s="3" t="s">
        <v>3</v>
      </c>
      <c r="C39" s="3" t="s">
        <v>49</v>
      </c>
      <c r="D39" s="3" t="s">
        <v>143</v>
      </c>
      <c r="E39" s="4" t="s">
        <v>81</v>
      </c>
    </row>
    <row r="40" spans="1:5" x14ac:dyDescent="0.3">
      <c r="A40" s="3" t="s">
        <v>2</v>
      </c>
      <c r="B40" s="3" t="s">
        <v>3</v>
      </c>
      <c r="C40" s="3" t="s">
        <v>50</v>
      </c>
      <c r="D40" s="3" t="s">
        <v>143</v>
      </c>
      <c r="E40" s="4" t="s">
        <v>81</v>
      </c>
    </row>
    <row r="41" spans="1:5" x14ac:dyDescent="0.3">
      <c r="A41" s="3" t="s">
        <v>2</v>
      </c>
      <c r="B41" s="3" t="s">
        <v>3</v>
      </c>
      <c r="C41" s="3" t="s">
        <v>51</v>
      </c>
      <c r="D41" s="3" t="s">
        <v>143</v>
      </c>
      <c r="E41" s="4" t="s">
        <v>81</v>
      </c>
    </row>
    <row r="42" spans="1:5" x14ac:dyDescent="0.3">
      <c r="A42" s="3" t="s">
        <v>2</v>
      </c>
      <c r="B42" s="3" t="s">
        <v>3</v>
      </c>
      <c r="C42" s="3" t="s">
        <v>46</v>
      </c>
      <c r="D42" s="3" t="s">
        <v>52</v>
      </c>
      <c r="E42" s="4" t="s">
        <v>53</v>
      </c>
    </row>
    <row r="43" spans="1:5" x14ac:dyDescent="0.3">
      <c r="A43" s="3" t="s">
        <v>2</v>
      </c>
      <c r="B43" s="3" t="s">
        <v>3</v>
      </c>
      <c r="C43" s="3" t="s">
        <v>49</v>
      </c>
      <c r="D43" s="3" t="s">
        <v>52</v>
      </c>
      <c r="E43" s="4" t="s">
        <v>53</v>
      </c>
    </row>
    <row r="44" spans="1:5" x14ac:dyDescent="0.3">
      <c r="A44" s="3" t="s">
        <v>2</v>
      </c>
      <c r="B44" s="3" t="s">
        <v>3</v>
      </c>
      <c r="C44" s="3" t="s">
        <v>50</v>
      </c>
      <c r="D44" s="3" t="s">
        <v>52</v>
      </c>
      <c r="E44" s="4" t="s">
        <v>53</v>
      </c>
    </row>
    <row r="45" spans="1:5" x14ac:dyDescent="0.3">
      <c r="A45" s="3" t="s">
        <v>2</v>
      </c>
      <c r="B45" s="3" t="s">
        <v>3</v>
      </c>
      <c r="C45" s="3" t="s">
        <v>51</v>
      </c>
      <c r="D45" s="3" t="s">
        <v>52</v>
      </c>
      <c r="E45" s="4" t="s">
        <v>53</v>
      </c>
    </row>
    <row r="46" spans="1:5" x14ac:dyDescent="0.3">
      <c r="A46" s="3" t="s">
        <v>2</v>
      </c>
      <c r="B46" s="3" t="s">
        <v>3</v>
      </c>
      <c r="C46" s="3" t="s">
        <v>46</v>
      </c>
      <c r="D46" s="3" t="s">
        <v>54</v>
      </c>
      <c r="E46" s="4" t="s">
        <v>55</v>
      </c>
    </row>
    <row r="47" spans="1:5" x14ac:dyDescent="0.3">
      <c r="A47" s="3" t="s">
        <v>2</v>
      </c>
      <c r="B47" s="3" t="s">
        <v>3</v>
      </c>
      <c r="C47" s="3" t="s">
        <v>49</v>
      </c>
      <c r="D47" s="3" t="s">
        <v>54</v>
      </c>
      <c r="E47" s="4" t="s">
        <v>55</v>
      </c>
    </row>
    <row r="48" spans="1:5" x14ac:dyDescent="0.3">
      <c r="A48" s="3" t="s">
        <v>2</v>
      </c>
      <c r="B48" s="3" t="s">
        <v>3</v>
      </c>
      <c r="C48" s="3" t="s">
        <v>50</v>
      </c>
      <c r="D48" s="3" t="s">
        <v>54</v>
      </c>
      <c r="E48" s="4" t="s">
        <v>55</v>
      </c>
    </row>
    <row r="49" spans="1:5" x14ac:dyDescent="0.3">
      <c r="A49" s="3" t="s">
        <v>2</v>
      </c>
      <c r="B49" s="3" t="s">
        <v>3</v>
      </c>
      <c r="C49" s="3" t="s">
        <v>51</v>
      </c>
      <c r="D49" s="3" t="s">
        <v>54</v>
      </c>
      <c r="E49" s="4" t="s">
        <v>55</v>
      </c>
    </row>
    <row r="50" spans="1:5" x14ac:dyDescent="0.3">
      <c r="A50" s="3" t="s">
        <v>2</v>
      </c>
      <c r="B50" s="3" t="s">
        <v>3</v>
      </c>
      <c r="C50" s="3" t="s">
        <v>46</v>
      </c>
      <c r="D50" s="3" t="s">
        <v>56</v>
      </c>
      <c r="E50" s="4" t="s">
        <v>57</v>
      </c>
    </row>
    <row r="51" spans="1:5" x14ac:dyDescent="0.3">
      <c r="A51" s="3" t="s">
        <v>2</v>
      </c>
      <c r="B51" s="3" t="s">
        <v>3</v>
      </c>
      <c r="C51" s="3" t="s">
        <v>49</v>
      </c>
      <c r="D51" s="3" t="s">
        <v>56</v>
      </c>
      <c r="E51" s="4" t="s">
        <v>57</v>
      </c>
    </row>
    <row r="52" spans="1:5" x14ac:dyDescent="0.3">
      <c r="A52" s="3" t="s">
        <v>2</v>
      </c>
      <c r="B52" s="3" t="s">
        <v>3</v>
      </c>
      <c r="C52" s="3" t="s">
        <v>50</v>
      </c>
      <c r="D52" s="3" t="s">
        <v>56</v>
      </c>
      <c r="E52" s="4" t="s">
        <v>57</v>
      </c>
    </row>
    <row r="53" spans="1:5" x14ac:dyDescent="0.3">
      <c r="A53" s="3" t="s">
        <v>2</v>
      </c>
      <c r="B53" s="3" t="s">
        <v>3</v>
      </c>
      <c r="C53" s="3" t="s">
        <v>51</v>
      </c>
      <c r="D53" s="3" t="s">
        <v>56</v>
      </c>
      <c r="E53" s="4" t="s">
        <v>57</v>
      </c>
    </row>
    <row r="54" spans="1:5" x14ac:dyDescent="0.3">
      <c r="A54" s="3" t="s">
        <v>2</v>
      </c>
      <c r="B54" s="3" t="s">
        <v>3</v>
      </c>
      <c r="C54" s="3" t="s">
        <v>46</v>
      </c>
      <c r="D54" s="3" t="s">
        <v>58</v>
      </c>
      <c r="E54" s="4" t="s">
        <v>59</v>
      </c>
    </row>
    <row r="55" spans="1:5" x14ac:dyDescent="0.3">
      <c r="A55" s="3" t="s">
        <v>2</v>
      </c>
      <c r="B55" s="3" t="s">
        <v>3</v>
      </c>
      <c r="C55" s="3" t="s">
        <v>49</v>
      </c>
      <c r="D55" s="3" t="s">
        <v>58</v>
      </c>
      <c r="E55" s="4" t="s">
        <v>59</v>
      </c>
    </row>
    <row r="56" spans="1:5" x14ac:dyDescent="0.3">
      <c r="A56" s="3" t="s">
        <v>2</v>
      </c>
      <c r="B56" s="3" t="s">
        <v>3</v>
      </c>
      <c r="C56" s="3" t="s">
        <v>50</v>
      </c>
      <c r="D56" s="3" t="s">
        <v>58</v>
      </c>
      <c r="E56" s="4" t="s">
        <v>59</v>
      </c>
    </row>
    <row r="57" spans="1:5" x14ac:dyDescent="0.3">
      <c r="A57" s="3" t="s">
        <v>2</v>
      </c>
      <c r="B57" s="3" t="s">
        <v>3</v>
      </c>
      <c r="C57" s="3" t="s">
        <v>51</v>
      </c>
      <c r="D57" s="3" t="s">
        <v>58</v>
      </c>
      <c r="E57" s="4" t="s">
        <v>59</v>
      </c>
    </row>
    <row r="58" spans="1:5" x14ac:dyDescent="0.3">
      <c r="A58" s="5" t="s">
        <v>2</v>
      </c>
      <c r="B58" s="5" t="s">
        <v>7</v>
      </c>
      <c r="C58" s="5" t="s">
        <v>60</v>
      </c>
      <c r="D58" s="5"/>
      <c r="E58" s="5"/>
    </row>
    <row r="59" spans="1:5" x14ac:dyDescent="0.3">
      <c r="A59" s="5" t="s">
        <v>2</v>
      </c>
      <c r="B59" s="5" t="s">
        <v>7</v>
      </c>
      <c r="C59" s="5" t="s">
        <v>30</v>
      </c>
      <c r="D59" s="5"/>
      <c r="E59" s="5">
        <v>7000</v>
      </c>
    </row>
    <row r="60" spans="1:5" x14ac:dyDescent="0.3">
      <c r="A60" s="5" t="s">
        <v>2</v>
      </c>
      <c r="B60" s="5" t="s">
        <v>8</v>
      </c>
      <c r="C60" s="5" t="s">
        <v>61</v>
      </c>
      <c r="D60" s="5"/>
      <c r="E60" s="5"/>
    </row>
    <row r="61" spans="1:5" x14ac:dyDescent="0.3">
      <c r="A61" s="5" t="s">
        <v>2</v>
      </c>
      <c r="B61" s="5" t="s">
        <v>8</v>
      </c>
      <c r="C61" s="5" t="s">
        <v>62</v>
      </c>
      <c r="D61" s="5"/>
      <c r="E61" s="5"/>
    </row>
    <row r="62" spans="1:5" x14ac:dyDescent="0.3">
      <c r="A62" s="5" t="s">
        <v>2</v>
      </c>
      <c r="B62" s="5" t="s">
        <v>4</v>
      </c>
      <c r="C62" s="5" t="s">
        <v>63</v>
      </c>
      <c r="D62" s="5"/>
      <c r="E62" s="5">
        <v>2000</v>
      </c>
    </row>
    <row r="63" spans="1:5" x14ac:dyDescent="0.3">
      <c r="A63" s="5" t="s">
        <v>2</v>
      </c>
      <c r="B63" s="5" t="s">
        <v>4</v>
      </c>
      <c r="C63" s="5" t="s">
        <v>64</v>
      </c>
      <c r="D63" s="5"/>
      <c r="E63" s="5">
        <v>3000</v>
      </c>
    </row>
    <row r="64" spans="1:5" x14ac:dyDescent="0.3">
      <c r="A64" s="5" t="s">
        <v>2</v>
      </c>
      <c r="B64" s="5" t="s">
        <v>4</v>
      </c>
      <c r="C64" s="5" t="s">
        <v>64</v>
      </c>
      <c r="D64" s="5"/>
      <c r="E64" s="5">
        <v>10000</v>
      </c>
    </row>
    <row r="65" spans="1:5" x14ac:dyDescent="0.3">
      <c r="A65" s="5" t="s">
        <v>2</v>
      </c>
      <c r="B65" s="5" t="s">
        <v>4</v>
      </c>
      <c r="C65" s="5" t="s">
        <v>64</v>
      </c>
      <c r="D65" s="5"/>
      <c r="E65" s="5">
        <v>1000</v>
      </c>
    </row>
    <row r="66" spans="1:5" x14ac:dyDescent="0.3">
      <c r="A66" s="5" t="s">
        <v>2</v>
      </c>
      <c r="B66" s="5" t="s">
        <v>4</v>
      </c>
      <c r="C66" s="5" t="s">
        <v>172</v>
      </c>
      <c r="D66" s="5"/>
      <c r="E66" s="5">
        <v>2000</v>
      </c>
    </row>
    <row r="67" spans="1:5" x14ac:dyDescent="0.3">
      <c r="A67" s="5" t="s">
        <v>2</v>
      </c>
      <c r="B67" s="5" t="s">
        <v>4</v>
      </c>
      <c r="C67" s="5" t="s">
        <v>172</v>
      </c>
      <c r="D67" s="5"/>
      <c r="E67" s="5">
        <v>3000</v>
      </c>
    </row>
    <row r="68" spans="1:5" x14ac:dyDescent="0.3">
      <c r="A68" s="5" t="s">
        <v>2</v>
      </c>
      <c r="B68" s="5" t="s">
        <v>4</v>
      </c>
      <c r="C68" s="5" t="s">
        <v>173</v>
      </c>
      <c r="D68" s="5"/>
      <c r="E68" s="5">
        <v>2000</v>
      </c>
    </row>
    <row r="69" spans="1:5" x14ac:dyDescent="0.3">
      <c r="A69" s="5" t="s">
        <v>2</v>
      </c>
      <c r="B69" s="5" t="s">
        <v>4</v>
      </c>
      <c r="C69" s="5" t="s">
        <v>173</v>
      </c>
      <c r="D69" s="5"/>
      <c r="E69" s="5">
        <v>3000</v>
      </c>
    </row>
    <row r="70" spans="1:5" x14ac:dyDescent="0.3">
      <c r="A70" s="5" t="s">
        <v>2</v>
      </c>
      <c r="B70" s="5" t="s">
        <v>4</v>
      </c>
      <c r="C70" s="5" t="s">
        <v>171</v>
      </c>
      <c r="D70" s="5"/>
      <c r="E70" s="5">
        <v>2000</v>
      </c>
    </row>
    <row r="71" spans="1:5" x14ac:dyDescent="0.3">
      <c r="A71" s="5" t="s">
        <v>2</v>
      </c>
      <c r="B71" s="5" t="s">
        <v>4</v>
      </c>
      <c r="C71" s="5" t="s">
        <v>171</v>
      </c>
      <c r="D71" s="5"/>
      <c r="E71" s="5">
        <v>3000</v>
      </c>
    </row>
    <row r="72" spans="1:5" x14ac:dyDescent="0.3">
      <c r="A72" s="5" t="s">
        <v>2</v>
      </c>
      <c r="B72" s="5" t="s">
        <v>4</v>
      </c>
      <c r="C72" s="5" t="s">
        <v>174</v>
      </c>
      <c r="D72" s="5"/>
      <c r="E72" s="5">
        <v>2000</v>
      </c>
    </row>
    <row r="73" spans="1:5" x14ac:dyDescent="0.3">
      <c r="A73" s="5" t="s">
        <v>2</v>
      </c>
      <c r="B73" s="5" t="s">
        <v>4</v>
      </c>
      <c r="C73" s="5" t="s">
        <v>174</v>
      </c>
      <c r="D73" s="5"/>
      <c r="E73" s="5">
        <v>3000</v>
      </c>
    </row>
    <row r="74" spans="1:5" x14ac:dyDescent="0.3">
      <c r="A74" s="5" t="s">
        <v>2</v>
      </c>
      <c r="B74" s="5" t="s">
        <v>4</v>
      </c>
      <c r="C74" s="5" t="s">
        <v>65</v>
      </c>
      <c r="D74" s="5"/>
      <c r="E74" s="5"/>
    </row>
    <row r="75" spans="1:5" x14ac:dyDescent="0.3">
      <c r="A75" s="5" t="s">
        <v>2</v>
      </c>
      <c r="B75" s="5" t="s">
        <v>4</v>
      </c>
      <c r="C75" s="5" t="s">
        <v>30</v>
      </c>
      <c r="D75" s="5"/>
      <c r="E75" s="5">
        <v>6000</v>
      </c>
    </row>
    <row r="76" spans="1:5" x14ac:dyDescent="0.3">
      <c r="A76" s="5" t="s">
        <v>2</v>
      </c>
      <c r="B76" s="5" t="s">
        <v>4</v>
      </c>
      <c r="C76" s="5" t="s">
        <v>30</v>
      </c>
      <c r="D76" s="5"/>
      <c r="E76" s="5">
        <v>5000</v>
      </c>
    </row>
    <row r="77" spans="1:5" x14ac:dyDescent="0.3">
      <c r="A77" s="5" t="s">
        <v>2</v>
      </c>
      <c r="B77" s="5" t="s">
        <v>4</v>
      </c>
      <c r="C77" s="5" t="s">
        <v>170</v>
      </c>
      <c r="D77" s="5"/>
      <c r="E77" s="5">
        <v>8000</v>
      </c>
    </row>
    <row r="78" spans="1:5" x14ac:dyDescent="0.3">
      <c r="A78" s="5" t="s">
        <v>2</v>
      </c>
      <c r="B78" s="5" t="s">
        <v>4</v>
      </c>
      <c r="C78" s="5" t="s">
        <v>60</v>
      </c>
      <c r="D78" s="5"/>
      <c r="E78" s="5">
        <v>4000</v>
      </c>
    </row>
    <row r="79" spans="1:5" x14ac:dyDescent="0.3">
      <c r="A79" s="5" t="s">
        <v>2</v>
      </c>
      <c r="B79" s="5" t="s">
        <v>36</v>
      </c>
      <c r="C79" s="5" t="s">
        <v>61</v>
      </c>
      <c r="D79" s="5" t="s">
        <v>47</v>
      </c>
      <c r="E79" s="5"/>
    </row>
    <row r="80" spans="1:5" x14ac:dyDescent="0.3">
      <c r="A80" s="5" t="s">
        <v>2</v>
      </c>
      <c r="B80" s="5" t="s">
        <v>36</v>
      </c>
      <c r="C80" s="5" t="s">
        <v>63</v>
      </c>
      <c r="D80" s="5" t="s">
        <v>47</v>
      </c>
      <c r="E80" s="5"/>
    </row>
    <row r="81" spans="1:6" x14ac:dyDescent="0.3">
      <c r="A81" s="3" t="s">
        <v>5</v>
      </c>
      <c r="B81" s="3" t="s">
        <v>6</v>
      </c>
      <c r="C81" s="3" t="s">
        <v>66</v>
      </c>
      <c r="D81" s="3" t="s">
        <v>67</v>
      </c>
      <c r="E81" s="4" t="s">
        <v>68</v>
      </c>
    </row>
    <row r="82" spans="1:6" x14ac:dyDescent="0.3">
      <c r="A82" s="3" t="s">
        <v>5</v>
      </c>
      <c r="B82" s="3" t="s">
        <v>6</v>
      </c>
      <c r="C82" s="3" t="s">
        <v>69</v>
      </c>
      <c r="D82" s="3" t="s">
        <v>67</v>
      </c>
      <c r="E82" s="4" t="s">
        <v>68</v>
      </c>
    </row>
    <row r="83" spans="1:6" x14ac:dyDescent="0.3">
      <c r="A83" s="3" t="s">
        <v>5</v>
      </c>
      <c r="B83" s="3" t="s">
        <v>6</v>
      </c>
      <c r="C83" s="3" t="s">
        <v>70</v>
      </c>
      <c r="D83" s="3" t="s">
        <v>67</v>
      </c>
      <c r="E83" s="4" t="s">
        <v>68</v>
      </c>
    </row>
    <row r="84" spans="1:6" x14ac:dyDescent="0.3">
      <c r="A84" s="3" t="s">
        <v>5</v>
      </c>
      <c r="B84" s="3" t="s">
        <v>6</v>
      </c>
      <c r="C84" s="3" t="s">
        <v>66</v>
      </c>
      <c r="D84" s="3" t="s">
        <v>71</v>
      </c>
      <c r="E84" s="4" t="s">
        <v>72</v>
      </c>
    </row>
    <row r="85" spans="1:6" x14ac:dyDescent="0.3">
      <c r="A85" s="3" t="s">
        <v>5</v>
      </c>
      <c r="B85" s="3" t="s">
        <v>6</v>
      </c>
      <c r="C85" s="3" t="s">
        <v>69</v>
      </c>
      <c r="D85" s="3" t="s">
        <v>71</v>
      </c>
      <c r="E85" s="4" t="s">
        <v>72</v>
      </c>
    </row>
    <row r="86" spans="1:6" x14ac:dyDescent="0.3">
      <c r="A86" s="3" t="s">
        <v>5</v>
      </c>
      <c r="B86" s="3" t="s">
        <v>6</v>
      </c>
      <c r="C86" s="3" t="s">
        <v>70</v>
      </c>
      <c r="D86" s="3" t="s">
        <v>71</v>
      </c>
      <c r="E86" s="4" t="s">
        <v>72</v>
      </c>
    </row>
    <row r="87" spans="1:6" x14ac:dyDescent="0.3">
      <c r="A87" s="3" t="s">
        <v>5</v>
      </c>
      <c r="B87" s="3" t="s">
        <v>6</v>
      </c>
      <c r="C87" s="3" t="s">
        <v>66</v>
      </c>
      <c r="D87" s="3" t="s">
        <v>73</v>
      </c>
      <c r="E87" s="4" t="s">
        <v>74</v>
      </c>
    </row>
    <row r="88" spans="1:6" x14ac:dyDescent="0.3">
      <c r="A88" s="3" t="s">
        <v>5</v>
      </c>
      <c r="B88" s="3" t="s">
        <v>6</v>
      </c>
      <c r="C88" s="3" t="s">
        <v>69</v>
      </c>
      <c r="D88" s="3" t="s">
        <v>73</v>
      </c>
      <c r="E88" s="4" t="s">
        <v>74</v>
      </c>
    </row>
    <row r="89" spans="1:6" x14ac:dyDescent="0.3">
      <c r="A89" s="3" t="s">
        <v>5</v>
      </c>
      <c r="B89" s="3" t="s">
        <v>6</v>
      </c>
      <c r="C89" s="3" t="s">
        <v>70</v>
      </c>
      <c r="D89" s="3" t="s">
        <v>73</v>
      </c>
      <c r="E89" s="4" t="s">
        <v>74</v>
      </c>
    </row>
    <row r="90" spans="1:6" x14ac:dyDescent="0.3">
      <c r="A90" s="3" t="s">
        <v>5</v>
      </c>
      <c r="B90" s="3" t="s">
        <v>6</v>
      </c>
      <c r="C90" s="3" t="s">
        <v>75</v>
      </c>
      <c r="D90" s="3" t="s">
        <v>73</v>
      </c>
      <c r="E90" s="4" t="s">
        <v>74</v>
      </c>
    </row>
    <row r="91" spans="1:6" x14ac:dyDescent="0.3">
      <c r="A91" s="3" t="s">
        <v>5</v>
      </c>
      <c r="B91" s="3" t="s">
        <v>6</v>
      </c>
      <c r="C91" s="3" t="s">
        <v>69</v>
      </c>
      <c r="D91" s="3" t="s">
        <v>76</v>
      </c>
      <c r="E91" s="4" t="s">
        <v>77</v>
      </c>
    </row>
    <row r="92" spans="1:6" x14ac:dyDescent="0.3">
      <c r="A92" s="3" t="s">
        <v>5</v>
      </c>
      <c r="B92" s="3" t="s">
        <v>6</v>
      </c>
      <c r="C92" s="3" t="s">
        <v>70</v>
      </c>
      <c r="D92" s="3" t="s">
        <v>76</v>
      </c>
      <c r="E92" s="4" t="s">
        <v>77</v>
      </c>
      <c r="F92" s="1"/>
    </row>
    <row r="93" spans="1:6" x14ac:dyDescent="0.3">
      <c r="A93" s="3" t="s">
        <v>5</v>
      </c>
      <c r="B93" s="3" t="s">
        <v>6</v>
      </c>
      <c r="C93" s="3" t="s">
        <v>75</v>
      </c>
      <c r="D93" s="3" t="s">
        <v>76</v>
      </c>
      <c r="E93" s="4" t="s">
        <v>77</v>
      </c>
      <c r="F93" s="9"/>
    </row>
    <row r="94" spans="1:6" x14ac:dyDescent="0.3">
      <c r="A94" s="3" t="s">
        <v>5</v>
      </c>
      <c r="B94" s="3" t="s">
        <v>6</v>
      </c>
      <c r="C94" s="3" t="s">
        <v>69</v>
      </c>
      <c r="D94" s="3" t="s">
        <v>78</v>
      </c>
      <c r="E94" s="4" t="s">
        <v>79</v>
      </c>
      <c r="F94" s="9"/>
    </row>
    <row r="95" spans="1:6" x14ac:dyDescent="0.3">
      <c r="A95" s="3" t="s">
        <v>5</v>
      </c>
      <c r="B95" s="3" t="s">
        <v>6</v>
      </c>
      <c r="C95" s="3" t="s">
        <v>70</v>
      </c>
      <c r="D95" s="3" t="s">
        <v>78</v>
      </c>
      <c r="E95" s="4" t="s">
        <v>79</v>
      </c>
      <c r="F95" s="9"/>
    </row>
    <row r="96" spans="1:6" x14ac:dyDescent="0.3">
      <c r="A96" s="3" t="s">
        <v>5</v>
      </c>
      <c r="B96" s="3" t="s">
        <v>6</v>
      </c>
      <c r="C96" s="3" t="s">
        <v>75</v>
      </c>
      <c r="D96" s="3" t="s">
        <v>78</v>
      </c>
      <c r="E96" s="4" t="s">
        <v>79</v>
      </c>
      <c r="F96" s="9"/>
    </row>
    <row r="97" spans="1:6" x14ac:dyDescent="0.3">
      <c r="A97" s="3" t="s">
        <v>5</v>
      </c>
      <c r="B97" s="3" t="s">
        <v>6</v>
      </c>
      <c r="C97" s="3" t="s">
        <v>69</v>
      </c>
      <c r="D97" s="3" t="s">
        <v>78</v>
      </c>
      <c r="E97" s="4" t="s">
        <v>145</v>
      </c>
      <c r="F97" s="9"/>
    </row>
    <row r="98" spans="1:6" x14ac:dyDescent="0.3">
      <c r="A98" s="3" t="s">
        <v>5</v>
      </c>
      <c r="B98" s="3" t="s">
        <v>6</v>
      </c>
      <c r="C98" s="3" t="s">
        <v>70</v>
      </c>
      <c r="D98" s="3" t="s">
        <v>78</v>
      </c>
      <c r="E98" s="4" t="s">
        <v>145</v>
      </c>
      <c r="F98" s="9"/>
    </row>
    <row r="99" spans="1:6" x14ac:dyDescent="0.3">
      <c r="A99" s="3" t="s">
        <v>5</v>
      </c>
      <c r="B99" s="3" t="s">
        <v>6</v>
      </c>
      <c r="C99" s="3" t="s">
        <v>75</v>
      </c>
      <c r="D99" s="3" t="s">
        <v>78</v>
      </c>
      <c r="E99" s="4" t="s">
        <v>145</v>
      </c>
      <c r="F99" s="9"/>
    </row>
    <row r="100" spans="1:6" x14ac:dyDescent="0.3">
      <c r="A100" s="3" t="s">
        <v>5</v>
      </c>
      <c r="B100" s="3" t="s">
        <v>6</v>
      </c>
      <c r="C100" s="3" t="s">
        <v>69</v>
      </c>
      <c r="D100" s="3" t="s">
        <v>80</v>
      </c>
      <c r="E100" s="4" t="s">
        <v>81</v>
      </c>
      <c r="F100" s="9"/>
    </row>
    <row r="101" spans="1:6" x14ac:dyDescent="0.3">
      <c r="A101" s="3" t="s">
        <v>5</v>
      </c>
      <c r="B101" s="3" t="s">
        <v>6</v>
      </c>
      <c r="C101" s="3" t="s">
        <v>70</v>
      </c>
      <c r="D101" s="3" t="s">
        <v>80</v>
      </c>
      <c r="E101" s="4" t="s">
        <v>81</v>
      </c>
      <c r="F101" s="9"/>
    </row>
    <row r="102" spans="1:6" x14ac:dyDescent="0.3">
      <c r="A102" s="3" t="s">
        <v>5</v>
      </c>
      <c r="B102" s="3" t="s">
        <v>6</v>
      </c>
      <c r="C102" s="3" t="s">
        <v>75</v>
      </c>
      <c r="D102" s="3" t="s">
        <v>80</v>
      </c>
      <c r="E102" s="4" t="s">
        <v>81</v>
      </c>
      <c r="F102" s="9"/>
    </row>
    <row r="103" spans="1:6" x14ac:dyDescent="0.3">
      <c r="A103" s="10" t="s">
        <v>5</v>
      </c>
      <c r="B103" s="10" t="s">
        <v>6</v>
      </c>
      <c r="C103" s="10" t="s">
        <v>111</v>
      </c>
      <c r="D103" s="3" t="s">
        <v>67</v>
      </c>
      <c r="E103" s="10">
        <v>1000</v>
      </c>
      <c r="F103" s="9"/>
    </row>
    <row r="104" spans="1:6" x14ac:dyDescent="0.3">
      <c r="A104" s="10" t="s">
        <v>5</v>
      </c>
      <c r="B104" s="10" t="s">
        <v>6</v>
      </c>
      <c r="C104" s="10" t="s">
        <v>111</v>
      </c>
      <c r="D104" s="3" t="s">
        <v>71</v>
      </c>
      <c r="E104" s="10">
        <v>2000</v>
      </c>
      <c r="F104" s="9"/>
    </row>
    <row r="105" spans="1:6" x14ac:dyDescent="0.3">
      <c r="A105" s="10" t="s">
        <v>5</v>
      </c>
      <c r="B105" s="10" t="s">
        <v>6</v>
      </c>
      <c r="C105" s="10" t="s">
        <v>111</v>
      </c>
      <c r="D105" s="3" t="s">
        <v>73</v>
      </c>
      <c r="E105" s="10">
        <v>3000</v>
      </c>
      <c r="F105" s="9"/>
    </row>
    <row r="106" spans="1:6" x14ac:dyDescent="0.3">
      <c r="A106" s="10" t="s">
        <v>5</v>
      </c>
      <c r="B106" s="10" t="s">
        <v>6</v>
      </c>
      <c r="C106" s="10" t="s">
        <v>111</v>
      </c>
      <c r="D106" s="3" t="s">
        <v>76</v>
      </c>
      <c r="E106" s="10">
        <v>5000</v>
      </c>
      <c r="F106" s="9"/>
    </row>
    <row r="107" spans="1:6" x14ac:dyDescent="0.3">
      <c r="A107" s="10" t="s">
        <v>5</v>
      </c>
      <c r="B107" s="10" t="s">
        <v>6</v>
      </c>
      <c r="C107" s="10" t="s">
        <v>111</v>
      </c>
      <c r="D107" s="3" t="s">
        <v>78</v>
      </c>
      <c r="E107" s="10">
        <v>7000</v>
      </c>
      <c r="F107" s="9"/>
    </row>
    <row r="108" spans="1:6" x14ac:dyDescent="0.3">
      <c r="A108" s="10" t="s">
        <v>5</v>
      </c>
      <c r="B108" s="10" t="s">
        <v>6</v>
      </c>
      <c r="C108" s="10" t="s">
        <v>111</v>
      </c>
      <c r="D108" s="3" t="s">
        <v>80</v>
      </c>
      <c r="E108" s="10">
        <v>9000</v>
      </c>
      <c r="F108" s="9"/>
    </row>
    <row r="109" spans="1:6" x14ac:dyDescent="0.3">
      <c r="A109" s="10" t="s">
        <v>5</v>
      </c>
      <c r="B109" s="10" t="s">
        <v>6</v>
      </c>
      <c r="C109" s="10" t="s">
        <v>110</v>
      </c>
      <c r="D109" s="3" t="s">
        <v>67</v>
      </c>
      <c r="E109" s="10">
        <v>1000</v>
      </c>
      <c r="F109" s="9"/>
    </row>
    <row r="110" spans="1:6" x14ac:dyDescent="0.3">
      <c r="A110" s="10" t="s">
        <v>5</v>
      </c>
      <c r="B110" s="10" t="s">
        <v>6</v>
      </c>
      <c r="C110" s="10" t="s">
        <v>110</v>
      </c>
      <c r="D110" s="3" t="s">
        <v>71</v>
      </c>
      <c r="E110" s="10">
        <v>2000</v>
      </c>
      <c r="F110" s="9"/>
    </row>
    <row r="111" spans="1:6" x14ac:dyDescent="0.3">
      <c r="A111" s="10" t="s">
        <v>5</v>
      </c>
      <c r="B111" s="10" t="s">
        <v>6</v>
      </c>
      <c r="C111" s="10" t="s">
        <v>110</v>
      </c>
      <c r="D111" s="3" t="s">
        <v>73</v>
      </c>
      <c r="E111" s="10">
        <v>3000</v>
      </c>
      <c r="F111" s="9"/>
    </row>
    <row r="112" spans="1:6" x14ac:dyDescent="0.3">
      <c r="A112" s="10" t="s">
        <v>5</v>
      </c>
      <c r="B112" s="10" t="s">
        <v>6</v>
      </c>
      <c r="C112" s="10" t="s">
        <v>110</v>
      </c>
      <c r="D112" s="3" t="s">
        <v>76</v>
      </c>
      <c r="E112" s="10">
        <v>5000</v>
      </c>
      <c r="F112" s="9"/>
    </row>
    <row r="113" spans="1:6" x14ac:dyDescent="0.3">
      <c r="A113" s="10" t="s">
        <v>5</v>
      </c>
      <c r="B113" s="10" t="s">
        <v>6</v>
      </c>
      <c r="C113" s="10" t="s">
        <v>110</v>
      </c>
      <c r="D113" s="3" t="s">
        <v>78</v>
      </c>
      <c r="E113" s="10">
        <v>7000</v>
      </c>
      <c r="F113" s="9"/>
    </row>
    <row r="114" spans="1:6" x14ac:dyDescent="0.3">
      <c r="A114" s="10" t="s">
        <v>5</v>
      </c>
      <c r="B114" s="10" t="s">
        <v>6</v>
      </c>
      <c r="C114" s="10" t="s">
        <v>110</v>
      </c>
      <c r="D114" s="3" t="s">
        <v>80</v>
      </c>
      <c r="E114" s="10">
        <v>9000</v>
      </c>
      <c r="F114" s="9"/>
    </row>
    <row r="115" spans="1:6" x14ac:dyDescent="0.3">
      <c r="A115" s="5" t="s">
        <v>5</v>
      </c>
      <c r="B115" s="5" t="s">
        <v>6</v>
      </c>
      <c r="C115" s="5" t="s">
        <v>133</v>
      </c>
      <c r="D115" s="5"/>
      <c r="E115" s="5">
        <v>300</v>
      </c>
      <c r="F115" s="9"/>
    </row>
    <row r="116" spans="1:6" x14ac:dyDescent="0.3">
      <c r="A116" s="10" t="s">
        <v>5</v>
      </c>
      <c r="B116" s="10" t="s">
        <v>6</v>
      </c>
      <c r="C116" s="5" t="s">
        <v>134</v>
      </c>
      <c r="D116" s="5"/>
      <c r="E116" s="5">
        <v>300</v>
      </c>
    </row>
    <row r="117" spans="1:6" x14ac:dyDescent="0.3">
      <c r="A117" s="10" t="s">
        <v>5</v>
      </c>
      <c r="B117" s="5" t="s">
        <v>6</v>
      </c>
      <c r="C117" s="5" t="s">
        <v>135</v>
      </c>
      <c r="D117" s="5"/>
      <c r="E117" s="5">
        <v>300</v>
      </c>
    </row>
    <row r="118" spans="1:6" x14ac:dyDescent="0.3">
      <c r="A118" s="10" t="s">
        <v>5</v>
      </c>
      <c r="B118" s="10" t="s">
        <v>6</v>
      </c>
      <c r="C118" s="5" t="s">
        <v>136</v>
      </c>
      <c r="D118" s="5"/>
      <c r="E118" s="5">
        <v>300</v>
      </c>
    </row>
    <row r="119" spans="1:6" x14ac:dyDescent="0.3">
      <c r="A119" s="10" t="s">
        <v>5</v>
      </c>
      <c r="B119" s="5" t="s">
        <v>6</v>
      </c>
      <c r="C119" s="5" t="s">
        <v>137</v>
      </c>
      <c r="D119" s="5"/>
      <c r="E119" s="5">
        <v>300</v>
      </c>
    </row>
    <row r="120" spans="1:6" x14ac:dyDescent="0.3">
      <c r="A120" s="10" t="s">
        <v>5</v>
      </c>
      <c r="B120" s="10" t="s">
        <v>6</v>
      </c>
      <c r="C120" s="5" t="s">
        <v>133</v>
      </c>
      <c r="D120" s="5"/>
      <c r="E120" s="5">
        <v>400</v>
      </c>
    </row>
    <row r="121" spans="1:6" x14ac:dyDescent="0.3">
      <c r="A121" s="10" t="s">
        <v>5</v>
      </c>
      <c r="B121" s="5" t="s">
        <v>6</v>
      </c>
      <c r="C121" s="5" t="s">
        <v>134</v>
      </c>
      <c r="D121" s="5"/>
      <c r="E121" s="5">
        <v>400</v>
      </c>
    </row>
    <row r="122" spans="1:6" x14ac:dyDescent="0.3">
      <c r="A122" s="10" t="s">
        <v>5</v>
      </c>
      <c r="B122" s="10" t="s">
        <v>6</v>
      </c>
      <c r="C122" s="5" t="s">
        <v>135</v>
      </c>
      <c r="D122" s="5"/>
      <c r="E122" s="5">
        <v>400</v>
      </c>
    </row>
    <row r="123" spans="1:6" x14ac:dyDescent="0.3">
      <c r="A123" s="5" t="s">
        <v>5</v>
      </c>
      <c r="B123" s="5" t="s">
        <v>32</v>
      </c>
      <c r="C123" s="5"/>
      <c r="D123" s="5"/>
      <c r="E123" s="6" t="s">
        <v>74</v>
      </c>
    </row>
    <row r="124" spans="1:6" x14ac:dyDescent="0.3">
      <c r="A124" s="5" t="s">
        <v>5</v>
      </c>
      <c r="B124" s="5" t="s">
        <v>32</v>
      </c>
      <c r="C124" s="5"/>
      <c r="D124" s="5"/>
      <c r="E124" s="6">
        <v>4000</v>
      </c>
    </row>
    <row r="125" spans="1:6" x14ac:dyDescent="0.3">
      <c r="A125" s="5" t="s">
        <v>5</v>
      </c>
      <c r="B125" s="5" t="s">
        <v>32</v>
      </c>
      <c r="C125" s="5"/>
      <c r="D125" s="5"/>
      <c r="E125" s="6">
        <v>7000</v>
      </c>
    </row>
    <row r="126" spans="1:6" x14ac:dyDescent="0.3">
      <c r="A126" s="5" t="s">
        <v>5</v>
      </c>
      <c r="B126" s="5" t="s">
        <v>32</v>
      </c>
      <c r="C126" s="5"/>
      <c r="D126" s="5"/>
      <c r="E126" s="6">
        <v>4000</v>
      </c>
    </row>
    <row r="127" spans="1:6" x14ac:dyDescent="0.3">
      <c r="A127" s="5" t="s">
        <v>5</v>
      </c>
      <c r="B127" s="5" t="s">
        <v>32</v>
      </c>
      <c r="C127" s="5"/>
      <c r="D127" s="5"/>
      <c r="E127" s="5">
        <v>9000</v>
      </c>
    </row>
    <row r="128" spans="1:6" x14ac:dyDescent="0.3">
      <c r="A128" s="3" t="s">
        <v>1</v>
      </c>
      <c r="B128" s="3" t="s">
        <v>82</v>
      </c>
      <c r="C128" s="3" t="s">
        <v>83</v>
      </c>
      <c r="D128" s="3" t="s">
        <v>83</v>
      </c>
      <c r="E128" s="5"/>
    </row>
    <row r="129" spans="1:5" x14ac:dyDescent="0.3">
      <c r="A129" s="3" t="s">
        <v>1</v>
      </c>
      <c r="B129" s="3" t="s">
        <v>82</v>
      </c>
      <c r="C129" s="3" t="s">
        <v>112</v>
      </c>
      <c r="D129" s="3" t="s">
        <v>83</v>
      </c>
      <c r="E129" s="5"/>
    </row>
    <row r="130" spans="1:5" x14ac:dyDescent="0.3">
      <c r="A130" s="3" t="s">
        <v>1</v>
      </c>
      <c r="B130" s="3" t="s">
        <v>82</v>
      </c>
      <c r="C130" s="3" t="s">
        <v>113</v>
      </c>
      <c r="D130" s="3" t="s">
        <v>83</v>
      </c>
      <c r="E130" s="5"/>
    </row>
    <row r="131" spans="1:5" x14ac:dyDescent="0.3">
      <c r="A131" s="3" t="s">
        <v>1</v>
      </c>
      <c r="B131" s="3" t="s">
        <v>82</v>
      </c>
      <c r="C131" s="3" t="s">
        <v>114</v>
      </c>
      <c r="D131" s="3" t="s">
        <v>83</v>
      </c>
      <c r="E131" s="5"/>
    </row>
    <row r="132" spans="1:5" x14ac:dyDescent="0.3">
      <c r="A132" s="3" t="s">
        <v>1</v>
      </c>
      <c r="B132" s="3" t="s">
        <v>82</v>
      </c>
      <c r="C132" s="3" t="s">
        <v>11</v>
      </c>
      <c r="D132" s="3" t="s">
        <v>11</v>
      </c>
      <c r="E132" s="5"/>
    </row>
    <row r="133" spans="1:5" x14ac:dyDescent="0.3">
      <c r="A133" s="3" t="s">
        <v>1</v>
      </c>
      <c r="B133" s="3" t="s">
        <v>82</v>
      </c>
      <c r="C133" s="3" t="s">
        <v>115</v>
      </c>
      <c r="D133" s="3" t="s">
        <v>11</v>
      </c>
      <c r="E133" s="5"/>
    </row>
    <row r="134" spans="1:5" x14ac:dyDescent="0.3">
      <c r="A134" s="3" t="s">
        <v>1</v>
      </c>
      <c r="B134" s="3" t="s">
        <v>82</v>
      </c>
      <c r="C134" s="3" t="s">
        <v>116</v>
      </c>
      <c r="D134" s="3" t="s">
        <v>11</v>
      </c>
      <c r="E134" s="5"/>
    </row>
    <row r="135" spans="1:5" x14ac:dyDescent="0.3">
      <c r="A135" s="3" t="s">
        <v>1</v>
      </c>
      <c r="B135" s="3" t="s">
        <v>82</v>
      </c>
      <c r="C135" s="3" t="s">
        <v>117</v>
      </c>
      <c r="D135" s="3" t="s">
        <v>11</v>
      </c>
      <c r="E135" s="5"/>
    </row>
    <row r="136" spans="1:5" x14ac:dyDescent="0.3">
      <c r="A136" s="3" t="s">
        <v>1</v>
      </c>
      <c r="B136" s="3" t="s">
        <v>82</v>
      </c>
      <c r="C136" s="3" t="s">
        <v>12</v>
      </c>
      <c r="D136" s="3" t="s">
        <v>12</v>
      </c>
      <c r="E136" s="5"/>
    </row>
    <row r="137" spans="1:5" x14ac:dyDescent="0.3">
      <c r="A137" s="3" t="s">
        <v>1</v>
      </c>
      <c r="B137" s="3" t="s">
        <v>82</v>
      </c>
      <c r="C137" s="3" t="s">
        <v>118</v>
      </c>
      <c r="D137" s="3" t="s">
        <v>12</v>
      </c>
      <c r="E137" s="5"/>
    </row>
    <row r="138" spans="1:5" x14ac:dyDescent="0.3">
      <c r="A138" s="3" t="s">
        <v>1</v>
      </c>
      <c r="B138" s="3" t="s">
        <v>82</v>
      </c>
      <c r="C138" s="3" t="s">
        <v>119</v>
      </c>
      <c r="D138" s="3" t="s">
        <v>12</v>
      </c>
      <c r="E138" s="5"/>
    </row>
    <row r="139" spans="1:5" x14ac:dyDescent="0.3">
      <c r="A139" s="3" t="s">
        <v>1</v>
      </c>
      <c r="B139" s="3" t="s">
        <v>82</v>
      </c>
      <c r="C139" s="3" t="s">
        <v>120</v>
      </c>
      <c r="D139" s="3" t="s">
        <v>12</v>
      </c>
      <c r="E139" s="5"/>
    </row>
    <row r="140" spans="1:5" x14ac:dyDescent="0.3">
      <c r="A140" s="5" t="s">
        <v>1</v>
      </c>
      <c r="B140" s="5" t="s">
        <v>82</v>
      </c>
      <c r="C140" s="5" t="s">
        <v>15</v>
      </c>
      <c r="D140" s="5" t="s">
        <v>15</v>
      </c>
      <c r="E140" s="5"/>
    </row>
    <row r="141" spans="1:5" x14ac:dyDescent="0.3">
      <c r="A141" s="5" t="s">
        <v>1</v>
      </c>
      <c r="B141" s="5" t="s">
        <v>82</v>
      </c>
      <c r="C141" s="5" t="s">
        <v>121</v>
      </c>
      <c r="D141" s="5" t="s">
        <v>15</v>
      </c>
      <c r="E141" s="5"/>
    </row>
    <row r="142" spans="1:5" x14ac:dyDescent="0.3">
      <c r="A142" s="5" t="s">
        <v>1</v>
      </c>
      <c r="B142" s="5" t="s">
        <v>82</v>
      </c>
      <c r="C142" s="5" t="s">
        <v>122</v>
      </c>
      <c r="D142" s="5" t="s">
        <v>15</v>
      </c>
      <c r="E142" s="5"/>
    </row>
    <row r="143" spans="1:5" x14ac:dyDescent="0.3">
      <c r="A143" s="5" t="s">
        <v>1</v>
      </c>
      <c r="B143" s="5" t="s">
        <v>82</v>
      </c>
      <c r="C143" s="5" t="s">
        <v>123</v>
      </c>
      <c r="D143" s="5" t="s">
        <v>15</v>
      </c>
      <c r="E143" s="5"/>
    </row>
    <row r="144" spans="1:5" x14ac:dyDescent="0.3">
      <c r="A144" s="5" t="s">
        <v>16</v>
      </c>
      <c r="B144" s="5" t="s">
        <v>13</v>
      </c>
      <c r="C144" s="5">
        <v>4</v>
      </c>
      <c r="D144" s="5"/>
      <c r="E144" s="5"/>
    </row>
    <row r="145" spans="1:5" x14ac:dyDescent="0.3">
      <c r="A145" s="5" t="s">
        <v>16</v>
      </c>
      <c r="B145" s="5" t="s">
        <v>13</v>
      </c>
      <c r="C145" s="5">
        <v>6</v>
      </c>
      <c r="D145" s="5"/>
      <c r="E145" s="5"/>
    </row>
    <row r="146" spans="1:5" x14ac:dyDescent="0.3">
      <c r="A146" s="5" t="s">
        <v>16</v>
      </c>
      <c r="B146" s="5" t="s">
        <v>13</v>
      </c>
      <c r="C146" s="5">
        <v>7</v>
      </c>
      <c r="D146" s="5"/>
      <c r="E146" s="5"/>
    </row>
    <row r="147" spans="1:5" x14ac:dyDescent="0.3">
      <c r="A147" s="5" t="s">
        <v>16</v>
      </c>
      <c r="B147" s="5" t="s">
        <v>13</v>
      </c>
      <c r="C147" s="5">
        <v>8</v>
      </c>
      <c r="D147" s="5"/>
      <c r="E147" s="5"/>
    </row>
    <row r="148" spans="1:5" x14ac:dyDescent="0.3">
      <c r="A148" s="5" t="s">
        <v>16</v>
      </c>
      <c r="B148" s="5" t="s">
        <v>13</v>
      </c>
      <c r="C148" s="5" t="s">
        <v>27</v>
      </c>
      <c r="D148" s="5"/>
      <c r="E148" s="5"/>
    </row>
    <row r="149" spans="1:5" x14ac:dyDescent="0.3">
      <c r="A149" s="5" t="s">
        <v>16</v>
      </c>
      <c r="B149" s="5" t="s">
        <v>13</v>
      </c>
      <c r="C149" s="5" t="s">
        <v>125</v>
      </c>
      <c r="D149" s="5"/>
      <c r="E149" s="5"/>
    </row>
    <row r="150" spans="1:5" x14ac:dyDescent="0.3">
      <c r="A150" s="5" t="s">
        <v>16</v>
      </c>
      <c r="B150" s="5" t="s">
        <v>13</v>
      </c>
      <c r="C150" s="5" t="s">
        <v>124</v>
      </c>
      <c r="D150" s="5"/>
      <c r="E150" s="5"/>
    </row>
    <row r="151" spans="1:5" x14ac:dyDescent="0.3">
      <c r="A151" s="5" t="s">
        <v>16</v>
      </c>
      <c r="B151" s="5" t="s">
        <v>13</v>
      </c>
      <c r="C151" s="5" t="s">
        <v>127</v>
      </c>
      <c r="D151" s="5"/>
      <c r="E151" s="5"/>
    </row>
    <row r="152" spans="1:5" x14ac:dyDescent="0.3">
      <c r="A152" s="5" t="s">
        <v>16</v>
      </c>
      <c r="B152" s="5" t="s">
        <v>13</v>
      </c>
      <c r="C152" s="5" t="s">
        <v>126</v>
      </c>
      <c r="D152" s="5"/>
      <c r="E152" s="5"/>
    </row>
    <row r="153" spans="1:5" x14ac:dyDescent="0.3">
      <c r="A153" s="5" t="s">
        <v>16</v>
      </c>
      <c r="B153" s="5" t="s">
        <v>13</v>
      </c>
      <c r="C153" s="5" t="s">
        <v>128</v>
      </c>
      <c r="D153" s="5"/>
      <c r="E153" s="5"/>
    </row>
    <row r="154" spans="1:5" x14ac:dyDescent="0.3">
      <c r="A154" s="5" t="s">
        <v>16</v>
      </c>
      <c r="B154" s="5" t="s">
        <v>13</v>
      </c>
      <c r="C154" s="5">
        <v>8</v>
      </c>
      <c r="D154" s="5"/>
      <c r="E154" s="5"/>
    </row>
    <row r="155" spans="1:5" x14ac:dyDescent="0.3">
      <c r="A155" s="5" t="s">
        <v>16</v>
      </c>
      <c r="B155" s="5" t="s">
        <v>13</v>
      </c>
      <c r="C155" s="5">
        <v>8</v>
      </c>
      <c r="D155" s="5"/>
      <c r="E155" s="5"/>
    </row>
    <row r="156" spans="1:5" x14ac:dyDescent="0.3">
      <c r="A156" s="5" t="s">
        <v>16</v>
      </c>
      <c r="B156" s="5" t="s">
        <v>13</v>
      </c>
      <c r="C156" s="5">
        <v>8</v>
      </c>
      <c r="D156" s="5"/>
      <c r="E156" s="5"/>
    </row>
    <row r="157" spans="1:5" x14ac:dyDescent="0.3">
      <c r="A157" s="5" t="s">
        <v>14</v>
      </c>
      <c r="B157" s="5" t="s">
        <v>84</v>
      </c>
      <c r="C157" s="5">
        <v>7</v>
      </c>
      <c r="D157" s="5"/>
      <c r="E157" s="5"/>
    </row>
    <row r="158" spans="1:5" x14ac:dyDescent="0.3">
      <c r="A158" s="5" t="s">
        <v>14</v>
      </c>
      <c r="B158" s="5" t="s">
        <v>84</v>
      </c>
      <c r="C158" s="5">
        <v>8</v>
      </c>
      <c r="D158" s="5"/>
      <c r="E158" s="5"/>
    </row>
    <row r="159" spans="1:5" x14ac:dyDescent="0.3">
      <c r="A159" s="5" t="s">
        <v>14</v>
      </c>
      <c r="B159" s="5" t="s">
        <v>84</v>
      </c>
      <c r="C159" s="5">
        <v>9</v>
      </c>
      <c r="D159" s="5"/>
      <c r="E159" s="5"/>
    </row>
    <row r="160" spans="1:5" x14ac:dyDescent="0.3">
      <c r="A160" s="5" t="s">
        <v>14</v>
      </c>
      <c r="B160" s="5" t="s">
        <v>84</v>
      </c>
      <c r="C160" s="5">
        <v>7</v>
      </c>
      <c r="D160" s="5"/>
      <c r="E160" s="5"/>
    </row>
    <row r="161" spans="1:5" x14ac:dyDescent="0.3">
      <c r="A161" s="5" t="s">
        <v>14</v>
      </c>
      <c r="B161" s="5" t="s">
        <v>84</v>
      </c>
      <c r="C161" s="5">
        <v>8</v>
      </c>
      <c r="D161" s="5"/>
      <c r="E161" s="5"/>
    </row>
    <row r="162" spans="1:5" x14ac:dyDescent="0.3">
      <c r="A162" s="5" t="s">
        <v>14</v>
      </c>
      <c r="B162" s="5" t="s">
        <v>84</v>
      </c>
      <c r="C162" s="5">
        <v>9</v>
      </c>
      <c r="D162" s="5"/>
      <c r="E162" s="5"/>
    </row>
    <row r="163" spans="1:5" x14ac:dyDescent="0.3">
      <c r="A163" s="5" t="s">
        <v>14</v>
      </c>
      <c r="B163" s="5" t="s">
        <v>85</v>
      </c>
      <c r="C163" s="5" t="s">
        <v>86</v>
      </c>
      <c r="D163" s="5"/>
      <c r="E163" s="5"/>
    </row>
    <row r="164" spans="1:5" x14ac:dyDescent="0.3">
      <c r="A164" s="5" t="s">
        <v>14</v>
      </c>
      <c r="B164" s="5" t="s">
        <v>85</v>
      </c>
      <c r="C164" s="5" t="s">
        <v>87</v>
      </c>
      <c r="D164" s="5"/>
      <c r="E164" s="5"/>
    </row>
    <row r="165" spans="1:5" x14ac:dyDescent="0.3">
      <c r="A165" s="5" t="s">
        <v>14</v>
      </c>
      <c r="B165" s="5" t="s">
        <v>85</v>
      </c>
      <c r="C165" s="5" t="s">
        <v>88</v>
      </c>
      <c r="D165" s="5"/>
      <c r="E165" s="5"/>
    </row>
    <row r="166" spans="1:5" x14ac:dyDescent="0.3">
      <c r="A166" s="5" t="s">
        <v>5</v>
      </c>
      <c r="B166" s="5" t="s">
        <v>131</v>
      </c>
      <c r="C166" s="5" t="s">
        <v>41</v>
      </c>
      <c r="D166" s="5"/>
      <c r="E166" s="5"/>
    </row>
    <row r="167" spans="1:5" x14ac:dyDescent="0.3">
      <c r="A167" s="5" t="s">
        <v>5</v>
      </c>
      <c r="B167" s="5" t="s">
        <v>131</v>
      </c>
      <c r="C167" s="5" t="s">
        <v>132</v>
      </c>
      <c r="D167" s="5"/>
      <c r="E167" s="5"/>
    </row>
    <row r="168" spans="1:5" x14ac:dyDescent="0.3">
      <c r="A168" s="5" t="s">
        <v>5</v>
      </c>
      <c r="B168" s="5" t="s">
        <v>86</v>
      </c>
      <c r="C168" s="5" t="s">
        <v>105</v>
      </c>
      <c r="D168" s="5"/>
      <c r="E168" s="6">
        <v>7000</v>
      </c>
    </row>
    <row r="169" spans="1:5" x14ac:dyDescent="0.3">
      <c r="A169" s="5" t="s">
        <v>5</v>
      </c>
      <c r="B169" s="5" t="s">
        <v>86</v>
      </c>
      <c r="C169" s="5" t="s">
        <v>38</v>
      </c>
      <c r="D169" s="5"/>
      <c r="E169" s="6">
        <v>4000</v>
      </c>
    </row>
    <row r="170" spans="1:5" x14ac:dyDescent="0.3">
      <c r="A170" s="5" t="s">
        <v>5</v>
      </c>
      <c r="B170" s="5" t="s">
        <v>86</v>
      </c>
      <c r="C170" s="5" t="s">
        <v>38</v>
      </c>
      <c r="D170" s="5"/>
      <c r="E170" s="6">
        <v>5000</v>
      </c>
    </row>
    <row r="171" spans="1:5" x14ac:dyDescent="0.3">
      <c r="A171" s="5" t="s">
        <v>5</v>
      </c>
      <c r="B171" s="5" t="s">
        <v>86</v>
      </c>
      <c r="C171" s="5" t="s">
        <v>38</v>
      </c>
      <c r="D171" s="5"/>
      <c r="E171" s="6">
        <v>6000</v>
      </c>
    </row>
    <row r="172" spans="1:5" x14ac:dyDescent="0.3">
      <c r="A172" s="5" t="s">
        <v>5</v>
      </c>
      <c r="B172" s="5" t="s">
        <v>86</v>
      </c>
      <c r="C172" s="5" t="s">
        <v>38</v>
      </c>
      <c r="D172" s="5"/>
      <c r="E172" s="6">
        <v>7000</v>
      </c>
    </row>
    <row r="173" spans="1:5" x14ac:dyDescent="0.3">
      <c r="A173" s="5" t="s">
        <v>5</v>
      </c>
      <c r="B173" s="5" t="s">
        <v>86</v>
      </c>
      <c r="C173" s="5" t="s">
        <v>38</v>
      </c>
      <c r="D173" s="5"/>
      <c r="E173" s="6">
        <v>8000</v>
      </c>
    </row>
    <row r="174" spans="1:5" x14ac:dyDescent="0.3">
      <c r="A174" s="5" t="s">
        <v>5</v>
      </c>
      <c r="B174" s="5" t="s">
        <v>86</v>
      </c>
      <c r="C174" s="5" t="s">
        <v>38</v>
      </c>
      <c r="D174" s="5"/>
      <c r="E174" s="6">
        <v>9000</v>
      </c>
    </row>
    <row r="175" spans="1:5" x14ac:dyDescent="0.3">
      <c r="A175" s="5" t="s">
        <v>5</v>
      </c>
      <c r="B175" s="5" t="s">
        <v>86</v>
      </c>
      <c r="C175" s="5" t="s">
        <v>89</v>
      </c>
      <c r="D175" s="5"/>
      <c r="E175" s="6">
        <v>9000</v>
      </c>
    </row>
    <row r="176" spans="1:5" x14ac:dyDescent="0.3">
      <c r="A176" s="5" t="s">
        <v>5</v>
      </c>
      <c r="B176" s="5" t="s">
        <v>86</v>
      </c>
      <c r="C176" s="5" t="s">
        <v>109</v>
      </c>
      <c r="D176" s="5"/>
      <c r="E176" s="6">
        <v>3000</v>
      </c>
    </row>
    <row r="177" spans="1:5" x14ac:dyDescent="0.3">
      <c r="A177" s="5" t="s">
        <v>5</v>
      </c>
      <c r="B177" s="5" t="s">
        <v>86</v>
      </c>
      <c r="C177" s="5" t="s">
        <v>39</v>
      </c>
      <c r="D177" s="5"/>
      <c r="E177" s="6">
        <v>3000</v>
      </c>
    </row>
    <row r="178" spans="1:5" x14ac:dyDescent="0.3">
      <c r="A178" s="5" t="s">
        <v>5</v>
      </c>
      <c r="B178" s="5" t="s">
        <v>86</v>
      </c>
      <c r="C178" s="5" t="s">
        <v>39</v>
      </c>
      <c r="D178" s="5"/>
      <c r="E178" s="6">
        <v>4000</v>
      </c>
    </row>
    <row r="179" spans="1:5" x14ac:dyDescent="0.3">
      <c r="A179" s="5" t="s">
        <v>5</v>
      </c>
      <c r="B179" s="5" t="s">
        <v>86</v>
      </c>
      <c r="C179" s="5" t="s">
        <v>39</v>
      </c>
      <c r="D179" s="5"/>
      <c r="E179" s="6">
        <v>5000</v>
      </c>
    </row>
    <row r="180" spans="1:5" x14ac:dyDescent="0.3">
      <c r="A180" s="5" t="s">
        <v>5</v>
      </c>
      <c r="B180" s="5" t="s">
        <v>86</v>
      </c>
      <c r="C180" s="5" t="s">
        <v>39</v>
      </c>
      <c r="D180" s="5"/>
      <c r="E180" s="6">
        <v>6000</v>
      </c>
    </row>
    <row r="181" spans="1:5" x14ac:dyDescent="0.3">
      <c r="A181" s="5" t="s">
        <v>5</v>
      </c>
      <c r="B181" s="5" t="s">
        <v>86</v>
      </c>
      <c r="C181" s="5" t="s">
        <v>39</v>
      </c>
      <c r="D181" s="5"/>
      <c r="E181" s="6">
        <v>7000</v>
      </c>
    </row>
    <row r="182" spans="1:5" x14ac:dyDescent="0.3">
      <c r="A182" s="5" t="s">
        <v>5</v>
      </c>
      <c r="B182" s="5" t="s">
        <v>86</v>
      </c>
      <c r="C182" s="5" t="s">
        <v>39</v>
      </c>
      <c r="D182" s="5"/>
      <c r="E182" s="6">
        <v>9000</v>
      </c>
    </row>
    <row r="183" spans="1:5" x14ac:dyDescent="0.3">
      <c r="A183" s="5" t="s">
        <v>5</v>
      </c>
      <c r="B183" s="5" t="s">
        <v>86</v>
      </c>
      <c r="C183" s="5" t="s">
        <v>29</v>
      </c>
      <c r="D183" s="5"/>
      <c r="E183" s="6">
        <v>3000</v>
      </c>
    </row>
    <row r="184" spans="1:5" x14ac:dyDescent="0.3">
      <c r="A184" s="5" t="s">
        <v>5</v>
      </c>
      <c r="B184" s="5" t="s">
        <v>86</v>
      </c>
      <c r="C184" s="5" t="s">
        <v>29</v>
      </c>
      <c r="D184" s="5"/>
      <c r="E184" s="6">
        <v>4000</v>
      </c>
    </row>
    <row r="185" spans="1:5" x14ac:dyDescent="0.3">
      <c r="A185" s="5" t="s">
        <v>5</v>
      </c>
      <c r="B185" s="5" t="s">
        <v>86</v>
      </c>
      <c r="C185" s="5" t="s">
        <v>29</v>
      </c>
      <c r="D185" s="5"/>
      <c r="E185" s="6">
        <v>5000</v>
      </c>
    </row>
    <row r="186" spans="1:5" x14ac:dyDescent="0.3">
      <c r="A186" s="5" t="s">
        <v>5</v>
      </c>
      <c r="B186" s="5" t="s">
        <v>86</v>
      </c>
      <c r="C186" s="5" t="s">
        <v>29</v>
      </c>
      <c r="D186" s="5"/>
      <c r="E186" s="6">
        <v>6000</v>
      </c>
    </row>
    <row r="187" spans="1:5" x14ac:dyDescent="0.3">
      <c r="A187" s="5" t="s">
        <v>5</v>
      </c>
      <c r="B187" s="5" t="s">
        <v>86</v>
      </c>
      <c r="C187" s="5" t="s">
        <v>29</v>
      </c>
      <c r="D187" s="5"/>
      <c r="E187" s="6">
        <v>7000</v>
      </c>
    </row>
    <row r="188" spans="1:5" x14ac:dyDescent="0.3">
      <c r="A188" s="5" t="s">
        <v>5</v>
      </c>
      <c r="B188" s="5" t="s">
        <v>86</v>
      </c>
      <c r="C188" s="5" t="s">
        <v>29</v>
      </c>
      <c r="D188" s="5"/>
      <c r="E188" s="6">
        <v>9000</v>
      </c>
    </row>
    <row r="189" spans="1:5" x14ac:dyDescent="0.3">
      <c r="A189" s="5" t="s">
        <v>5</v>
      </c>
      <c r="B189" s="5" t="s">
        <v>86</v>
      </c>
      <c r="C189" s="5" t="s">
        <v>108</v>
      </c>
      <c r="D189" s="5"/>
      <c r="E189" s="6">
        <v>7000</v>
      </c>
    </row>
    <row r="190" spans="1:5" x14ac:dyDescent="0.3">
      <c r="A190" s="5" t="s">
        <v>5</v>
      </c>
      <c r="B190" s="5" t="s">
        <v>86</v>
      </c>
      <c r="C190" s="5" t="s">
        <v>10</v>
      </c>
      <c r="D190" s="5"/>
      <c r="E190" s="6">
        <v>3000</v>
      </c>
    </row>
    <row r="191" spans="1:5" x14ac:dyDescent="0.3">
      <c r="A191" s="5" t="s">
        <v>5</v>
      </c>
      <c r="B191" s="5" t="s">
        <v>86</v>
      </c>
      <c r="C191" s="5" t="s">
        <v>10</v>
      </c>
      <c r="D191" s="5"/>
      <c r="E191" s="6">
        <v>4000</v>
      </c>
    </row>
    <row r="192" spans="1:5" x14ac:dyDescent="0.3">
      <c r="A192" s="5" t="s">
        <v>5</v>
      </c>
      <c r="B192" s="5" t="s">
        <v>86</v>
      </c>
      <c r="C192" s="5" t="s">
        <v>10</v>
      </c>
      <c r="D192" s="5"/>
      <c r="E192" s="6">
        <v>5000</v>
      </c>
    </row>
    <row r="193" spans="1:5" x14ac:dyDescent="0.3">
      <c r="A193" s="5" t="s">
        <v>5</v>
      </c>
      <c r="B193" s="5" t="s">
        <v>86</v>
      </c>
      <c r="C193" s="5" t="s">
        <v>10</v>
      </c>
      <c r="D193" s="5"/>
      <c r="E193" s="6">
        <v>6000</v>
      </c>
    </row>
    <row r="194" spans="1:5" x14ac:dyDescent="0.3">
      <c r="A194" s="5" t="s">
        <v>5</v>
      </c>
      <c r="B194" s="5" t="s">
        <v>86</v>
      </c>
      <c r="C194" s="5" t="s">
        <v>10</v>
      </c>
      <c r="D194" s="5"/>
      <c r="E194" s="6">
        <v>7000</v>
      </c>
    </row>
    <row r="195" spans="1:5" x14ac:dyDescent="0.3">
      <c r="A195" s="5" t="s">
        <v>5</v>
      </c>
      <c r="B195" s="5" t="s">
        <v>86</v>
      </c>
      <c r="C195" s="5" t="s">
        <v>10</v>
      </c>
      <c r="D195" s="5"/>
      <c r="E195" s="6">
        <v>9000</v>
      </c>
    </row>
    <row r="196" spans="1:5" x14ac:dyDescent="0.3">
      <c r="A196" s="5" t="s">
        <v>5</v>
      </c>
      <c r="B196" s="5" t="s">
        <v>86</v>
      </c>
      <c r="C196" s="5" t="s">
        <v>98</v>
      </c>
      <c r="D196" s="5"/>
      <c r="E196" s="6">
        <v>9000</v>
      </c>
    </row>
    <row r="197" spans="1:5" x14ac:dyDescent="0.3">
      <c r="A197" s="5" t="s">
        <v>5</v>
      </c>
      <c r="B197" s="5" t="s">
        <v>9</v>
      </c>
      <c r="C197" s="5"/>
      <c r="D197" s="5" t="s">
        <v>93</v>
      </c>
      <c r="E197" s="6">
        <v>1000</v>
      </c>
    </row>
    <row r="198" spans="1:5" x14ac:dyDescent="0.3">
      <c r="A198" s="5" t="s">
        <v>5</v>
      </c>
      <c r="B198" s="5" t="s">
        <v>9</v>
      </c>
      <c r="C198" s="5"/>
      <c r="D198" s="5" t="s">
        <v>93</v>
      </c>
      <c r="E198" s="6">
        <v>200</v>
      </c>
    </row>
    <row r="199" spans="1:5" x14ac:dyDescent="0.3">
      <c r="A199" s="5" t="s">
        <v>5</v>
      </c>
      <c r="B199" s="5" t="s">
        <v>9</v>
      </c>
      <c r="C199" s="5"/>
      <c r="D199" s="5" t="s">
        <v>93</v>
      </c>
      <c r="E199" s="6">
        <v>3000</v>
      </c>
    </row>
    <row r="200" spans="1:5" x14ac:dyDescent="0.3">
      <c r="A200" s="5" t="s">
        <v>5</v>
      </c>
      <c r="B200" s="5" t="s">
        <v>9</v>
      </c>
      <c r="C200" s="5"/>
      <c r="D200" s="5" t="s">
        <v>93</v>
      </c>
      <c r="E200" s="6">
        <v>5000</v>
      </c>
    </row>
    <row r="201" spans="1:5" x14ac:dyDescent="0.3">
      <c r="A201" s="5" t="s">
        <v>5</v>
      </c>
      <c r="B201" s="5" t="s">
        <v>9</v>
      </c>
      <c r="C201" s="5">
        <v>64</v>
      </c>
      <c r="D201" s="5" t="s">
        <v>93</v>
      </c>
      <c r="E201" s="6">
        <v>3000</v>
      </c>
    </row>
    <row r="202" spans="1:5" x14ac:dyDescent="0.3">
      <c r="A202" s="5" t="s">
        <v>5</v>
      </c>
      <c r="B202" s="5" t="s">
        <v>9</v>
      </c>
      <c r="C202" s="5" t="s">
        <v>99</v>
      </c>
      <c r="D202" s="5" t="s">
        <v>93</v>
      </c>
      <c r="E202" s="6">
        <v>4000</v>
      </c>
    </row>
    <row r="203" spans="1:5" x14ac:dyDescent="0.3">
      <c r="A203" s="5" t="s">
        <v>5</v>
      </c>
      <c r="B203" s="5" t="s">
        <v>9</v>
      </c>
      <c r="C203" s="5" t="s">
        <v>99</v>
      </c>
      <c r="D203" s="5" t="s">
        <v>93</v>
      </c>
      <c r="E203" s="6">
        <v>5000</v>
      </c>
    </row>
    <row r="204" spans="1:5" x14ac:dyDescent="0.3">
      <c r="A204" s="5" t="s">
        <v>5</v>
      </c>
      <c r="B204" s="5" t="s">
        <v>9</v>
      </c>
      <c r="C204" s="5" t="s">
        <v>99</v>
      </c>
      <c r="D204" s="5" t="s">
        <v>93</v>
      </c>
      <c r="E204" s="6">
        <v>6000</v>
      </c>
    </row>
    <row r="205" spans="1:5" x14ac:dyDescent="0.3">
      <c r="A205" s="5" t="s">
        <v>5</v>
      </c>
      <c r="B205" s="5" t="s">
        <v>9</v>
      </c>
      <c r="C205" s="5" t="s">
        <v>30</v>
      </c>
      <c r="D205" s="5" t="s">
        <v>93</v>
      </c>
      <c r="E205" s="6">
        <v>3000</v>
      </c>
    </row>
    <row r="206" spans="1:5" x14ac:dyDescent="0.3">
      <c r="A206" s="5" t="s">
        <v>5</v>
      </c>
      <c r="B206" s="5" t="s">
        <v>9</v>
      </c>
      <c r="C206" s="5" t="s">
        <v>30</v>
      </c>
      <c r="D206" s="5" t="s">
        <v>93</v>
      </c>
      <c r="E206" s="6">
        <v>7000</v>
      </c>
    </row>
    <row r="207" spans="1:5" x14ac:dyDescent="0.3">
      <c r="A207" s="5" t="s">
        <v>5</v>
      </c>
      <c r="B207" s="5" t="s">
        <v>9</v>
      </c>
      <c r="C207" s="5" t="s">
        <v>95</v>
      </c>
      <c r="D207" s="5" t="s">
        <v>91</v>
      </c>
      <c r="E207" s="6"/>
    </row>
    <row r="208" spans="1:5" x14ac:dyDescent="0.3">
      <c r="A208" s="5" t="s">
        <v>5</v>
      </c>
      <c r="B208" s="5" t="s">
        <v>9</v>
      </c>
      <c r="C208" s="5"/>
      <c r="D208" s="5" t="s">
        <v>91</v>
      </c>
      <c r="E208" s="6">
        <v>300</v>
      </c>
    </row>
    <row r="209" spans="1:5" x14ac:dyDescent="0.3">
      <c r="A209" s="5" t="s">
        <v>5</v>
      </c>
      <c r="B209" s="5" t="s">
        <v>9</v>
      </c>
      <c r="C209" s="5" t="s">
        <v>97</v>
      </c>
      <c r="D209" s="5" t="s">
        <v>91</v>
      </c>
      <c r="E209" s="6">
        <v>200</v>
      </c>
    </row>
    <row r="210" spans="1:5" x14ac:dyDescent="0.3">
      <c r="A210" s="5" t="s">
        <v>5</v>
      </c>
      <c r="B210" s="5" t="s">
        <v>9</v>
      </c>
      <c r="C210" s="5" t="s">
        <v>97</v>
      </c>
      <c r="D210" s="5" t="s">
        <v>91</v>
      </c>
      <c r="E210" s="6"/>
    </row>
    <row r="211" spans="1:5" x14ac:dyDescent="0.3">
      <c r="A211" s="5" t="s">
        <v>5</v>
      </c>
      <c r="B211" s="5" t="s">
        <v>9</v>
      </c>
      <c r="C211" s="5" t="s">
        <v>100</v>
      </c>
      <c r="D211" s="5" t="s">
        <v>91</v>
      </c>
      <c r="E211" s="6">
        <v>400</v>
      </c>
    </row>
    <row r="212" spans="1:5" x14ac:dyDescent="0.3">
      <c r="A212" s="5" t="s">
        <v>5</v>
      </c>
      <c r="B212" s="5" t="s">
        <v>9</v>
      </c>
      <c r="C212" s="5" t="s">
        <v>94</v>
      </c>
      <c r="D212" s="5" t="s">
        <v>91</v>
      </c>
      <c r="E212" s="6">
        <v>600</v>
      </c>
    </row>
    <row r="213" spans="1:5" x14ac:dyDescent="0.3">
      <c r="A213" s="5" t="s">
        <v>5</v>
      </c>
      <c r="B213" s="5" t="s">
        <v>9</v>
      </c>
      <c r="C213" s="5" t="s">
        <v>37</v>
      </c>
      <c r="D213" s="5" t="s">
        <v>93</v>
      </c>
      <c r="E213" s="6">
        <v>200</v>
      </c>
    </row>
    <row r="214" spans="1:5" x14ac:dyDescent="0.3">
      <c r="A214" s="5" t="s">
        <v>5</v>
      </c>
      <c r="B214" s="5" t="s">
        <v>9</v>
      </c>
      <c r="C214" s="5" t="s">
        <v>37</v>
      </c>
      <c r="D214" s="5" t="s">
        <v>93</v>
      </c>
      <c r="E214" s="6">
        <v>300</v>
      </c>
    </row>
    <row r="215" spans="1:5" x14ac:dyDescent="0.3">
      <c r="A215" s="5" t="s">
        <v>5</v>
      </c>
      <c r="B215" s="5" t="s">
        <v>9</v>
      </c>
      <c r="C215" s="5" t="s">
        <v>37</v>
      </c>
      <c r="D215" s="5" t="s">
        <v>93</v>
      </c>
      <c r="E215" s="6">
        <v>3000</v>
      </c>
    </row>
    <row r="216" spans="1:5" x14ac:dyDescent="0.3">
      <c r="A216" s="5" t="s">
        <v>5</v>
      </c>
      <c r="B216" s="5" t="s">
        <v>9</v>
      </c>
      <c r="C216" s="5" t="s">
        <v>60</v>
      </c>
      <c r="D216" s="5" t="s">
        <v>93</v>
      </c>
      <c r="E216" s="6">
        <v>3000</v>
      </c>
    </row>
    <row r="217" spans="1:5" x14ac:dyDescent="0.3">
      <c r="A217" s="5" t="s">
        <v>5</v>
      </c>
      <c r="B217" s="5" t="s">
        <v>9</v>
      </c>
      <c r="C217" s="5" t="s">
        <v>60</v>
      </c>
      <c r="D217" s="5" t="s">
        <v>93</v>
      </c>
      <c r="E217" s="6">
        <v>7000</v>
      </c>
    </row>
    <row r="218" spans="1:5" x14ac:dyDescent="0.3">
      <c r="A218" s="5" t="s">
        <v>5</v>
      </c>
      <c r="B218" s="5" t="s">
        <v>9</v>
      </c>
      <c r="C218" s="5" t="s">
        <v>97</v>
      </c>
      <c r="D218" s="5" t="s">
        <v>93</v>
      </c>
      <c r="E218" s="6">
        <v>300</v>
      </c>
    </row>
    <row r="219" spans="1:5" x14ac:dyDescent="0.3">
      <c r="A219" s="5" t="s">
        <v>5</v>
      </c>
      <c r="B219" s="5" t="s">
        <v>9</v>
      </c>
      <c r="C219" s="5" t="s">
        <v>97</v>
      </c>
      <c r="D219" s="5" t="s">
        <v>93</v>
      </c>
      <c r="E219" s="6"/>
    </row>
    <row r="220" spans="1:5" x14ac:dyDescent="0.3">
      <c r="A220" s="5" t="s">
        <v>5</v>
      </c>
      <c r="B220" s="5" t="s">
        <v>9</v>
      </c>
      <c r="C220" s="5" t="s">
        <v>94</v>
      </c>
      <c r="D220" s="5" t="s">
        <v>93</v>
      </c>
      <c r="E220" s="6">
        <v>700</v>
      </c>
    </row>
    <row r="221" spans="1:5" x14ac:dyDescent="0.3">
      <c r="A221" s="5" t="s">
        <v>5</v>
      </c>
      <c r="B221" s="5" t="s">
        <v>9</v>
      </c>
      <c r="C221" s="5" t="s">
        <v>94</v>
      </c>
      <c r="D221" s="5" t="s">
        <v>93</v>
      </c>
      <c r="E221" s="6">
        <v>800</v>
      </c>
    </row>
    <row r="222" spans="1:5" x14ac:dyDescent="0.3">
      <c r="A222" s="5" t="s">
        <v>5</v>
      </c>
      <c r="B222" s="5" t="s">
        <v>9</v>
      </c>
      <c r="C222" s="5" t="s">
        <v>94</v>
      </c>
      <c r="D222" s="5" t="s">
        <v>93</v>
      </c>
      <c r="E222" s="6">
        <v>900</v>
      </c>
    </row>
    <row r="223" spans="1:5" x14ac:dyDescent="0.3">
      <c r="A223" s="5" t="s">
        <v>5</v>
      </c>
      <c r="B223" s="5" t="s">
        <v>101</v>
      </c>
      <c r="C223" s="5" t="s">
        <v>101</v>
      </c>
      <c r="D223" s="5"/>
      <c r="E223" s="6"/>
    </row>
    <row r="224" spans="1:5" x14ac:dyDescent="0.3">
      <c r="A224" s="5" t="s">
        <v>5</v>
      </c>
      <c r="B224" s="5" t="s">
        <v>63</v>
      </c>
      <c r="C224" s="5" t="s">
        <v>102</v>
      </c>
      <c r="D224" s="5"/>
      <c r="E224" s="6">
        <v>1000</v>
      </c>
    </row>
    <row r="225" spans="1:5" x14ac:dyDescent="0.3">
      <c r="A225" s="5" t="s">
        <v>5</v>
      </c>
      <c r="B225" s="5" t="s">
        <v>63</v>
      </c>
      <c r="C225" s="5" t="s">
        <v>102</v>
      </c>
      <c r="D225" s="5"/>
      <c r="E225" s="6">
        <v>2000</v>
      </c>
    </row>
    <row r="226" spans="1:5" x14ac:dyDescent="0.3">
      <c r="A226" s="5" t="s">
        <v>5</v>
      </c>
      <c r="B226" s="5" t="s">
        <v>63</v>
      </c>
      <c r="C226" s="5" t="s">
        <v>102</v>
      </c>
      <c r="D226" s="5"/>
      <c r="E226" s="6">
        <v>6000</v>
      </c>
    </row>
    <row r="227" spans="1:5" x14ac:dyDescent="0.3">
      <c r="A227" s="5" t="s">
        <v>5</v>
      </c>
      <c r="B227" s="5" t="s">
        <v>63</v>
      </c>
      <c r="C227" s="5" t="s">
        <v>102</v>
      </c>
      <c r="D227" s="5"/>
      <c r="E227" s="6">
        <v>7000</v>
      </c>
    </row>
    <row r="228" spans="1:5" x14ac:dyDescent="0.3">
      <c r="A228" s="5" t="s">
        <v>5</v>
      </c>
      <c r="B228" s="5" t="s">
        <v>63</v>
      </c>
      <c r="C228" s="5" t="s">
        <v>103</v>
      </c>
      <c r="D228" s="5"/>
      <c r="E228" s="6">
        <v>1000</v>
      </c>
    </row>
    <row r="229" spans="1:5" x14ac:dyDescent="0.3">
      <c r="A229" s="5" t="s">
        <v>5</v>
      </c>
      <c r="B229" s="5" t="s">
        <v>63</v>
      </c>
      <c r="C229" s="5" t="s">
        <v>103</v>
      </c>
      <c r="D229" s="5"/>
      <c r="E229" s="6">
        <v>3000</v>
      </c>
    </row>
    <row r="230" spans="1:5" x14ac:dyDescent="0.3">
      <c r="A230" s="5" t="s">
        <v>5</v>
      </c>
      <c r="B230" s="5" t="s">
        <v>63</v>
      </c>
      <c r="C230" s="5" t="s">
        <v>103</v>
      </c>
      <c r="D230" s="5"/>
      <c r="E230" s="6">
        <v>6000</v>
      </c>
    </row>
    <row r="231" spans="1:5" x14ac:dyDescent="0.3">
      <c r="A231" s="5" t="s">
        <v>5</v>
      </c>
      <c r="B231" s="5" t="s">
        <v>63</v>
      </c>
      <c r="C231" s="5" t="s">
        <v>103</v>
      </c>
      <c r="D231" s="5"/>
      <c r="E231" s="6">
        <v>7000</v>
      </c>
    </row>
    <row r="232" spans="1:5" x14ac:dyDescent="0.3">
      <c r="A232" s="5" t="s">
        <v>5</v>
      </c>
      <c r="B232" s="5" t="s">
        <v>63</v>
      </c>
      <c r="C232" s="5" t="s">
        <v>63</v>
      </c>
      <c r="D232" s="5"/>
      <c r="E232" s="6">
        <v>300</v>
      </c>
    </row>
    <row r="233" spans="1:5" x14ac:dyDescent="0.3">
      <c r="A233" s="5" t="s">
        <v>5</v>
      </c>
      <c r="B233" s="5" t="s">
        <v>63</v>
      </c>
      <c r="C233" s="5" t="s">
        <v>63</v>
      </c>
      <c r="D233" s="5"/>
      <c r="E233" s="6">
        <v>400</v>
      </c>
    </row>
    <row r="234" spans="1:5" x14ac:dyDescent="0.3">
      <c r="A234" s="5" t="s">
        <v>5</v>
      </c>
      <c r="B234" s="5" t="s">
        <v>90</v>
      </c>
      <c r="C234" s="5"/>
      <c r="D234" s="5"/>
      <c r="E234" s="6">
        <v>4000</v>
      </c>
    </row>
    <row r="235" spans="1:5" x14ac:dyDescent="0.3">
      <c r="A235" s="5" t="s">
        <v>5</v>
      </c>
      <c r="B235" s="5" t="s">
        <v>90</v>
      </c>
      <c r="C235" s="5"/>
      <c r="D235" s="5"/>
      <c r="E235" s="6">
        <v>6000</v>
      </c>
    </row>
    <row r="236" spans="1:5" x14ac:dyDescent="0.3">
      <c r="A236" s="5" t="s">
        <v>5</v>
      </c>
      <c r="B236" s="5" t="s">
        <v>90</v>
      </c>
      <c r="C236" s="5"/>
      <c r="D236" s="5"/>
      <c r="E236" s="6">
        <v>7000</v>
      </c>
    </row>
    <row r="237" spans="1:5" x14ac:dyDescent="0.3">
      <c r="A237" s="5" t="s">
        <v>5</v>
      </c>
      <c r="B237" s="5" t="s">
        <v>90</v>
      </c>
      <c r="C237" s="5"/>
      <c r="D237" s="5"/>
      <c r="E237" s="6">
        <v>8000</v>
      </c>
    </row>
    <row r="238" spans="1:5" x14ac:dyDescent="0.3">
      <c r="A238" s="5" t="s">
        <v>5</v>
      </c>
      <c r="B238" s="5" t="s">
        <v>90</v>
      </c>
      <c r="C238" s="5"/>
      <c r="D238" s="5"/>
      <c r="E238" s="6">
        <v>9000</v>
      </c>
    </row>
    <row r="239" spans="1:5" x14ac:dyDescent="0.3">
      <c r="A239" s="5" t="s">
        <v>5</v>
      </c>
      <c r="B239" s="5" t="s">
        <v>88</v>
      </c>
      <c r="C239" s="5"/>
      <c r="D239" s="5"/>
      <c r="E239" s="6">
        <v>200</v>
      </c>
    </row>
    <row r="240" spans="1:5" x14ac:dyDescent="0.3">
      <c r="A240" s="5" t="s">
        <v>5</v>
      </c>
      <c r="B240" s="5" t="s">
        <v>88</v>
      </c>
      <c r="C240" s="5"/>
      <c r="D240" s="5"/>
      <c r="E240" s="6">
        <v>400</v>
      </c>
    </row>
    <row r="241" spans="1:5" x14ac:dyDescent="0.3">
      <c r="A241" s="5" t="s">
        <v>5</v>
      </c>
      <c r="B241" s="5" t="s">
        <v>34</v>
      </c>
      <c r="C241" s="5"/>
      <c r="D241" s="5"/>
      <c r="E241" s="6">
        <v>3000</v>
      </c>
    </row>
    <row r="242" spans="1:5" x14ac:dyDescent="0.3">
      <c r="A242" s="5" t="s">
        <v>5</v>
      </c>
      <c r="B242" s="5" t="s">
        <v>33</v>
      </c>
      <c r="C242" s="5" t="s">
        <v>97</v>
      </c>
      <c r="D242" s="5" t="s">
        <v>91</v>
      </c>
      <c r="E242" s="6">
        <v>500</v>
      </c>
    </row>
    <row r="243" spans="1:5" x14ac:dyDescent="0.3">
      <c r="A243" s="5" t="s">
        <v>5</v>
      </c>
      <c r="B243" s="5" t="s">
        <v>33</v>
      </c>
      <c r="C243" s="5" t="s">
        <v>100</v>
      </c>
      <c r="D243" s="5" t="s">
        <v>91</v>
      </c>
      <c r="E243" s="6">
        <v>700</v>
      </c>
    </row>
    <row r="244" spans="1:5" x14ac:dyDescent="0.3">
      <c r="A244" s="5" t="s">
        <v>5</v>
      </c>
      <c r="B244" s="5" t="s">
        <v>33</v>
      </c>
      <c r="C244" s="5" t="s">
        <v>100</v>
      </c>
      <c r="D244" s="5" t="s">
        <v>91</v>
      </c>
      <c r="E244" s="6"/>
    </row>
    <row r="245" spans="1:5" x14ac:dyDescent="0.3">
      <c r="A245" s="5" t="s">
        <v>5</v>
      </c>
      <c r="B245" s="5" t="s">
        <v>33</v>
      </c>
      <c r="C245" s="5" t="s">
        <v>100</v>
      </c>
      <c r="D245" s="5" t="s">
        <v>91</v>
      </c>
      <c r="E245" s="6">
        <v>800</v>
      </c>
    </row>
    <row r="246" spans="1:5" x14ac:dyDescent="0.3">
      <c r="A246" s="5" t="s">
        <v>5</v>
      </c>
      <c r="B246" s="5" t="s">
        <v>33</v>
      </c>
      <c r="C246" s="5" t="s">
        <v>94</v>
      </c>
      <c r="D246" s="5" t="s">
        <v>91</v>
      </c>
      <c r="E246" s="6">
        <v>800</v>
      </c>
    </row>
    <row r="247" spans="1:5" x14ac:dyDescent="0.3">
      <c r="A247" s="5" t="s">
        <v>5</v>
      </c>
      <c r="B247" s="5" t="s">
        <v>33</v>
      </c>
      <c r="C247" s="5" t="s">
        <v>94</v>
      </c>
      <c r="D247" s="5" t="s">
        <v>91</v>
      </c>
      <c r="E247" s="6">
        <v>900</v>
      </c>
    </row>
    <row r="248" spans="1:5" x14ac:dyDescent="0.3">
      <c r="A248" s="5" t="s">
        <v>5</v>
      </c>
      <c r="B248" s="5" t="s">
        <v>33</v>
      </c>
      <c r="C248" s="5" t="s">
        <v>94</v>
      </c>
      <c r="D248" s="5" t="s">
        <v>91</v>
      </c>
      <c r="E248" s="6"/>
    </row>
    <row r="249" spans="1:5" x14ac:dyDescent="0.3">
      <c r="A249" s="5" t="s">
        <v>5</v>
      </c>
      <c r="B249" s="5" t="s">
        <v>33</v>
      </c>
      <c r="C249" s="5" t="s">
        <v>96</v>
      </c>
      <c r="D249" s="5" t="s">
        <v>91</v>
      </c>
      <c r="E249" s="6">
        <v>1000</v>
      </c>
    </row>
    <row r="250" spans="1:5" x14ac:dyDescent="0.3">
      <c r="A250" s="5" t="s">
        <v>5</v>
      </c>
      <c r="B250" s="5" t="s">
        <v>33</v>
      </c>
      <c r="C250" s="5" t="s">
        <v>100</v>
      </c>
      <c r="D250" s="5" t="s">
        <v>93</v>
      </c>
      <c r="E250" s="6">
        <v>8000</v>
      </c>
    </row>
    <row r="251" spans="1:5" x14ac:dyDescent="0.3">
      <c r="A251" s="5" t="s">
        <v>5</v>
      </c>
      <c r="B251" s="5" t="s">
        <v>33</v>
      </c>
      <c r="C251" s="5" t="s">
        <v>94</v>
      </c>
      <c r="D251" s="5" t="s">
        <v>93</v>
      </c>
      <c r="E251" s="6">
        <v>9000</v>
      </c>
    </row>
    <row r="252" spans="1:5" x14ac:dyDescent="0.3">
      <c r="A252" s="5" t="s">
        <v>5</v>
      </c>
      <c r="B252" s="5" t="s">
        <v>86</v>
      </c>
      <c r="C252" s="5" t="s">
        <v>105</v>
      </c>
      <c r="D252" s="5"/>
      <c r="E252" s="6">
        <v>8000</v>
      </c>
    </row>
    <row r="253" spans="1:5" x14ac:dyDescent="0.3">
      <c r="A253" s="5" t="s">
        <v>5</v>
      </c>
      <c r="B253" s="5" t="s">
        <v>86</v>
      </c>
      <c r="C253" s="5" t="s">
        <v>105</v>
      </c>
      <c r="D253" s="5"/>
      <c r="E253" s="6">
        <v>9000</v>
      </c>
    </row>
    <row r="254" spans="1:5" x14ac:dyDescent="0.3">
      <c r="A254" s="5" t="s">
        <v>5</v>
      </c>
      <c r="B254" s="5" t="s">
        <v>86</v>
      </c>
      <c r="C254" s="5" t="s">
        <v>106</v>
      </c>
      <c r="D254" s="5"/>
      <c r="E254" s="6">
        <v>8000</v>
      </c>
    </row>
    <row r="255" spans="1:5" x14ac:dyDescent="0.3">
      <c r="A255" s="5" t="s">
        <v>5</v>
      </c>
      <c r="B255" s="5" t="s">
        <v>86</v>
      </c>
      <c r="C255" s="5" t="s">
        <v>106</v>
      </c>
      <c r="D255" s="5"/>
      <c r="E255" s="6">
        <v>9000</v>
      </c>
    </row>
    <row r="256" spans="1:5" x14ac:dyDescent="0.3">
      <c r="A256" s="5" t="s">
        <v>5</v>
      </c>
      <c r="B256" s="5" t="s">
        <v>86</v>
      </c>
      <c r="C256" s="5" t="s">
        <v>107</v>
      </c>
      <c r="D256" s="5"/>
      <c r="E256" s="6">
        <v>9000</v>
      </c>
    </row>
    <row r="257" spans="1:5" x14ac:dyDescent="0.3">
      <c r="A257" s="5" t="s">
        <v>5</v>
      </c>
      <c r="B257" s="5" t="s">
        <v>86</v>
      </c>
      <c r="C257" s="5" t="s">
        <v>108</v>
      </c>
      <c r="D257" s="5"/>
      <c r="E257" s="6">
        <v>8000</v>
      </c>
    </row>
    <row r="258" spans="1:5" x14ac:dyDescent="0.3">
      <c r="A258" s="5" t="s">
        <v>5</v>
      </c>
      <c r="B258" s="5" t="s">
        <v>86</v>
      </c>
      <c r="C258" s="5" t="s">
        <v>108</v>
      </c>
      <c r="D258" s="5"/>
      <c r="E258" s="6">
        <v>9000</v>
      </c>
    </row>
    <row r="259" spans="1:5" x14ac:dyDescent="0.3">
      <c r="A259" s="5" t="s">
        <v>5</v>
      </c>
      <c r="B259" s="5" t="s">
        <v>92</v>
      </c>
      <c r="C259" s="5" t="s">
        <v>104</v>
      </c>
      <c r="D259" s="5"/>
      <c r="E259" s="6">
        <v>400</v>
      </c>
    </row>
    <row r="260" spans="1:5" x14ac:dyDescent="0.3">
      <c r="A260" s="5" t="s">
        <v>5</v>
      </c>
      <c r="B260" s="5" t="s">
        <v>35</v>
      </c>
      <c r="C260" s="5"/>
      <c r="D260" s="5"/>
      <c r="E260" s="6">
        <v>100</v>
      </c>
    </row>
    <row r="261" spans="1:5" x14ac:dyDescent="0.3">
      <c r="A261" s="5" t="s">
        <v>5</v>
      </c>
      <c r="B261" s="5" t="s">
        <v>35</v>
      </c>
      <c r="C261" s="5"/>
      <c r="D261" s="5"/>
      <c r="E261" s="6">
        <v>2000</v>
      </c>
    </row>
    <row r="262" spans="1:5" x14ac:dyDescent="0.3">
      <c r="A262" s="5" t="s">
        <v>5</v>
      </c>
      <c r="B262" s="5" t="s">
        <v>40</v>
      </c>
      <c r="C262" s="5" t="s">
        <v>99</v>
      </c>
      <c r="D262" s="5" t="s">
        <v>93</v>
      </c>
      <c r="E262" s="6"/>
    </row>
    <row r="263" spans="1:5" x14ac:dyDescent="0.3">
      <c r="A263" s="5" t="s">
        <v>5</v>
      </c>
      <c r="B263" s="5" t="s">
        <v>40</v>
      </c>
      <c r="C263" s="5" t="s">
        <v>95</v>
      </c>
      <c r="D263" s="5" t="s">
        <v>91</v>
      </c>
      <c r="E263" s="6"/>
    </row>
    <row r="264" spans="1:5" x14ac:dyDescent="0.3">
      <c r="A264" s="5" t="s">
        <v>2</v>
      </c>
      <c r="B264" s="5" t="s">
        <v>3</v>
      </c>
      <c r="C264" s="5">
        <v>3</v>
      </c>
      <c r="D264" s="5" t="s">
        <v>138</v>
      </c>
      <c r="E264" s="6" t="s">
        <v>129</v>
      </c>
    </row>
    <row r="265" spans="1:5" x14ac:dyDescent="0.3">
      <c r="A265" s="5" t="s">
        <v>2</v>
      </c>
      <c r="B265" s="5" t="s">
        <v>3</v>
      </c>
      <c r="C265" s="5">
        <v>5</v>
      </c>
      <c r="D265" s="5" t="s">
        <v>138</v>
      </c>
      <c r="E265" s="6" t="s">
        <v>129</v>
      </c>
    </row>
    <row r="266" spans="1:5" x14ac:dyDescent="0.3">
      <c r="A266" s="5" t="s">
        <v>2</v>
      </c>
      <c r="B266" s="5" t="s">
        <v>3</v>
      </c>
      <c r="C266" s="5">
        <v>7</v>
      </c>
      <c r="D266" s="5" t="s">
        <v>138</v>
      </c>
      <c r="E266" s="6" t="s">
        <v>129</v>
      </c>
    </row>
    <row r="267" spans="1:5" x14ac:dyDescent="0.3">
      <c r="A267" s="5" t="s">
        <v>2</v>
      </c>
      <c r="B267" s="5" t="s">
        <v>3</v>
      </c>
      <c r="C267" s="5" t="s">
        <v>26</v>
      </c>
      <c r="D267" s="5" t="s">
        <v>138</v>
      </c>
      <c r="E267" s="6" t="s">
        <v>129</v>
      </c>
    </row>
    <row r="268" spans="1:5" x14ac:dyDescent="0.3">
      <c r="A268" s="5" t="s">
        <v>2</v>
      </c>
      <c r="B268" s="5" t="s">
        <v>3</v>
      </c>
      <c r="C268" s="5" t="s">
        <v>28</v>
      </c>
      <c r="D268" s="5" t="s">
        <v>138</v>
      </c>
      <c r="E268" s="6" t="s">
        <v>129</v>
      </c>
    </row>
    <row r="269" spans="1:5" x14ac:dyDescent="0.3">
      <c r="A269" s="5" t="s">
        <v>2</v>
      </c>
      <c r="B269" s="5" t="s">
        <v>3</v>
      </c>
      <c r="C269" s="5" t="s">
        <v>31</v>
      </c>
      <c r="D269" s="5" t="s">
        <v>138</v>
      </c>
      <c r="E269" s="6" t="s">
        <v>129</v>
      </c>
    </row>
    <row r="270" spans="1:5" x14ac:dyDescent="0.3">
      <c r="A270" s="5" t="s">
        <v>2</v>
      </c>
      <c r="B270" s="5" t="s">
        <v>3</v>
      </c>
      <c r="C270" s="5" t="s">
        <v>26</v>
      </c>
      <c r="D270" s="5" t="s">
        <v>139</v>
      </c>
      <c r="E270" s="6" t="s">
        <v>130</v>
      </c>
    </row>
    <row r="271" spans="1:5" x14ac:dyDescent="0.3">
      <c r="A271" s="5" t="s">
        <v>2</v>
      </c>
      <c r="B271" s="5" t="s">
        <v>3</v>
      </c>
      <c r="C271" s="5" t="s">
        <v>28</v>
      </c>
      <c r="D271" s="5" t="s">
        <v>139</v>
      </c>
      <c r="E271" s="6" t="s">
        <v>130</v>
      </c>
    </row>
    <row r="272" spans="1:5" x14ac:dyDescent="0.3">
      <c r="A272" s="5" t="s">
        <v>2</v>
      </c>
      <c r="B272" s="5" t="s">
        <v>3</v>
      </c>
      <c r="C272" s="5" t="s">
        <v>31</v>
      </c>
      <c r="D272" s="5" t="s">
        <v>139</v>
      </c>
      <c r="E272" s="6" t="s">
        <v>130</v>
      </c>
    </row>
    <row r="273" spans="1:5" x14ac:dyDescent="0.3">
      <c r="A273" s="5" t="s">
        <v>2</v>
      </c>
      <c r="B273" s="5"/>
      <c r="C273" s="5"/>
      <c r="D273" s="5"/>
      <c r="E273" s="6" t="s">
        <v>74</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94E5-22EF-4F9F-8C91-F2E7EC78BBD5}">
  <dimension ref="A1:C7"/>
  <sheetViews>
    <sheetView topLeftCell="A20" workbookViewId="0">
      <selection activeCell="B9" sqref="B9"/>
    </sheetView>
  </sheetViews>
  <sheetFormatPr defaultRowHeight="14.4" x14ac:dyDescent="0.3"/>
  <cols>
    <col min="1" max="1" width="11.5546875" bestFit="1" customWidth="1"/>
    <col min="2" max="2" width="11.21875" customWidth="1"/>
    <col min="3" max="3" width="11.5546875" customWidth="1"/>
  </cols>
  <sheetData>
    <row r="1" spans="1:3" x14ac:dyDescent="0.3">
      <c r="A1" s="1" t="s">
        <v>23</v>
      </c>
      <c r="B1" s="1" t="s">
        <v>24</v>
      </c>
      <c r="C1" s="1" t="s">
        <v>25</v>
      </c>
    </row>
    <row r="2" spans="1:3" x14ac:dyDescent="0.3">
      <c r="A2" s="2" t="s">
        <v>17</v>
      </c>
      <c r="B2" s="2">
        <v>0</v>
      </c>
      <c r="C2" s="2">
        <v>0.6</v>
      </c>
    </row>
    <row r="3" spans="1:3" x14ac:dyDescent="0.3">
      <c r="A3" s="2" t="s">
        <v>18</v>
      </c>
      <c r="B3" s="2">
        <v>0.6</v>
      </c>
      <c r="C3" s="2">
        <v>0.9</v>
      </c>
    </row>
    <row r="4" spans="1:3" x14ac:dyDescent="0.3">
      <c r="A4" s="2" t="s">
        <v>19</v>
      </c>
      <c r="B4" s="2">
        <v>0.9</v>
      </c>
      <c r="C4" s="2">
        <v>1.1000000000000001</v>
      </c>
    </row>
    <row r="5" spans="1:3" x14ac:dyDescent="0.3">
      <c r="A5" s="2" t="s">
        <v>20</v>
      </c>
      <c r="B5" s="2">
        <v>1.1000000000000001</v>
      </c>
      <c r="C5" s="2">
        <v>1.5</v>
      </c>
    </row>
    <row r="6" spans="1:3" x14ac:dyDescent="0.3">
      <c r="A6" s="2" t="s">
        <v>21</v>
      </c>
      <c r="B6" s="2">
        <v>1.5</v>
      </c>
      <c r="C6" s="2">
        <v>2</v>
      </c>
    </row>
    <row r="7" spans="1:3" x14ac:dyDescent="0.3">
      <c r="A7" s="2" t="s">
        <v>22</v>
      </c>
      <c r="B7" s="2">
        <v>2</v>
      </c>
      <c r="C7" s="2">
        <v>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00AC52B9BA19564488CD475AFD366C6E" ma:contentTypeVersion="4" ma:contentTypeDescription="Create a new document." ma:contentTypeScope="" ma:versionID="57f59ac9ab3042bc2cfea2f150d941f6">
  <xsd:schema xmlns:xsd="http://www.w3.org/2001/XMLSchema" xmlns:xs="http://www.w3.org/2001/XMLSchema" xmlns:p="http://schemas.microsoft.com/office/2006/metadata/properties" xmlns:ns3="58589744-9021-47fd-9147-40d976a83544" targetNamespace="http://schemas.microsoft.com/office/2006/metadata/properties" ma:root="true" ma:fieldsID="44013e7ec91ea5933b5f2b77a0b43c83" ns3:_="">
    <xsd:import namespace="58589744-9021-47fd-9147-40d976a8354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589744-9021-47fd-9147-40d976a835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9D379682-DC8F-4A44-BF24-6EF252725AE9}">
  <ds:schemaRefs/>
</ds:datastoreItem>
</file>

<file path=customXml/itemProps2.xml><?xml version="1.0" encoding="utf-8"?>
<ds:datastoreItem xmlns:ds="http://schemas.openxmlformats.org/officeDocument/2006/customXml" ds:itemID="{BA808135-2BF2-4EEF-9F0B-271A5213D129}">
  <ds:schemaRefs/>
</ds:datastoreItem>
</file>

<file path=customXml/itemProps3.xml><?xml version="1.0" encoding="utf-8"?>
<ds:datastoreItem xmlns:ds="http://schemas.openxmlformats.org/officeDocument/2006/customXml" ds:itemID="{AF6FF27F-5453-4998-9D98-A2490A0192E8}">
  <ds:schemaRefs/>
</ds:datastoreItem>
</file>

<file path=customXml/itemProps4.xml><?xml version="1.0" encoding="utf-8"?>
<ds:datastoreItem xmlns:ds="http://schemas.openxmlformats.org/officeDocument/2006/customXml" ds:itemID="{3E8AA33F-502B-4A8D-8157-71B26B5ED4C9}">
  <ds:schemaRefs>
    <ds:schemaRef ds:uri="http://schemas.openxmlformats.org/package/2006/metadata/core-properties"/>
    <ds:schemaRef ds:uri="http://schemas.microsoft.com/office/2006/documentManagement/types"/>
    <ds:schemaRef ds:uri="http://www.w3.org/XML/1998/namespace"/>
    <ds:schemaRef ds:uri="58589744-9021-47fd-9147-40d976a83544"/>
    <ds:schemaRef ds:uri="http://purl.org/dc/terms/"/>
    <ds:schemaRef ds:uri="http://schemas.microsoft.com/office/2006/metadata/properties"/>
    <ds:schemaRef ds:uri="http://schemas.microsoft.com/office/infopath/2007/PartnerControls"/>
    <ds:schemaRef ds:uri="http://purl.org/dc/dcmitype/"/>
    <ds:schemaRef ds:uri="http://purl.org/dc/elements/1.1/"/>
  </ds:schemaRefs>
</ds:datastoreItem>
</file>

<file path=customXml/itemProps5.xml><?xml version="1.0" encoding="utf-8"?>
<ds:datastoreItem xmlns:ds="http://schemas.openxmlformats.org/officeDocument/2006/customXml" ds:itemID="{CF8E4D55-1DF7-4E2F-85EE-75FC077AB8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589744-9021-47fd-9147-40d976a835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D5876B58-AA0F-4E68-951D-4A161793327F}">
  <ds:schemaRefs/>
</ds:datastoreItem>
</file>

<file path=customXml/itemProps7.xml><?xml version="1.0" encoding="utf-8"?>
<ds:datastoreItem xmlns:ds="http://schemas.openxmlformats.org/officeDocument/2006/customXml" ds:itemID="{0DF02EF5-94CF-40A0-9F26-F9B33A47F4AD}">
  <ds:schemaRefs/>
</ds:datastoreItem>
</file>

<file path=customXml/itemProps8.xml><?xml version="1.0" encoding="utf-8"?>
<ds:datastoreItem xmlns:ds="http://schemas.openxmlformats.org/officeDocument/2006/customXml" ds:itemID="{4AD858FF-3222-4173-BAEE-0B3C0C03EBC6}">
  <ds:schemaRefs/>
</ds:datastoreItem>
</file>

<file path=customXml/itemProps9.xml><?xml version="1.0" encoding="utf-8"?>
<ds:datastoreItem xmlns:ds="http://schemas.openxmlformats.org/officeDocument/2006/customXml" ds:itemID="{6A0EFE2E-E34A-4664-870A-12AC434E1878}">
  <ds:schemaRefs/>
</ds:datastoreItem>
</file>

<file path=customXml/itemProps10.xml><?xml version="1.0" encoding="utf-8"?>
<ds:datastoreItem xmlns:ds="http://schemas.openxmlformats.org/officeDocument/2006/customXml" ds:itemID="{299825C4-42F9-4CF0-89B3-0D7D7A26BB0A}">
  <ds:schemaRefs/>
</ds:datastoreItem>
</file>

<file path=customXml/itemProps11.xml><?xml version="1.0" encoding="utf-8"?>
<ds:datastoreItem xmlns:ds="http://schemas.openxmlformats.org/officeDocument/2006/customXml" ds:itemID="{88C95145-1412-4DEE-AE9F-2BA209FD0038}">
  <ds:schemaRefs/>
</ds:datastoreItem>
</file>

<file path=customXml/itemProps12.xml><?xml version="1.0" encoding="utf-8"?>
<ds:datastoreItem xmlns:ds="http://schemas.openxmlformats.org/officeDocument/2006/customXml" ds:itemID="{C6AD7EDE-289A-4EBE-A738-31764AFEED55}">
  <ds:schemaRefs/>
</ds:datastoreItem>
</file>

<file path=customXml/itemProps13.xml><?xml version="1.0" encoding="utf-8"?>
<ds:datastoreItem xmlns:ds="http://schemas.openxmlformats.org/officeDocument/2006/customXml" ds:itemID="{4556949B-4CD7-439F-9370-CEBA4BD5DF07}">
  <ds:schemaRefs/>
</ds:datastoreItem>
</file>

<file path=customXml/itemProps14.xml><?xml version="1.0" encoding="utf-8"?>
<ds:datastoreItem xmlns:ds="http://schemas.openxmlformats.org/officeDocument/2006/customXml" ds:itemID="{DA253136-6DBF-4833-91E4-8F083D39F69C}">
  <ds:schemaRefs/>
</ds:datastoreItem>
</file>

<file path=customXml/itemProps15.xml><?xml version="1.0" encoding="utf-8"?>
<ds:datastoreItem xmlns:ds="http://schemas.openxmlformats.org/officeDocument/2006/customXml" ds:itemID="{057B9E7E-D1A6-4FDC-88CF-4BF113C6C098}">
  <ds:schemaRefs/>
</ds:datastoreItem>
</file>

<file path=customXml/itemProps16.xml><?xml version="1.0" encoding="utf-8"?>
<ds:datastoreItem xmlns:ds="http://schemas.openxmlformats.org/officeDocument/2006/customXml" ds:itemID="{C3ECEA0D-27FF-4531-80BF-FF896D941584}">
  <ds:schemaRefs>
    <ds:schemaRef ds:uri="http://schemas.microsoft.com/sharepoint/v3/contenttype/forms"/>
  </ds:schemaRefs>
</ds:datastoreItem>
</file>

<file path=customXml/itemProps17.xml><?xml version="1.0" encoding="utf-8"?>
<ds:datastoreItem xmlns:ds="http://schemas.openxmlformats.org/officeDocument/2006/customXml" ds:itemID="{0E868656-026C-4236-89E3-24AB7DA13549}">
  <ds:schemaRefs/>
</ds:datastoreItem>
</file>

<file path=customXml/itemProps18.xml><?xml version="1.0" encoding="utf-8"?>
<ds:datastoreItem xmlns:ds="http://schemas.openxmlformats.org/officeDocument/2006/customXml" ds:itemID="{377D2E1D-6E9D-46EF-8530-9700721650E1}">
  <ds:schemaRefs/>
</ds:datastoreItem>
</file>

<file path=customXml/itemProps19.xml><?xml version="1.0" encoding="utf-8"?>
<ds:datastoreItem xmlns:ds="http://schemas.openxmlformats.org/officeDocument/2006/customXml" ds:itemID="{2F82922B-A9F8-4A3F-A0FA-1699FD0F6A00}">
  <ds:schemaRefs/>
</ds:datastoreItem>
</file>

<file path=customXml/itemProps20.xml><?xml version="1.0" encoding="utf-8"?>
<ds:datastoreItem xmlns:ds="http://schemas.openxmlformats.org/officeDocument/2006/customXml" ds:itemID="{3503BC55-9448-41B6-8DF1-FCD679219168}">
  <ds:schemaRefs/>
</ds:datastoreItem>
</file>

<file path=customXml/itemProps21.xml><?xml version="1.0" encoding="utf-8"?>
<ds:datastoreItem xmlns:ds="http://schemas.openxmlformats.org/officeDocument/2006/customXml" ds:itemID="{375C601E-067B-4AFE-A0C8-CFF5952B49F3}">
  <ds:schemaRefs/>
</ds:datastoreItem>
</file>

<file path=customXml/itemProps22.xml><?xml version="1.0" encoding="utf-8"?>
<ds:datastoreItem xmlns:ds="http://schemas.openxmlformats.org/officeDocument/2006/customXml" ds:itemID="{4D696082-8A27-4BD3-AF02-A8126DB01F61}">
  <ds:schemaRefs/>
</ds:datastoreItem>
</file>

<file path=customXml/itemProps23.xml><?xml version="1.0" encoding="utf-8"?>
<ds:datastoreItem xmlns:ds="http://schemas.openxmlformats.org/officeDocument/2006/customXml" ds:itemID="{DB335B9D-9334-45BE-B4CC-DBAB4ABB5860}">
  <ds:schemaRefs/>
</ds:datastoreItem>
</file>

<file path=customXml/itemProps24.xml><?xml version="1.0" encoding="utf-8"?>
<ds:datastoreItem xmlns:ds="http://schemas.openxmlformats.org/officeDocument/2006/customXml" ds:itemID="{BE1C27E2-AC9E-4F8C-8298-F7C026F97FBA}">
  <ds:schemaRefs/>
</ds:datastoreItem>
</file>

<file path=customXml/itemProps25.xml><?xml version="1.0" encoding="utf-8"?>
<ds:datastoreItem xmlns:ds="http://schemas.openxmlformats.org/officeDocument/2006/customXml" ds:itemID="{EFDA6AB1-983A-46E5-AEC5-D713D1D26D8D}">
  <ds:schemaRefs/>
</ds:datastoreItem>
</file>

<file path=customXml/itemProps26.xml><?xml version="1.0" encoding="utf-8"?>
<ds:datastoreItem xmlns:ds="http://schemas.openxmlformats.org/officeDocument/2006/customXml" ds:itemID="{94C0ED66-F149-40B5-959E-D980DCD060BA}">
  <ds:schemaRefs/>
</ds:datastoreItem>
</file>

<file path=customXml/itemProps27.xml><?xml version="1.0" encoding="utf-8"?>
<ds:datastoreItem xmlns:ds="http://schemas.openxmlformats.org/officeDocument/2006/customXml" ds:itemID="{F0735B0D-DC88-4CB4-BD4F-8AD26F1D16E4}">
  <ds:schemaRefs/>
</ds:datastoreItem>
</file>

<file path=customXml/itemProps28.xml><?xml version="1.0" encoding="utf-8"?>
<ds:datastoreItem xmlns:ds="http://schemas.openxmlformats.org/officeDocument/2006/customXml" ds:itemID="{0E8CE717-779D-464B-BCDC-B9C2BBE31C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18</vt:i4>
      </vt:variant>
    </vt:vector>
  </HeadingPairs>
  <TitlesOfParts>
    <vt:vector size="24" baseType="lpstr">
      <vt:lpstr>screen_size_preferences</vt:lpstr>
      <vt:lpstr>Ranking_Pivot</vt:lpstr>
      <vt:lpstr>Ranking</vt:lpstr>
      <vt:lpstr>user_profiles</vt:lpstr>
      <vt:lpstr>cpu_ref</vt:lpstr>
      <vt:lpstr>perf_buckets</vt:lpstr>
      <vt:lpstr>AvgDate</vt:lpstr>
      <vt:lpstr>AvgPrice</vt:lpstr>
      <vt:lpstr>AvgRAM</vt:lpstr>
      <vt:lpstr>AvgROM</vt:lpstr>
      <vt:lpstr>AvgSize</vt:lpstr>
      <vt:lpstr>MaxDate</vt:lpstr>
      <vt:lpstr>MaxPrice</vt:lpstr>
      <vt:lpstr>MaxRAM</vt:lpstr>
      <vt:lpstr>MaxROM</vt:lpstr>
      <vt:lpstr>MaxSize</vt:lpstr>
      <vt:lpstr>MinDate</vt:lpstr>
      <vt:lpstr>MinPrice</vt:lpstr>
      <vt:lpstr>MinRAM</vt:lpstr>
      <vt:lpstr>MinROM</vt:lpstr>
      <vt:lpstr>MinSize</vt:lpstr>
      <vt:lpstr>Ranking!Print_Area</vt:lpstr>
      <vt:lpstr>RangeRAM</vt:lpstr>
      <vt:lpstr>RangeROM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MIA MUNAR</dc:creator>
  <cp:lastModifiedBy>MIA MUNAR</cp:lastModifiedBy>
  <cp:lastPrinted>2026-03-16T07:45:19Z</cp:lastPrinted>
  <dcterms:created xsi:type="dcterms:W3CDTF">2026-01-30T08:48:01Z</dcterms:created>
  <dcterms:modified xsi:type="dcterms:W3CDTF">2026-03-18T02:10:29Z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0x01010000AC52B9BA19564488CD475AFD366C6E</vt:lpwstr>
  </property>
</Properties>
</file>