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vânia\"/>
    </mc:Choice>
  </mc:AlternateContent>
  <bookViews>
    <workbookView xWindow="0" yWindow="0" windowWidth="28800" windowHeight="12330"/>
  </bookViews>
  <sheets>
    <sheet name="Planilha1" sheetId="1" r:id="rId1"/>
    <sheet name="Planilha2" sheetId="2" r:id="rId2"/>
    <sheet name="Planilha3" sheetId="3" r:id="rId3"/>
    <sheet name="Planilha4" sheetId="4" r:id="rId4"/>
    <sheet name="Exercicio" sheetId="5" r:id="rId5"/>
    <sheet name="Planilha6" sheetId="6" r:id="rId6"/>
  </sheets>
  <definedNames>
    <definedName name="_xlnm._FilterDatabase" localSheetId="4" hidden="1">Exercicio!$A$2:$E$6</definedName>
    <definedName name="_xlnm.Extract" localSheetId="4">Exercicio!$A$24:$E$24</definedName>
    <definedName name="_xlnm.Criteria" localSheetId="4">Exercicio!$A$14:$B$16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3" i="6"/>
  <c r="E2" i="6"/>
  <c r="D10" i="5"/>
  <c r="F3" i="5" s="1"/>
  <c r="C7" i="4"/>
  <c r="C8" i="3"/>
  <c r="C8" i="2"/>
  <c r="F6" i="1"/>
  <c r="C6" i="1"/>
  <c r="F4" i="5" l="1"/>
  <c r="F6" i="5"/>
  <c r="F5" i="5"/>
  <c r="F7" i="5" l="1"/>
</calcChain>
</file>

<file path=xl/sharedStrings.xml><?xml version="1.0" encoding="utf-8"?>
<sst xmlns="http://schemas.openxmlformats.org/spreadsheetml/2006/main" count="69" uniqueCount="46">
  <si>
    <t>Valor Presente</t>
  </si>
  <si>
    <t>Taxa</t>
  </si>
  <si>
    <t>Parcelas</t>
  </si>
  <si>
    <t>Valor Futuro</t>
  </si>
  <si>
    <t>TAXA</t>
  </si>
  <si>
    <t>Valor do Carro</t>
  </si>
  <si>
    <t>Entrada</t>
  </si>
  <si>
    <t>Meses para Pagar</t>
  </si>
  <si>
    <t>Prestações</t>
  </si>
  <si>
    <t>Taxa de Juros</t>
  </si>
  <si>
    <t>Moto</t>
  </si>
  <si>
    <t>Valor Poupado</t>
  </si>
  <si>
    <t>Saldo</t>
  </si>
  <si>
    <t>taxa</t>
  </si>
  <si>
    <t>Tempo para Compra</t>
  </si>
  <si>
    <t>NPER</t>
  </si>
  <si>
    <t>Valor Fianciado</t>
  </si>
  <si>
    <t>Juros</t>
  </si>
  <si>
    <t>Pagamentos mensais</t>
  </si>
  <si>
    <t>PAGTO</t>
  </si>
  <si>
    <t>Código</t>
  </si>
  <si>
    <t>Produto</t>
  </si>
  <si>
    <t>Risco</t>
  </si>
  <si>
    <t>Rendimento Histórico</t>
  </si>
  <si>
    <t>Prazo Meses</t>
  </si>
  <si>
    <t>CDB</t>
  </si>
  <si>
    <t>Fundo</t>
  </si>
  <si>
    <t>Tesouro</t>
  </si>
  <si>
    <t>Ações</t>
  </si>
  <si>
    <t>Baixo</t>
  </si>
  <si>
    <t>Médio</t>
  </si>
  <si>
    <t>Alto</t>
  </si>
  <si>
    <t>Valor investido</t>
  </si>
  <si>
    <t>Valor por investimento</t>
  </si>
  <si>
    <t>Total rendimentos</t>
  </si>
  <si>
    <t>Número de investimentos</t>
  </si>
  <si>
    <t>Aniversariantes</t>
  </si>
  <si>
    <t>Diogo</t>
  </si>
  <si>
    <t>Eduardo</t>
  </si>
  <si>
    <t>Katia</t>
  </si>
  <si>
    <t>Pedro</t>
  </si>
  <si>
    <t>Marlon</t>
  </si>
  <si>
    <t>Vânia</t>
  </si>
  <si>
    <t>Nome</t>
  </si>
  <si>
    <t>Data de Nascimento</t>
  </si>
  <si>
    <t>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</si>
</sst>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10" fontId="0" fillId="0" borderId="1" xfId="0" applyNumberFormat="1" applyBorder="1"/>
    <xf numFmtId="2" fontId="0" fillId="0" borderId="0" xfId="0" applyNumberFormat="1"/>
    <xf numFmtId="10" fontId="0" fillId="0" borderId="2" xfId="0" applyNumberFormat="1" applyBorder="1"/>
    <xf numFmtId="0" fontId="2" fillId="0" borderId="1" xfId="0" applyFont="1" applyBorder="1"/>
    <xf numFmtId="8" fontId="2" fillId="0" borderId="1" xfId="0" applyNumberFormat="1" applyFont="1" applyBorder="1"/>
    <xf numFmtId="44" fontId="0" fillId="0" borderId="1" xfId="1" applyFont="1" applyFill="1" applyBorder="1"/>
    <xf numFmtId="0" fontId="0" fillId="0" borderId="1" xfId="0" applyNumberFormat="1" applyFill="1" applyBorder="1" applyAlignment="1">
      <alignment horizontal="right"/>
    </xf>
    <xf numFmtId="4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/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F6" sqref="F6"/>
    </sheetView>
  </sheetViews>
  <sheetFormatPr defaultRowHeight="15" x14ac:dyDescent="0.25"/>
  <cols>
    <col min="2" max="2" width="14.28515625" bestFit="1" customWidth="1"/>
    <col min="3" max="3" width="13.28515625" bestFit="1" customWidth="1"/>
    <col min="5" max="5" width="14.28515625" bestFit="1" customWidth="1"/>
    <col min="6" max="6" width="13.28515625" bestFit="1" customWidth="1"/>
  </cols>
  <sheetData>
    <row r="2" spans="2:6" x14ac:dyDescent="0.25">
      <c r="B2" s="5" t="s">
        <v>0</v>
      </c>
      <c r="C2" s="6"/>
      <c r="E2" s="5" t="s">
        <v>0</v>
      </c>
      <c r="F2" s="6"/>
    </row>
    <row r="3" spans="2:6" x14ac:dyDescent="0.25">
      <c r="B3" s="9" t="s">
        <v>1</v>
      </c>
      <c r="C3" s="2">
        <v>0.03</v>
      </c>
      <c r="E3" s="9" t="s">
        <v>1</v>
      </c>
      <c r="F3" s="2">
        <v>0.03</v>
      </c>
    </row>
    <row r="4" spans="2:6" x14ac:dyDescent="0.25">
      <c r="B4" s="9" t="s">
        <v>2</v>
      </c>
      <c r="C4" s="1">
        <v>6</v>
      </c>
      <c r="E4" s="9" t="s">
        <v>2</v>
      </c>
      <c r="F4" s="1">
        <v>6</v>
      </c>
    </row>
    <row r="5" spans="2:6" x14ac:dyDescent="0.25">
      <c r="B5" s="9" t="s">
        <v>3</v>
      </c>
      <c r="C5" s="8">
        <v>30000</v>
      </c>
      <c r="E5" s="9" t="s">
        <v>3</v>
      </c>
      <c r="F5" s="8">
        <v>30000</v>
      </c>
    </row>
    <row r="6" spans="2:6" x14ac:dyDescent="0.25">
      <c r="B6" s="9" t="s">
        <v>0</v>
      </c>
      <c r="C6" s="7">
        <f>PV(C3,C4,,-C5)</f>
        <v>25124.527700509632</v>
      </c>
      <c r="E6" s="9" t="s">
        <v>0</v>
      </c>
      <c r="F6" s="7">
        <f>FV(F3,F4,,-F5)</f>
        <v>35821.568895869998</v>
      </c>
    </row>
  </sheetData>
  <mergeCells count="2">
    <mergeCell ref="B2:C2"/>
    <mergeCell ref="E2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6.42578125" bestFit="1" customWidth="1"/>
    <col min="3" max="3" width="13.28515625" bestFit="1" customWidth="1"/>
  </cols>
  <sheetData>
    <row r="2" spans="2:3" x14ac:dyDescent="0.25">
      <c r="B2" s="4" t="s">
        <v>4</v>
      </c>
      <c r="C2" s="4"/>
    </row>
    <row r="3" spans="2:3" x14ac:dyDescent="0.25">
      <c r="B3" s="1" t="s">
        <v>5</v>
      </c>
      <c r="C3" s="1">
        <v>45000</v>
      </c>
    </row>
    <row r="4" spans="2:3" x14ac:dyDescent="0.25">
      <c r="B4" s="1" t="s">
        <v>6</v>
      </c>
      <c r="C4" s="1">
        <v>13500</v>
      </c>
    </row>
    <row r="5" spans="2:3" x14ac:dyDescent="0.25">
      <c r="B5" s="1" t="s">
        <v>7</v>
      </c>
      <c r="C5" s="1">
        <v>72</v>
      </c>
    </row>
    <row r="6" spans="2:3" x14ac:dyDescent="0.25">
      <c r="B6" s="1" t="s">
        <v>8</v>
      </c>
      <c r="C6" s="1">
        <v>890</v>
      </c>
    </row>
    <row r="7" spans="2:3" x14ac:dyDescent="0.25">
      <c r="B7" s="1"/>
      <c r="C7" s="1"/>
    </row>
    <row r="8" spans="2:3" x14ac:dyDescent="0.25">
      <c r="B8" s="1" t="s">
        <v>9</v>
      </c>
      <c r="C8" s="11">
        <f>RATE(C5,-C6,C3-C4)</f>
        <v>2.2601960686456434E-2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4" sqref="E4"/>
    </sheetView>
  </sheetViews>
  <sheetFormatPr defaultRowHeight="15" x14ac:dyDescent="0.25"/>
  <cols>
    <col min="2" max="2" width="19" bestFit="1" customWidth="1"/>
    <col min="3" max="3" width="13.28515625" bestFit="1" customWidth="1"/>
  </cols>
  <sheetData>
    <row r="2" spans="2:3" x14ac:dyDescent="0.25">
      <c r="B2" s="4" t="s">
        <v>15</v>
      </c>
      <c r="C2" s="4"/>
    </row>
    <row r="3" spans="2:3" x14ac:dyDescent="0.25">
      <c r="B3" s="1" t="s">
        <v>10</v>
      </c>
      <c r="C3" s="8">
        <v>52000</v>
      </c>
    </row>
    <row r="4" spans="2:3" x14ac:dyDescent="0.25">
      <c r="B4" s="1" t="s">
        <v>12</v>
      </c>
      <c r="C4" s="8"/>
    </row>
    <row r="5" spans="2:3" x14ac:dyDescent="0.25">
      <c r="B5" s="1" t="s">
        <v>11</v>
      </c>
      <c r="C5" s="8">
        <v>1500</v>
      </c>
    </row>
    <row r="6" spans="2:3" x14ac:dyDescent="0.25">
      <c r="B6" s="1" t="s">
        <v>13</v>
      </c>
      <c r="C6" s="11">
        <v>7.0000000000000001E-3</v>
      </c>
    </row>
    <row r="8" spans="2:3" x14ac:dyDescent="0.25">
      <c r="B8" t="s">
        <v>14</v>
      </c>
      <c r="C8" s="12">
        <f>NPER(C6,C5-C4,C3)</f>
        <v>-31.145590390240869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F17" sqref="F17"/>
    </sheetView>
  </sheetViews>
  <sheetFormatPr defaultRowHeight="15" x14ac:dyDescent="0.25"/>
  <cols>
    <col min="2" max="2" width="19.85546875" bestFit="1" customWidth="1"/>
    <col min="3" max="3" width="12.140625" bestFit="1" customWidth="1"/>
  </cols>
  <sheetData>
    <row r="2" spans="2:3" x14ac:dyDescent="0.25">
      <c r="B2" s="4" t="s">
        <v>19</v>
      </c>
      <c r="C2" s="4"/>
    </row>
    <row r="3" spans="2:3" x14ac:dyDescent="0.25">
      <c r="B3" s="1" t="s">
        <v>16</v>
      </c>
      <c r="C3" s="8">
        <v>1900</v>
      </c>
    </row>
    <row r="4" spans="2:3" x14ac:dyDescent="0.25">
      <c r="B4" s="1" t="s">
        <v>2</v>
      </c>
      <c r="C4" s="1">
        <v>10</v>
      </c>
    </row>
    <row r="5" spans="2:3" x14ac:dyDescent="0.25">
      <c r="B5" s="1" t="s">
        <v>17</v>
      </c>
      <c r="C5" s="2">
        <v>0.04</v>
      </c>
    </row>
    <row r="6" spans="2:3" x14ac:dyDescent="0.25">
      <c r="B6" s="1"/>
      <c r="C6" s="1"/>
    </row>
    <row r="7" spans="2:3" x14ac:dyDescent="0.25">
      <c r="B7" s="1" t="s">
        <v>18</v>
      </c>
      <c r="C7" s="7">
        <f>PMT(C5,C4,-C3)</f>
        <v>234.25279422725941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E32" sqref="E32"/>
    </sheetView>
  </sheetViews>
  <sheetFormatPr defaultRowHeight="15" x14ac:dyDescent="0.25"/>
  <cols>
    <col min="1" max="1" width="7.140625" bestFit="1" customWidth="1"/>
    <col min="2" max="2" width="8.140625" bestFit="1" customWidth="1"/>
    <col min="3" max="3" width="24.5703125" bestFit="1" customWidth="1"/>
    <col min="4" max="4" width="20.5703125" bestFit="1" customWidth="1"/>
    <col min="5" max="5" width="17.5703125" bestFit="1" customWidth="1"/>
    <col min="6" max="6" width="11.7109375" bestFit="1" customWidth="1"/>
    <col min="9" max="9" width="14.28515625" bestFit="1" customWidth="1"/>
    <col min="10" max="10" width="13.28515625" bestFit="1" customWidth="1"/>
  </cols>
  <sheetData>
    <row r="2" spans="1:6" x14ac:dyDescent="0.25">
      <c r="A2" s="19" t="s">
        <v>20</v>
      </c>
      <c r="B2" s="19" t="s">
        <v>21</v>
      </c>
      <c r="C2" s="19" t="s">
        <v>22</v>
      </c>
      <c r="D2" s="19" t="s">
        <v>23</v>
      </c>
      <c r="E2" s="20" t="s">
        <v>24</v>
      </c>
    </row>
    <row r="3" spans="1:6" x14ac:dyDescent="0.25">
      <c r="A3" s="3">
        <v>1</v>
      </c>
      <c r="B3" s="1" t="s">
        <v>25</v>
      </c>
      <c r="C3" s="1" t="s">
        <v>29</v>
      </c>
      <c r="D3" s="13">
        <v>6.0000000000000001E-3</v>
      </c>
      <c r="E3" s="1">
        <v>12</v>
      </c>
      <c r="F3" s="7">
        <f>FV(D3,E3,,-D$10)</f>
        <v>2686.0604193048116</v>
      </c>
    </row>
    <row r="4" spans="1:6" x14ac:dyDescent="0.25">
      <c r="A4" s="3">
        <v>2</v>
      </c>
      <c r="B4" s="1" t="s">
        <v>26</v>
      </c>
      <c r="C4" s="1" t="s">
        <v>29</v>
      </c>
      <c r="D4" s="13">
        <v>7.0000000000000001E-3</v>
      </c>
      <c r="E4" s="1">
        <v>24</v>
      </c>
      <c r="F4" s="7">
        <f t="shared" ref="F4:F6" si="0">FV(D4,E4,,-D$10)</f>
        <v>2955.6111887878355</v>
      </c>
    </row>
    <row r="5" spans="1:6" x14ac:dyDescent="0.25">
      <c r="A5" s="3">
        <v>3</v>
      </c>
      <c r="B5" s="1" t="s">
        <v>27</v>
      </c>
      <c r="C5" s="1" t="s">
        <v>30</v>
      </c>
      <c r="D5" s="13">
        <v>8.0000000000000002E-3</v>
      </c>
      <c r="E5" s="1">
        <v>72</v>
      </c>
      <c r="F5" s="7">
        <f t="shared" si="0"/>
        <v>4437.0908450357883</v>
      </c>
    </row>
    <row r="6" spans="1:6" x14ac:dyDescent="0.25">
      <c r="A6" s="3">
        <v>4</v>
      </c>
      <c r="B6" s="1" t="s">
        <v>28</v>
      </c>
      <c r="C6" s="1" t="s">
        <v>31</v>
      </c>
      <c r="D6" s="13">
        <v>9.4999999999999998E-3</v>
      </c>
      <c r="E6" s="1">
        <v>60</v>
      </c>
      <c r="F6" s="7">
        <f t="shared" si="0"/>
        <v>4408.7899238427372</v>
      </c>
    </row>
    <row r="7" spans="1:6" x14ac:dyDescent="0.25">
      <c r="E7" s="14" t="s">
        <v>34</v>
      </c>
      <c r="F7" s="15">
        <f>SUM(F3:F6)</f>
        <v>14487.552376971173</v>
      </c>
    </row>
    <row r="8" spans="1:6" x14ac:dyDescent="0.25">
      <c r="C8" s="14" t="s">
        <v>32</v>
      </c>
      <c r="D8" s="16">
        <v>10000</v>
      </c>
    </row>
    <row r="9" spans="1:6" x14ac:dyDescent="0.25">
      <c r="C9" s="14" t="s">
        <v>35</v>
      </c>
      <c r="D9" s="17">
        <v>4</v>
      </c>
    </row>
    <row r="10" spans="1:6" x14ac:dyDescent="0.25">
      <c r="C10" s="14" t="s">
        <v>33</v>
      </c>
      <c r="D10" s="18">
        <f>D8/D9</f>
        <v>2500</v>
      </c>
    </row>
    <row r="14" spans="1:6" x14ac:dyDescent="0.25">
      <c r="A14" s="19" t="s">
        <v>20</v>
      </c>
      <c r="B14" s="19" t="s">
        <v>21</v>
      </c>
      <c r="C14" s="19" t="s">
        <v>22</v>
      </c>
      <c r="D14" s="19" t="s">
        <v>23</v>
      </c>
      <c r="E14" s="20" t="s">
        <v>24</v>
      </c>
    </row>
    <row r="15" spans="1:6" x14ac:dyDescent="0.25">
      <c r="C15" s="1" t="s">
        <v>29</v>
      </c>
    </row>
    <row r="24" spans="1:5" x14ac:dyDescent="0.25">
      <c r="A24" s="19" t="s">
        <v>20</v>
      </c>
      <c r="B24" s="19" t="s">
        <v>21</v>
      </c>
      <c r="C24" s="19" t="s">
        <v>22</v>
      </c>
      <c r="D24" s="19" t="s">
        <v>23</v>
      </c>
      <c r="E24" s="20" t="s">
        <v>24</v>
      </c>
    </row>
    <row r="25" spans="1:5" x14ac:dyDescent="0.25">
      <c r="A25" s="3">
        <v>1</v>
      </c>
      <c r="B25" s="1" t="s">
        <v>25</v>
      </c>
      <c r="C25" s="1" t="s">
        <v>29</v>
      </c>
      <c r="D25" s="13">
        <v>6.0000000000000001E-3</v>
      </c>
      <c r="E25" s="1">
        <v>12</v>
      </c>
    </row>
    <row r="26" spans="1:5" x14ac:dyDescent="0.25">
      <c r="A26" s="3">
        <v>2</v>
      </c>
      <c r="B26" s="1" t="s">
        <v>26</v>
      </c>
      <c r="C26" s="1" t="s">
        <v>29</v>
      </c>
      <c r="D26" s="13">
        <v>7.0000000000000001E-3</v>
      </c>
      <c r="E26" s="1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7" sqref="D7"/>
    </sheetView>
  </sheetViews>
  <sheetFormatPr defaultRowHeight="15" x14ac:dyDescent="0.25"/>
  <cols>
    <col min="1" max="1" width="8.28515625" bestFit="1" customWidth="1"/>
    <col min="2" max="2" width="19" bestFit="1" customWidth="1"/>
    <col min="3" max="3" width="28.7109375" bestFit="1" customWidth="1"/>
    <col min="5" max="5" width="10.7109375" bestFit="1" customWidth="1"/>
  </cols>
  <sheetData>
    <row r="1" spans="1:5" ht="18.75" x14ac:dyDescent="0.3">
      <c r="A1" s="24" t="s">
        <v>36</v>
      </c>
      <c r="B1" s="24"/>
      <c r="C1" s="24"/>
      <c r="D1" s="22"/>
    </row>
    <row r="2" spans="1:5" x14ac:dyDescent="0.25">
      <c r="A2" s="3" t="s">
        <v>43</v>
      </c>
      <c r="B2" s="3" t="s">
        <v>44</v>
      </c>
      <c r="C2" s="3" t="s">
        <v>45</v>
      </c>
      <c r="D2" s="10"/>
      <c r="E2" s="21">
        <f ca="1">TODAY()</f>
        <v>44478</v>
      </c>
    </row>
    <row r="3" spans="1:5" x14ac:dyDescent="0.25">
      <c r="A3" s="1" t="s">
        <v>37</v>
      </c>
      <c r="B3" s="23">
        <v>37061</v>
      </c>
      <c r="C3" s="1" t="str">
        <f ca="1">IF(DATE(YEAR(TODAY()),MONTH(B3),DAY(B3))&gt;TODAY(),"Faltam "&amp;DATE(YEAR(TODAY()),MONTH(B3),DAY(B3))-TODAY()&amp;" dias",IF(DATE(YEAR(TODAY()),MONTH(B3),DAY(B3))&lt;TODAY(),"Foi há "&amp;TODAY()-DATE(YEAR(TODAY()),MONTH(B3),DAY(B3))&amp;" dias","Parabéns pelo seu aniversário!"))</f>
        <v>Foi há 112 dias</v>
      </c>
    </row>
    <row r="4" spans="1:5" x14ac:dyDescent="0.25">
      <c r="A4" s="1" t="s">
        <v>38</v>
      </c>
      <c r="B4" s="23">
        <v>37925</v>
      </c>
      <c r="C4" s="1" t="str">
        <f t="shared" ref="C4:C8" ca="1" si="0">IF(DATE(YEAR(TODAY()),MONTH(B4),DAY(B4))&gt;TODAY(),"Faltam "&amp;DATE(YEAR(TODAY()),MONTH(B4),DAY(B4))-TODAY()&amp;" dias",IF(DATE(YEAR(TODAY()),MONTH(B4),DAY(B4))&lt;TODAY(),"Foi há "&amp;TODAY()-DATE(YEAR(TODAY()),MONTH(B4),DAY(B4))&amp;" dias","Parabéns pelo seu aniversário!"))</f>
        <v>Faltam 22 dias</v>
      </c>
    </row>
    <row r="5" spans="1:5" x14ac:dyDescent="0.25">
      <c r="A5" s="1" t="s">
        <v>39</v>
      </c>
      <c r="B5" s="23">
        <v>32304</v>
      </c>
      <c r="C5" s="1" t="str">
        <f t="shared" ca="1" si="0"/>
        <v>Foi há 121 dias</v>
      </c>
    </row>
    <row r="6" spans="1:5" x14ac:dyDescent="0.25">
      <c r="A6" s="1" t="s">
        <v>40</v>
      </c>
      <c r="B6" s="23">
        <v>37910</v>
      </c>
      <c r="C6" s="1" t="str">
        <f t="shared" ca="1" si="0"/>
        <v>Faltam 7 dias</v>
      </c>
    </row>
    <row r="7" spans="1:5" x14ac:dyDescent="0.25">
      <c r="A7" s="1" t="s">
        <v>41</v>
      </c>
      <c r="B7" s="23">
        <v>32790</v>
      </c>
      <c r="C7" s="1" t="str">
        <f t="shared" ca="1" si="0"/>
        <v>Parabéns pelo seu aniversário!</v>
      </c>
    </row>
    <row r="8" spans="1:5" x14ac:dyDescent="0.25">
      <c r="A8" s="1" t="s">
        <v>42</v>
      </c>
      <c r="B8" s="23">
        <v>34383</v>
      </c>
      <c r="C8" s="1" t="str">
        <f t="shared" ca="1" si="0"/>
        <v>Foi há 233 dias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Planilha1</vt:lpstr>
      <vt:lpstr>Planilha2</vt:lpstr>
      <vt:lpstr>Planilha3</vt:lpstr>
      <vt:lpstr>Planilha4</vt:lpstr>
      <vt:lpstr>Exercicio</vt:lpstr>
      <vt:lpstr>Planilha6</vt:lpstr>
      <vt:lpstr>Exercicio!Area_de_extracao</vt:lpstr>
      <vt:lpstr>Exercicio!Criterios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2021-10-09T17:21:50Z</dcterms:created>
  <dcterms:modified xsi:type="dcterms:W3CDTF">2021-10-09T19:50:02Z</dcterms:modified>
</cp:coreProperties>
</file>