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firstSheet="7" activeTab="13"/>
  </bookViews>
  <sheets>
    <sheet name="PRECEDENTES E DEPENDENTES" sheetId="16" r:id="rId1"/>
    <sheet name="AUDITORIA" sheetId="17" r:id="rId2"/>
    <sheet name="DIA.DA.SEMANA" sheetId="18" r:id="rId3"/>
    <sheet name="DATAM" sheetId="20" r:id="rId4"/>
    <sheet name="DIATRABALHO" sheetId="21" r:id="rId5"/>
    <sheet name="DIATRABALHO.INTL" sheetId="22" r:id="rId6"/>
    <sheet name="DIATRABALHOTOTAL" sheetId="23" r:id="rId7"/>
    <sheet name="DIATRABALHOTOTAL.INTL" sheetId="24" r:id="rId8"/>
    <sheet name="FIMMÊS" sheetId="25" r:id="rId9"/>
    <sheet name="NÚMSEMANA" sheetId="26" r:id="rId10"/>
    <sheet name="TEMPO" sheetId="27" r:id="rId11"/>
    <sheet name="HORA, MINUTO E SEGUNDO" sheetId="28" r:id="rId12"/>
    <sheet name="DIAS" sheetId="29" r:id="rId13"/>
    <sheet name="HONORÁRIO FREELANCER" sheetId="30" r:id="rId14"/>
  </sheets>
  <definedNames>
    <definedName name="feriados" localSheetId="5">DIATRABALHO.INTL!$A$6:$A$7</definedName>
    <definedName name="feriados" localSheetId="6">DIATRABALHOTOTAL!$A$6:$A$7</definedName>
    <definedName name="feriados" localSheetId="7">DIATRABALHOTOTAL.INTL!$A$6:$A$7</definedName>
    <definedName name="feriados">DIATRABALHO!$A$6:$A$7</definedName>
    <definedName name="tabela10" localSheetId="3">#REF!</definedName>
    <definedName name="tabela10" localSheetId="5">#REF!</definedName>
    <definedName name="tabela10" localSheetId="6">#REF!</definedName>
    <definedName name="tabela10" localSheetId="7">#REF!</definedName>
    <definedName name="tabela10" localSheetId="9">#REF!</definedName>
    <definedName name="tabela10">#REF!</definedName>
    <definedName name="tabela13" localSheetId="3">#REF!</definedName>
    <definedName name="tabela13" localSheetId="5">#REF!</definedName>
    <definedName name="tabela13" localSheetId="6">#REF!</definedName>
    <definedName name="tabela13" localSheetId="7">#REF!</definedName>
    <definedName name="tabela13" localSheetId="9">#REF!</definedName>
    <definedName name="tabela13">#REF!</definedName>
    <definedName name="Tabela5" localSheetId="3">#REF!</definedName>
    <definedName name="Tabela5" localSheetId="5">#REF!</definedName>
    <definedName name="Tabela5" localSheetId="6">#REF!</definedName>
    <definedName name="Tabela5" localSheetId="7">#REF!</definedName>
    <definedName name="Tabela5" localSheetId="9">#REF!</definedName>
    <definedName name="Tabela5">#REF!</definedName>
    <definedName name="tabferiados">'HONORÁRIO FREELANCER'!$A$10:$A$12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0" l="1"/>
  <c r="B4" i="30"/>
  <c r="B5" i="30"/>
  <c r="B3" i="30"/>
  <c r="D5" i="23"/>
  <c r="B3" i="29"/>
  <c r="A5" i="28" l="1"/>
  <c r="F5" i="28"/>
  <c r="A9" i="28"/>
  <c r="A7" i="28"/>
  <c r="A6" i="28"/>
  <c r="F5" i="27"/>
  <c r="B5" i="27"/>
  <c r="C3" i="26"/>
  <c r="C3" i="25"/>
  <c r="D9" i="24"/>
  <c r="D8" i="24"/>
  <c r="D6" i="24"/>
  <c r="D5" i="24"/>
  <c r="D6" i="23"/>
  <c r="D8" i="22"/>
  <c r="D5" i="22"/>
  <c r="D9" i="22"/>
  <c r="D6" i="22"/>
  <c r="D6" i="21"/>
  <c r="D5" i="21"/>
  <c r="F4" i="20"/>
  <c r="F3" i="20"/>
  <c r="F2" i="20"/>
  <c r="E2" i="20"/>
  <c r="E4" i="20"/>
  <c r="E3" i="20"/>
  <c r="E2" i="18"/>
  <c r="E4" i="18"/>
  <c r="E3" i="18"/>
  <c r="H4" i="16" l="1"/>
  <c r="E6" i="16"/>
  <c r="F8" i="16" s="1"/>
  <c r="G6" i="16"/>
  <c r="F4" i="16"/>
  <c r="D4" i="16"/>
</calcChain>
</file>

<file path=xl/sharedStrings.xml><?xml version="1.0" encoding="utf-8"?>
<sst xmlns="http://schemas.openxmlformats.org/spreadsheetml/2006/main" count="88" uniqueCount="44">
  <si>
    <t xml:space="preserve"> </t>
  </si>
  <si>
    <t>=</t>
  </si>
  <si>
    <t>DIA.DA.SEMANA(B2)</t>
  </si>
  <si>
    <t>DIA.DA.SEMANA(B2;2)</t>
  </si>
  <si>
    <t>DIA.DA.SEMANA(B2;3)</t>
  </si>
  <si>
    <t>DATAM(B2;1)</t>
  </si>
  <si>
    <t>DATAM(B2;2)</t>
  </si>
  <si>
    <t>DATAM(B2;12)</t>
  </si>
  <si>
    <t>Geral</t>
  </si>
  <si>
    <t>Data</t>
  </si>
  <si>
    <t>Data Início</t>
  </si>
  <si>
    <t>Dias</t>
  </si>
  <si>
    <t>Feriados</t>
  </si>
  <si>
    <t>DIATRABALHO(B1;B2)</t>
  </si>
  <si>
    <t>DIATRABALHO(B1;B2;feriados)</t>
  </si>
  <si>
    <t>DIATRABALHO.INTL(B1;B2)</t>
  </si>
  <si>
    <t>DIATRABALHO.INTL(B1;B2;11;feriados)</t>
  </si>
  <si>
    <t>Data Final</t>
  </si>
  <si>
    <t>DIATRABALHOTOTAL(B1;B2)</t>
  </si>
  <si>
    <t>DIATRABALHOTOTAL(B1;B2;feriados)</t>
  </si>
  <si>
    <t>DIATRABALHOTOTAL.INTL(B1;B2)</t>
  </si>
  <si>
    <t>DIATRABALHOTOTAL.INTL(B1;B2;11;feriados)</t>
  </si>
  <si>
    <t>FIMMÊS(B1;3)</t>
  </si>
  <si>
    <t>NÚMSEMANA(B1)</t>
  </si>
  <si>
    <t xml:space="preserve">HORA </t>
  </si>
  <si>
    <t>MINUTO</t>
  </si>
  <si>
    <t>SEGUNDO</t>
  </si>
  <si>
    <t>TEMPO(B1;B2;B3)</t>
  </si>
  <si>
    <t>TEMPO(F1;F2;F3)</t>
  </si>
  <si>
    <t>Hora</t>
  </si>
  <si>
    <t>HORA(A2)</t>
  </si>
  <si>
    <t>HORA(A3)</t>
  </si>
  <si>
    <t>HORA(A4)</t>
  </si>
  <si>
    <t>MINUTO(A3)</t>
  </si>
  <si>
    <t>=SEGUNDO(A3)</t>
  </si>
  <si>
    <t>Data2</t>
  </si>
  <si>
    <t>Data1</t>
  </si>
  <si>
    <t>DIAS(B1;B2)</t>
  </si>
  <si>
    <t>Dias trabalhados</t>
  </si>
  <si>
    <t>Total</t>
  </si>
  <si>
    <t>Data inicial - salário 55,00</t>
  </si>
  <si>
    <t>Data inicial - salário 65,00</t>
  </si>
  <si>
    <t>Total - salário 55,00</t>
  </si>
  <si>
    <t>Total - salário 65,00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</si>
</sst>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J8"/>
  <sheetViews>
    <sheetView workbookViewId="0">
      <selection activeCell="E34" sqref="E34"/>
    </sheetView>
  </sheetViews>
  <sheetFormatPr defaultRowHeight="15" x14ac:dyDescent="0.25"/>
  <sheetData>
    <row r="2" spans="2:10" x14ac:dyDescent="0.25">
      <c r="B2">
        <v>1</v>
      </c>
      <c r="D2">
        <v>2</v>
      </c>
      <c r="F2">
        <v>3</v>
      </c>
      <c r="H2">
        <v>4</v>
      </c>
      <c r="J2">
        <v>5</v>
      </c>
    </row>
    <row r="4" spans="2:10" x14ac:dyDescent="0.25">
      <c r="D4">
        <f>B2+D2</f>
        <v>3</v>
      </c>
      <c r="F4">
        <f>F2</f>
        <v>3</v>
      </c>
      <c r="H4">
        <f>H2+J2</f>
        <v>9</v>
      </c>
    </row>
    <row r="6" spans="2:10" x14ac:dyDescent="0.25">
      <c r="E6">
        <f>SUM(D4:H4)</f>
        <v>15</v>
      </c>
      <c r="G6">
        <f>AUDITORIA!D4</f>
        <v>40</v>
      </c>
    </row>
    <row r="7" spans="2:10" x14ac:dyDescent="0.25">
      <c r="I7" t="s">
        <v>0</v>
      </c>
    </row>
    <row r="8" spans="2:10" x14ac:dyDescent="0.25">
      <c r="F8">
        <f>SUM(E6:G6)+(20+30/2)-(SUM(D2:F2))</f>
        <v>85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"/>
  <sheetViews>
    <sheetView workbookViewId="0">
      <selection activeCell="H18" sqref="H18"/>
    </sheetView>
  </sheetViews>
  <sheetFormatPr defaultRowHeight="15" x14ac:dyDescent="0.25"/>
  <cols>
    <col min="1" max="1" width="10.42578125" customWidth="1"/>
    <col min="2" max="2" width="17.7109375" customWidth="1"/>
    <col min="3" max="3" width="10.7109375" bestFit="1" customWidth="1"/>
  </cols>
  <sheetData>
    <row r="1" spans="1:3" x14ac:dyDescent="0.25">
      <c r="A1" s="8" t="s">
        <v>10</v>
      </c>
      <c r="B1" s="9">
        <v>43475</v>
      </c>
    </row>
    <row r="3" spans="1:3" x14ac:dyDescent="0.25">
      <c r="A3" s="2" t="s">
        <v>1</v>
      </c>
      <c r="B3" s="17" t="s">
        <v>23</v>
      </c>
      <c r="C3" s="19">
        <f>WEEKNUM(B1)</f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5"/>
  <sheetViews>
    <sheetView workbookViewId="0">
      <selection activeCell="J29" sqref="J29"/>
    </sheetView>
  </sheetViews>
  <sheetFormatPr defaultRowHeight="15" x14ac:dyDescent="0.25"/>
  <cols>
    <col min="2" max="2" width="18.28515625" customWidth="1"/>
    <col min="6" max="6" width="16.140625" customWidth="1"/>
  </cols>
  <sheetData>
    <row r="1" spans="1:6" x14ac:dyDescent="0.25">
      <c r="A1" s="8" t="s">
        <v>24</v>
      </c>
      <c r="B1" s="8">
        <v>1</v>
      </c>
      <c r="E1" s="8" t="s">
        <v>24</v>
      </c>
      <c r="F1" s="8">
        <v>20</v>
      </c>
    </row>
    <row r="2" spans="1:6" x14ac:dyDescent="0.25">
      <c r="A2" s="8" t="s">
        <v>25</v>
      </c>
      <c r="B2" s="8">
        <v>120</v>
      </c>
      <c r="E2" s="8" t="s">
        <v>25</v>
      </c>
      <c r="F2" s="8">
        <v>120</v>
      </c>
    </row>
    <row r="3" spans="1:6" x14ac:dyDescent="0.25">
      <c r="A3" s="8" t="s">
        <v>26</v>
      </c>
      <c r="B3" s="8">
        <v>60</v>
      </c>
      <c r="E3" s="8" t="s">
        <v>26</v>
      </c>
      <c r="F3" s="8">
        <v>60</v>
      </c>
    </row>
    <row r="4" spans="1:6" x14ac:dyDescent="0.25">
      <c r="A4" s="2" t="s">
        <v>1</v>
      </c>
      <c r="B4" s="8" t="s">
        <v>27</v>
      </c>
      <c r="E4" s="2" t="s">
        <v>1</v>
      </c>
      <c r="F4" s="8" t="s">
        <v>28</v>
      </c>
    </row>
    <row r="5" spans="1:6" x14ac:dyDescent="0.25">
      <c r="B5" s="20">
        <f>TIME(B1,B2,B3)</f>
        <v>0.12569444444444444</v>
      </c>
      <c r="F5" s="20">
        <f>TIME(F1,F2,F3)</f>
        <v>0.91736111111111107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9"/>
  <sheetViews>
    <sheetView workbookViewId="0">
      <selection activeCell="D4" sqref="D4"/>
    </sheetView>
  </sheetViews>
  <sheetFormatPr defaultRowHeight="15" x14ac:dyDescent="0.25"/>
  <cols>
    <col min="1" max="1" width="24" customWidth="1"/>
    <col min="4" max="4" width="14.42578125" customWidth="1"/>
    <col min="7" max="7" width="15.85546875" customWidth="1"/>
  </cols>
  <sheetData>
    <row r="1" spans="1:7" x14ac:dyDescent="0.25">
      <c r="A1" s="17" t="s">
        <v>29</v>
      </c>
    </row>
    <row r="2" spans="1:7" x14ac:dyDescent="0.25">
      <c r="A2" s="6">
        <v>0.75</v>
      </c>
    </row>
    <row r="3" spans="1:7" x14ac:dyDescent="0.25">
      <c r="A3" s="22">
        <v>43449.323495370372</v>
      </c>
    </row>
    <row r="4" spans="1:7" x14ac:dyDescent="0.25">
      <c r="A4" s="23">
        <v>43449</v>
      </c>
    </row>
    <row r="5" spans="1:7" x14ac:dyDescent="0.25">
      <c r="A5" s="5">
        <f>HOUR(A2)</f>
        <v>18</v>
      </c>
      <c r="B5" s="27"/>
      <c r="C5" s="28" t="s">
        <v>1</v>
      </c>
      <c r="D5" s="29" t="s">
        <v>30</v>
      </c>
      <c r="F5" s="21">
        <f>SECOND(A3)</f>
        <v>50</v>
      </c>
      <c r="G5" s="34" t="s">
        <v>34</v>
      </c>
    </row>
    <row r="6" spans="1:7" x14ac:dyDescent="0.25">
      <c r="A6" s="5">
        <f>HOUR(A3)</f>
        <v>7</v>
      </c>
      <c r="B6" s="3"/>
      <c r="C6" s="30" t="s">
        <v>1</v>
      </c>
      <c r="D6" s="31" t="s">
        <v>31</v>
      </c>
    </row>
    <row r="7" spans="1:7" x14ac:dyDescent="0.25">
      <c r="A7" s="5">
        <f>HOUR(A4)</f>
        <v>0</v>
      </c>
      <c r="B7" s="4"/>
      <c r="C7" s="32" t="s">
        <v>1</v>
      </c>
      <c r="D7" s="33" t="s">
        <v>32</v>
      </c>
    </row>
    <row r="8" spans="1:7" x14ac:dyDescent="0.25">
      <c r="D8" s="8"/>
    </row>
    <row r="9" spans="1:7" x14ac:dyDescent="0.25">
      <c r="A9" s="5">
        <f>MINUTE(A3)</f>
        <v>45</v>
      </c>
      <c r="B9" s="24"/>
      <c r="C9" s="25" t="s">
        <v>1</v>
      </c>
      <c r="D9" s="2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5" sqref="B5"/>
    </sheetView>
  </sheetViews>
  <sheetFormatPr defaultRowHeight="15" x14ac:dyDescent="0.25"/>
  <cols>
    <col min="2" max="2" width="10.7109375" bestFit="1" customWidth="1"/>
    <col min="5" max="5" width="11.85546875" customWidth="1"/>
  </cols>
  <sheetData>
    <row r="1" spans="1:5" x14ac:dyDescent="0.25">
      <c r="A1" s="8" t="s">
        <v>36</v>
      </c>
      <c r="B1" s="9">
        <v>43566</v>
      </c>
    </row>
    <row r="2" spans="1:5" x14ac:dyDescent="0.25">
      <c r="A2" s="8" t="s">
        <v>35</v>
      </c>
      <c r="B2" s="9">
        <v>43560</v>
      </c>
    </row>
    <row r="3" spans="1:5" x14ac:dyDescent="0.25">
      <c r="B3">
        <f>_xlfn.DAYS(B1,B2)</f>
        <v>6</v>
      </c>
      <c r="D3" s="2" t="s">
        <v>1</v>
      </c>
      <c r="E3" s="8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A4" sqref="A4"/>
    </sheetView>
  </sheetViews>
  <sheetFormatPr defaultRowHeight="15" x14ac:dyDescent="0.25"/>
  <cols>
    <col min="1" max="1" width="31.140625" customWidth="1"/>
    <col min="2" max="2" width="14.28515625" bestFit="1" customWidth="1"/>
  </cols>
  <sheetData>
    <row r="1" spans="1:2" ht="15.75" x14ac:dyDescent="0.25">
      <c r="A1" s="36" t="s">
        <v>40</v>
      </c>
      <c r="B1" s="38">
        <v>43466</v>
      </c>
    </row>
    <row r="2" spans="1:2" ht="15.75" x14ac:dyDescent="0.25">
      <c r="A2" s="40" t="s">
        <v>41</v>
      </c>
      <c r="B2" s="38">
        <v>43556</v>
      </c>
    </row>
    <row r="3" spans="1:2" ht="15.75" x14ac:dyDescent="0.25">
      <c r="A3" s="36" t="s">
        <v>38</v>
      </c>
      <c r="B3" s="39">
        <f>NETWORKDAYS(B1,EOMONTH(B1,2),tabferiados)+NETWORKDAYS(B2,EOMONTH(B2,1),tabferiados)</f>
        <v>106</v>
      </c>
    </row>
    <row r="4" spans="1:2" ht="15.75" x14ac:dyDescent="0.25">
      <c r="A4" s="35" t="s">
        <v>42</v>
      </c>
      <c r="B4" s="37">
        <f>NETWORKDAYS(B1,EOMONTH(B1,2),tabferiados)*(4*55)</f>
        <v>13860</v>
      </c>
    </row>
    <row r="5" spans="1:2" ht="15.75" x14ac:dyDescent="0.25">
      <c r="A5" s="36" t="s">
        <v>43</v>
      </c>
      <c r="B5" s="37">
        <f>NETWORKDAYS(B2,EOMONTH(B2,1),tabferiados)*(4*65)</f>
        <v>11180</v>
      </c>
    </row>
    <row r="6" spans="1:2" x14ac:dyDescent="0.25">
      <c r="A6" s="8"/>
      <c r="B6" s="8"/>
    </row>
    <row r="7" spans="1:2" ht="15.75" x14ac:dyDescent="0.25">
      <c r="A7" s="36" t="s">
        <v>39</v>
      </c>
      <c r="B7" s="37">
        <f>NETWORKDAYS(B1,EOMONTH(B1,2),tabferiados)*(4*55)+NETWORKDAYS(B2,EOMONTH(B2,1),tabferiados)*(4*65)</f>
        <v>25040</v>
      </c>
    </row>
    <row r="9" spans="1:2" ht="15.75" x14ac:dyDescent="0.25">
      <c r="A9" s="36" t="s">
        <v>12</v>
      </c>
    </row>
    <row r="10" spans="1:2" x14ac:dyDescent="0.25">
      <c r="A10" s="7">
        <v>43466</v>
      </c>
    </row>
    <row r="11" spans="1:2" x14ac:dyDescent="0.25">
      <c r="A11" s="7">
        <v>43574</v>
      </c>
    </row>
    <row r="12" spans="1:2" x14ac:dyDescent="0.25">
      <c r="A12" s="7">
        <v>43586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4"/>
  <sheetViews>
    <sheetView workbookViewId="0">
      <selection activeCell="E34" sqref="E34"/>
    </sheetView>
  </sheetViews>
  <sheetFormatPr defaultRowHeight="15" x14ac:dyDescent="0.25"/>
  <sheetData>
    <row r="4" spans="4:4" x14ac:dyDescent="0.25">
      <c r="D4">
        <v>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E4"/>
  <sheetViews>
    <sheetView workbookViewId="0">
      <selection activeCell="G9" sqref="G9"/>
    </sheetView>
  </sheetViews>
  <sheetFormatPr defaultRowHeight="15" x14ac:dyDescent="0.25"/>
  <cols>
    <col min="2" max="2" width="10.7109375" bestFit="1" customWidth="1"/>
    <col min="4" max="4" width="20.85546875" customWidth="1"/>
  </cols>
  <sheetData>
    <row r="2" spans="2:5" x14ac:dyDescent="0.25">
      <c r="B2" s="1">
        <v>43566</v>
      </c>
      <c r="C2" s="2" t="s">
        <v>1</v>
      </c>
      <c r="D2" s="6" t="s">
        <v>2</v>
      </c>
      <c r="E2" s="6">
        <f>WEEKDAY(B2)</f>
        <v>5</v>
      </c>
    </row>
    <row r="3" spans="2:5" x14ac:dyDescent="0.25">
      <c r="C3" s="2" t="s">
        <v>1</v>
      </c>
      <c r="D3" s="6" t="s">
        <v>3</v>
      </c>
      <c r="E3" s="6">
        <f>WEEKDAY(B2,2)</f>
        <v>4</v>
      </c>
    </row>
    <row r="4" spans="2:5" x14ac:dyDescent="0.25">
      <c r="C4" s="2" t="s">
        <v>1</v>
      </c>
      <c r="D4" s="6" t="s">
        <v>4</v>
      </c>
      <c r="E4" s="6">
        <f>WEEKDAY(B2,3)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F4"/>
  <sheetViews>
    <sheetView workbookViewId="0">
      <selection activeCell="G17" sqref="G17"/>
    </sheetView>
  </sheetViews>
  <sheetFormatPr defaultRowHeight="15" x14ac:dyDescent="0.25"/>
  <cols>
    <col min="2" max="2" width="10.7109375" bestFit="1" customWidth="1"/>
    <col min="4" max="4" width="20.85546875" customWidth="1"/>
    <col min="6" max="6" width="10.7109375" bestFit="1" customWidth="1"/>
  </cols>
  <sheetData>
    <row r="1" spans="2:6" x14ac:dyDescent="0.25">
      <c r="E1" s="6" t="s">
        <v>8</v>
      </c>
      <c r="F1" s="6" t="s">
        <v>9</v>
      </c>
    </row>
    <row r="2" spans="2:6" x14ac:dyDescent="0.25">
      <c r="B2" s="1">
        <v>43566</v>
      </c>
      <c r="C2" s="2" t="s">
        <v>1</v>
      </c>
      <c r="D2" s="6" t="s">
        <v>5</v>
      </c>
      <c r="E2" s="6">
        <f>EDATE(B$2,1)</f>
        <v>43596</v>
      </c>
      <c r="F2" s="7">
        <f>EDATE(B$2,1)</f>
        <v>43596</v>
      </c>
    </row>
    <row r="3" spans="2:6" x14ac:dyDescent="0.25">
      <c r="C3" s="2" t="s">
        <v>1</v>
      </c>
      <c r="D3" s="6" t="s">
        <v>6</v>
      </c>
      <c r="E3" s="6">
        <f>EDATE(B$2,2)</f>
        <v>43627</v>
      </c>
      <c r="F3" s="7">
        <f>EDATE(B$2,2)</f>
        <v>43627</v>
      </c>
    </row>
    <row r="4" spans="2:6" x14ac:dyDescent="0.25">
      <c r="C4" s="2" t="s">
        <v>1</v>
      </c>
      <c r="D4" s="6" t="s">
        <v>7</v>
      </c>
      <c r="E4" s="6">
        <f>EDATE(B$2,12)</f>
        <v>43932</v>
      </c>
      <c r="F4" s="7">
        <f>EDATE(B$2,12)</f>
        <v>43932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7"/>
  <sheetViews>
    <sheetView workbookViewId="0">
      <selection activeCell="A6" sqref="A6:A7"/>
    </sheetView>
  </sheetViews>
  <sheetFormatPr defaultRowHeight="15" x14ac:dyDescent="0.25"/>
  <cols>
    <col min="1" max="2" width="10.7109375" bestFit="1" customWidth="1"/>
    <col min="3" max="3" width="27.8554687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11</v>
      </c>
      <c r="B2" s="8">
        <v>151</v>
      </c>
    </row>
    <row r="5" spans="1:4" x14ac:dyDescent="0.25">
      <c r="A5" s="8" t="s">
        <v>12</v>
      </c>
      <c r="B5" s="13" t="s">
        <v>1</v>
      </c>
      <c r="C5" s="10" t="s">
        <v>13</v>
      </c>
      <c r="D5" s="15">
        <f>WORKDAY(B1,B2)</f>
        <v>43661</v>
      </c>
    </row>
    <row r="6" spans="1:4" x14ac:dyDescent="0.25">
      <c r="A6" s="9">
        <v>43465</v>
      </c>
      <c r="B6" s="13" t="s">
        <v>1</v>
      </c>
      <c r="C6" s="10" t="s">
        <v>14</v>
      </c>
      <c r="D6" s="15">
        <f>WORKDAY(B1,B2,feriados)</f>
        <v>43663</v>
      </c>
    </row>
    <row r="7" spans="1:4" x14ac:dyDescent="0.25">
      <c r="A7" s="9">
        <v>43466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C13" sqref="C13"/>
    </sheetView>
  </sheetViews>
  <sheetFormatPr defaultRowHeight="15" x14ac:dyDescent="0.25"/>
  <cols>
    <col min="1" max="2" width="10.7109375" bestFit="1" customWidth="1"/>
    <col min="3" max="3" width="34.1406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11</v>
      </c>
      <c r="B2" s="8">
        <v>151</v>
      </c>
    </row>
    <row r="5" spans="1:4" x14ac:dyDescent="0.25">
      <c r="A5" s="8" t="s">
        <v>12</v>
      </c>
      <c r="B5" s="13" t="s">
        <v>1</v>
      </c>
      <c r="C5" s="10" t="s">
        <v>13</v>
      </c>
      <c r="D5" s="15">
        <f>WORKDAY(B1,B2)</f>
        <v>43661</v>
      </c>
    </row>
    <row r="6" spans="1:4" x14ac:dyDescent="0.25">
      <c r="A6" s="9">
        <v>43465</v>
      </c>
      <c r="B6" s="13" t="s">
        <v>1</v>
      </c>
      <c r="C6" s="10" t="s">
        <v>14</v>
      </c>
      <c r="D6" s="15">
        <f>WORKDAY(B1,B2,feriados)</f>
        <v>43663</v>
      </c>
    </row>
    <row r="7" spans="1:4" x14ac:dyDescent="0.25">
      <c r="A7" s="9">
        <v>43466</v>
      </c>
      <c r="B7" s="16"/>
      <c r="C7" s="16"/>
      <c r="D7" s="16"/>
    </row>
    <row r="8" spans="1:4" x14ac:dyDescent="0.25">
      <c r="B8" s="13" t="s">
        <v>1</v>
      </c>
      <c r="C8" s="10" t="s">
        <v>15</v>
      </c>
      <c r="D8" s="15">
        <f>WORKDAY.INTL(B1,B2)</f>
        <v>43661</v>
      </c>
    </row>
    <row r="9" spans="1:4" x14ac:dyDescent="0.25">
      <c r="B9" s="13" t="s">
        <v>1</v>
      </c>
      <c r="C9" s="10" t="s">
        <v>16</v>
      </c>
      <c r="D9" s="15">
        <f>WORKDAY.INTL(B1,B2,11,feriados)</f>
        <v>43628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D6" sqref="D6"/>
    </sheetView>
  </sheetViews>
  <sheetFormatPr defaultRowHeight="15" x14ac:dyDescent="0.25"/>
  <cols>
    <col min="1" max="2" width="10.7109375" bestFit="1" customWidth="1"/>
    <col min="3" max="3" width="34.1406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17</v>
      </c>
      <c r="B2" s="9">
        <v>43497</v>
      </c>
    </row>
    <row r="5" spans="1:4" x14ac:dyDescent="0.25">
      <c r="A5" s="8" t="s">
        <v>12</v>
      </c>
      <c r="B5" s="13" t="s">
        <v>1</v>
      </c>
      <c r="C5" s="10" t="s">
        <v>18</v>
      </c>
      <c r="D5" s="14">
        <f>NETWORKDAYS(B1,B2)</f>
        <v>35</v>
      </c>
    </row>
    <row r="6" spans="1:4" x14ac:dyDescent="0.25">
      <c r="A6" s="9">
        <v>43449</v>
      </c>
      <c r="B6" s="13" t="s">
        <v>1</v>
      </c>
      <c r="C6" s="10" t="s">
        <v>19</v>
      </c>
      <c r="D6" s="14">
        <f>NETWORKDAYS(B1,B2,feriados)</f>
        <v>34</v>
      </c>
    </row>
    <row r="7" spans="1:4" x14ac:dyDescent="0.25">
      <c r="A7" s="9">
        <v>43466</v>
      </c>
    </row>
    <row r="8" spans="1:4" x14ac:dyDescent="0.25">
      <c r="B8" s="2"/>
      <c r="C8" s="11"/>
      <c r="D8" s="12"/>
    </row>
    <row r="9" spans="1:4" x14ac:dyDescent="0.25">
      <c r="B9" s="2"/>
      <c r="C9" s="11"/>
      <c r="D9" s="1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C10" sqref="C10"/>
    </sheetView>
  </sheetViews>
  <sheetFormatPr defaultRowHeight="15" x14ac:dyDescent="0.25"/>
  <cols>
    <col min="1" max="2" width="10.7109375" bestFit="1" customWidth="1"/>
    <col min="3" max="3" width="40.5703125" customWidth="1"/>
    <col min="4" max="4" width="10.7109375" bestFit="1" customWidth="1"/>
  </cols>
  <sheetData>
    <row r="1" spans="1:4" x14ac:dyDescent="0.25">
      <c r="A1" s="8" t="s">
        <v>10</v>
      </c>
      <c r="B1" s="9">
        <v>43449</v>
      </c>
    </row>
    <row r="2" spans="1:4" x14ac:dyDescent="0.25">
      <c r="A2" s="8" t="s">
        <v>17</v>
      </c>
      <c r="B2" s="9">
        <v>43497</v>
      </c>
    </row>
    <row r="5" spans="1:4" x14ac:dyDescent="0.25">
      <c r="A5" s="8" t="s">
        <v>12</v>
      </c>
      <c r="B5" s="13" t="s">
        <v>1</v>
      </c>
      <c r="C5" s="10" t="s">
        <v>18</v>
      </c>
      <c r="D5" s="14">
        <f>NETWORKDAYS(B1,B2)</f>
        <v>35</v>
      </c>
    </row>
    <row r="6" spans="1:4" x14ac:dyDescent="0.25">
      <c r="A6" s="9">
        <v>43449</v>
      </c>
      <c r="B6" s="13" t="s">
        <v>1</v>
      </c>
      <c r="C6" s="10" t="s">
        <v>19</v>
      </c>
      <c r="D6" s="14">
        <f>NETWORKDAYS(B1,B2,feriados)</f>
        <v>34</v>
      </c>
    </row>
    <row r="7" spans="1:4" x14ac:dyDescent="0.25">
      <c r="A7" s="9">
        <v>43466</v>
      </c>
    </row>
    <row r="8" spans="1:4" x14ac:dyDescent="0.25">
      <c r="B8" s="13" t="s">
        <v>1</v>
      </c>
      <c r="C8" s="10" t="s">
        <v>20</v>
      </c>
      <c r="D8" s="14">
        <f>NETWORKDAYS.INTL(B1,B2)</f>
        <v>35</v>
      </c>
    </row>
    <row r="9" spans="1:4" x14ac:dyDescent="0.25">
      <c r="B9" s="13" t="s">
        <v>1</v>
      </c>
      <c r="C9" s="10" t="s">
        <v>21</v>
      </c>
      <c r="D9" s="14">
        <f>NETWORKDAYS.INTL(B1,B2,11,feriados)</f>
        <v>40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"/>
  <sheetViews>
    <sheetView workbookViewId="0">
      <selection activeCell="A3" sqref="A3"/>
    </sheetView>
  </sheetViews>
  <sheetFormatPr defaultRowHeight="15" x14ac:dyDescent="0.25"/>
  <cols>
    <col min="1" max="1" width="10.42578125" customWidth="1"/>
    <col min="2" max="2" width="14.28515625" customWidth="1"/>
    <col min="3" max="3" width="10.7109375" bestFit="1" customWidth="1"/>
  </cols>
  <sheetData>
    <row r="1" spans="1:3" x14ac:dyDescent="0.25">
      <c r="A1" s="8" t="s">
        <v>10</v>
      </c>
      <c r="B1" s="9">
        <v>43449</v>
      </c>
    </row>
    <row r="3" spans="1:3" x14ac:dyDescent="0.25">
      <c r="A3" s="2" t="s">
        <v>1</v>
      </c>
      <c r="B3" s="17" t="s">
        <v>22</v>
      </c>
      <c r="C3" s="18">
        <f>EOMONTH(B1,3)</f>
        <v>43555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5</vt:i4>
      </vt:variant>
    </vt:vector>
  </HeadingPairs>
  <TitlesOfParts>
    <vt:vector size="19" baseType="lpstr">
      <vt:lpstr>PRECEDENTES E DEPENDENTES</vt:lpstr>
      <vt:lpstr>AUDITORIA</vt:lpstr>
      <vt:lpstr>DIA.DA.SEMANA</vt:lpstr>
      <vt:lpstr>DATAM</vt:lpstr>
      <vt:lpstr>DIATRABALHO</vt:lpstr>
      <vt:lpstr>DIATRABALHO.INTL</vt:lpstr>
      <vt:lpstr>DIATRABALHOTOTAL</vt:lpstr>
      <vt:lpstr>DIATRABALHOTOTAL.INTL</vt:lpstr>
      <vt:lpstr>FIMMÊS</vt:lpstr>
      <vt:lpstr>NÚMSEMANA</vt:lpstr>
      <vt:lpstr>TEMPO</vt:lpstr>
      <vt:lpstr>HORA, MINUTO E SEGUNDO</vt:lpstr>
      <vt:lpstr>DIAS</vt:lpstr>
      <vt:lpstr>HONORÁRIO FREELANCER</vt:lpstr>
      <vt:lpstr>DIATRABALHO.INTL!feriados</vt:lpstr>
      <vt:lpstr>DIATRABALHOTOTAL!feriados</vt:lpstr>
      <vt:lpstr>DIATRABALHOTOTAL.INTL!feriados</vt:lpstr>
      <vt:lpstr>feriados</vt:lpstr>
      <vt:lpstr>tabferiados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2021-09-25T18:25:50Z</dcterms:modified>
</cp:coreProperties>
</file>