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vânia\"/>
    </mc:Choice>
  </mc:AlternateContent>
  <bookViews>
    <workbookView xWindow="0" yWindow="0" windowWidth="25125" windowHeight="12330" activeTab="9"/>
  </bookViews>
  <sheets>
    <sheet name="Planilha1" sheetId="1" r:id="rId1"/>
    <sheet name="Auditoria" sheetId="2" r:id="rId2"/>
    <sheet name="Planilha3" sheetId="3" r:id="rId3"/>
    <sheet name="Planilha4" sheetId="4" r:id="rId4"/>
    <sheet name="Planilha5" sheetId="5" r:id="rId5"/>
    <sheet name="Planilha6" sheetId="6" r:id="rId6"/>
    <sheet name="Planilha7" sheetId="7" r:id="rId7"/>
    <sheet name="Planilha8" sheetId="8" r:id="rId8"/>
    <sheet name="Planilha9" sheetId="9" r:id="rId9"/>
    <sheet name="Planilha10" sheetId="10" r:id="rId10"/>
  </sheets>
  <definedNames>
    <definedName name="feriados">Planilha5!$A$6:$A$7</definedName>
    <definedName name="feriados2">Planilha10!$E$6:$E$8</definedName>
    <definedName name="feriadotrab">Planilha10!$E$7:$E$8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0" l="1"/>
  <c r="C9" i="5" l="1"/>
  <c r="B5" i="9"/>
  <c r="E7" i="8"/>
  <c r="B11" i="8"/>
  <c r="B8" i="8"/>
  <c r="B9" i="8"/>
  <c r="B7" i="8"/>
  <c r="F5" i="7"/>
  <c r="B5" i="7"/>
  <c r="B3" i="6"/>
  <c r="C17" i="5"/>
  <c r="C14" i="5"/>
  <c r="C15" i="5"/>
  <c r="C12" i="5"/>
  <c r="C11" i="5"/>
  <c r="C8" i="5"/>
  <c r="C6" i="5"/>
  <c r="C5" i="5"/>
  <c r="D4" i="4"/>
  <c r="D3" i="4"/>
  <c r="D2" i="4"/>
  <c r="D4" i="3"/>
  <c r="D3" i="3"/>
  <c r="D2" i="3"/>
  <c r="B10" i="10" l="1"/>
  <c r="F8" i="1"/>
  <c r="E6" i="1"/>
  <c r="G6" i="1"/>
  <c r="D4" i="1"/>
  <c r="H4" i="1"/>
  <c r="F4" i="1"/>
</calcChain>
</file>

<file path=xl/sharedStrings.xml><?xml version="1.0" encoding="utf-8"?>
<sst xmlns="http://schemas.openxmlformats.org/spreadsheetml/2006/main" count="22" uniqueCount="18">
  <si>
    <t>Data Início</t>
  </si>
  <si>
    <t>Dias</t>
  </si>
  <si>
    <t>Feriados</t>
  </si>
  <si>
    <t>Data final</t>
  </si>
  <si>
    <t>Data</t>
  </si>
  <si>
    <t>HORA</t>
  </si>
  <si>
    <t>MINUTO</t>
  </si>
  <si>
    <t>SEGUNDO</t>
  </si>
  <si>
    <t>Hora</t>
  </si>
  <si>
    <t>Data1</t>
  </si>
  <si>
    <t>Data2</t>
  </si>
  <si>
    <t>Data inicial</t>
  </si>
  <si>
    <t>Data de Reajuste</t>
  </si>
  <si>
    <t>Valor de Reajuste</t>
  </si>
  <si>
    <t>Valor da Hora</t>
  </si>
  <si>
    <t>Total de dias trabalhados</t>
  </si>
  <si>
    <t>Jornada por dia</t>
  </si>
  <si>
    <t>Recebeu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</si>
</sst>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5" formatCode="[$-F400]h:mm:ss\ AM/PM"/>
    <numFmt numFmtId="166" formatCode="_-&quot;R$&quot;\ * #.##0.00_-;\-&quot;R$&quot;\ * #.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18" fontId="0" fillId="0" borderId="0" xfId="0" applyNumberFormat="1"/>
    <xf numFmtId="22" fontId="0" fillId="0" borderId="0" xfId="0" applyNumberFormat="1"/>
    <xf numFmtId="165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  <xf numFmtId="44" fontId="0" fillId="0" borderId="1" xfId="1" applyFont="1" applyBorder="1"/>
    <xf numFmtId="0" fontId="2" fillId="0" borderId="1" xfId="0" applyFont="1" applyBorder="1"/>
    <xf numFmtId="166" fontId="0" fillId="0" borderId="0" xfId="0" applyNumberFormat="1"/>
    <xf numFmtId="166" fontId="0" fillId="0" borderId="1" xfId="1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workbookViewId="0">
      <selection activeCell="K10" sqref="K10"/>
    </sheetView>
  </sheetViews>
  <sheetFormatPr defaultRowHeight="15" x14ac:dyDescent="0.25"/>
  <sheetData>
    <row r="2" spans="2:10" x14ac:dyDescent="0.25">
      <c r="B2">
        <v>1</v>
      </c>
      <c r="D2">
        <v>2</v>
      </c>
      <c r="F2">
        <v>3</v>
      </c>
      <c r="H2">
        <v>4</v>
      </c>
      <c r="J2">
        <v>5</v>
      </c>
    </row>
    <row r="3" spans="2:10" x14ac:dyDescent="0.25">
      <c r="D3">
        <v>3</v>
      </c>
      <c r="F3">
        <v>3</v>
      </c>
      <c r="H3">
        <v>9</v>
      </c>
    </row>
    <row r="4" spans="2:10" x14ac:dyDescent="0.25">
      <c r="D4">
        <f>B2+D2</f>
        <v>3</v>
      </c>
      <c r="F4">
        <f>F2</f>
        <v>3</v>
      </c>
      <c r="H4">
        <f>H2+J2</f>
        <v>9</v>
      </c>
    </row>
    <row r="6" spans="2:10" x14ac:dyDescent="0.25">
      <c r="E6">
        <f>SUM(D4:H4)</f>
        <v>15</v>
      </c>
      <c r="G6">
        <f>Auditoria!D4</f>
        <v>40</v>
      </c>
    </row>
    <row r="8" spans="2:10" x14ac:dyDescent="0.25">
      <c r="F8">
        <f>SUM(E6:G6)+(20+30/2)-(SUM(D2:F2))</f>
        <v>85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J17" sqref="J17"/>
    </sheetView>
  </sheetViews>
  <sheetFormatPr defaultRowHeight="15" x14ac:dyDescent="0.25"/>
  <cols>
    <col min="1" max="1" width="35.7109375" bestFit="1" customWidth="1"/>
    <col min="2" max="2" width="29.42578125" bestFit="1" customWidth="1"/>
    <col min="3" max="5" width="10.7109375" bestFit="1" customWidth="1"/>
    <col min="7" max="7" width="14.28515625" bestFit="1" customWidth="1"/>
  </cols>
  <sheetData>
    <row r="1" spans="1:7" x14ac:dyDescent="0.25">
      <c r="A1" s="10" t="s">
        <v>11</v>
      </c>
      <c r="B1" s="7">
        <v>43466</v>
      </c>
    </row>
    <row r="2" spans="1:7" x14ac:dyDescent="0.25">
      <c r="A2" s="10" t="s">
        <v>3</v>
      </c>
      <c r="B2" s="7">
        <v>43586</v>
      </c>
    </row>
    <row r="3" spans="1:7" x14ac:dyDescent="0.25">
      <c r="A3" s="10" t="s">
        <v>14</v>
      </c>
      <c r="B3" s="9">
        <v>55</v>
      </c>
    </row>
    <row r="4" spans="1:7" x14ac:dyDescent="0.25">
      <c r="A4" s="10" t="s">
        <v>12</v>
      </c>
      <c r="B4" s="7">
        <v>43556</v>
      </c>
    </row>
    <row r="5" spans="1:7" x14ac:dyDescent="0.25">
      <c r="A5" s="10" t="s">
        <v>13</v>
      </c>
      <c r="B5" s="9">
        <v>10</v>
      </c>
    </row>
    <row r="6" spans="1:7" x14ac:dyDescent="0.25">
      <c r="A6" s="10" t="s">
        <v>16</v>
      </c>
      <c r="B6" s="8">
        <v>4</v>
      </c>
      <c r="E6" s="1">
        <v>43574</v>
      </c>
    </row>
    <row r="7" spans="1:7" x14ac:dyDescent="0.25">
      <c r="A7" s="10"/>
      <c r="B7" s="7"/>
      <c r="E7" s="1">
        <v>43466</v>
      </c>
    </row>
    <row r="8" spans="1:7" x14ac:dyDescent="0.25">
      <c r="A8" s="10"/>
      <c r="B8" s="6"/>
      <c r="E8" s="1">
        <v>43586</v>
      </c>
    </row>
    <row r="9" spans="1:7" x14ac:dyDescent="0.25">
      <c r="A9" s="10"/>
      <c r="B9" s="6"/>
    </row>
    <row r="10" spans="1:7" x14ac:dyDescent="0.25">
      <c r="A10" s="10" t="s">
        <v>15</v>
      </c>
      <c r="B10" s="8">
        <f>NETWORKDAYS(B1,B2,feriadotrab)</f>
        <v>85</v>
      </c>
    </row>
    <row r="11" spans="1:7" x14ac:dyDescent="0.25">
      <c r="A11" s="10"/>
      <c r="B11" s="6"/>
    </row>
    <row r="12" spans="1:7" x14ac:dyDescent="0.25">
      <c r="A12" s="6"/>
      <c r="B12" s="6"/>
      <c r="G12" s="11"/>
    </row>
    <row r="13" spans="1:7" x14ac:dyDescent="0.25">
      <c r="A13" s="10"/>
      <c r="B13" s="9"/>
    </row>
    <row r="14" spans="1:7" x14ac:dyDescent="0.25">
      <c r="A14" s="10" t="s">
        <v>17</v>
      </c>
      <c r="B14" s="12">
        <f>NETWORKDAYS(B1,EOMONTH(B1,2),feriados2)*(B6*B3)+NETWORKDAYS(B4,EOMONTH(B4,1),feriados2)*(B6*(B3+B5))</f>
        <v>25040</v>
      </c>
      <c r="C14" s="5"/>
    </row>
    <row r="17" spans="1:4" x14ac:dyDescent="0.25">
      <c r="C17" s="1"/>
      <c r="D17" s="1"/>
    </row>
    <row r="18" spans="1:4" x14ac:dyDescent="0.25">
      <c r="A18" s="1"/>
      <c r="B18" s="1"/>
    </row>
    <row r="19" spans="1:4" x14ac:dyDescent="0.25">
      <c r="B19" s="1"/>
    </row>
    <row r="20" spans="1:4" x14ac:dyDescent="0.25">
      <c r="B20" s="1"/>
    </row>
    <row r="21" spans="1:4" x14ac:dyDescent="0.25">
      <c r="B21" s="1"/>
    </row>
    <row r="22" spans="1:4" x14ac:dyDescent="0.25">
      <c r="B22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"/>
  <sheetViews>
    <sheetView workbookViewId="0">
      <selection activeCell="H6" sqref="H6"/>
    </sheetView>
  </sheetViews>
  <sheetFormatPr defaultRowHeight="15" x14ac:dyDescent="0.25"/>
  <sheetData>
    <row r="4" spans="4:4" x14ac:dyDescent="0.25">
      <c r="D4">
        <v>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D5" sqref="D5"/>
    </sheetView>
  </sheetViews>
  <sheetFormatPr defaultRowHeight="15" x14ac:dyDescent="0.25"/>
  <cols>
    <col min="1" max="1" width="8.5703125" bestFit="1" customWidth="1"/>
    <col min="2" max="2" width="10.7109375" bestFit="1" customWidth="1"/>
  </cols>
  <sheetData>
    <row r="2" spans="2:4" x14ac:dyDescent="0.25">
      <c r="B2" s="1">
        <v>43566</v>
      </c>
      <c r="D2">
        <f>WEEKDAY(B2)</f>
        <v>5</v>
      </c>
    </row>
    <row r="3" spans="2:4" x14ac:dyDescent="0.25">
      <c r="D3">
        <f>WEEKDAY(B2,2)</f>
        <v>4</v>
      </c>
    </row>
    <row r="4" spans="2:4" x14ac:dyDescent="0.25">
      <c r="D4">
        <f>WEEKDAY(B2,3)</f>
        <v>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D4" sqref="D4"/>
    </sheetView>
  </sheetViews>
  <sheetFormatPr defaultRowHeight="15" x14ac:dyDescent="0.25"/>
  <cols>
    <col min="2" max="2" width="10.7109375" bestFit="1" customWidth="1"/>
    <col min="4" max="4" width="29.28515625" bestFit="1" customWidth="1"/>
  </cols>
  <sheetData>
    <row r="2" spans="2:4" x14ac:dyDescent="0.25">
      <c r="B2" s="1">
        <v>43566</v>
      </c>
      <c r="D2" s="1">
        <f>EDATE(B$2,1)</f>
        <v>43596</v>
      </c>
    </row>
    <row r="3" spans="2:4" x14ac:dyDescent="0.25">
      <c r="D3" s="1">
        <f>EDATE(B$2,2)</f>
        <v>43627</v>
      </c>
    </row>
    <row r="4" spans="2:4" x14ac:dyDescent="0.25">
      <c r="D4" s="1">
        <f>EDATE(B$2,12)</f>
        <v>43932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6" sqref="A6"/>
    </sheetView>
  </sheetViews>
  <sheetFormatPr defaultRowHeight="15" x14ac:dyDescent="0.25"/>
  <cols>
    <col min="1" max="1" width="16" customWidth="1"/>
    <col min="2" max="3" width="10.7109375" bestFit="1" customWidth="1"/>
  </cols>
  <sheetData>
    <row r="1" spans="1:3" x14ac:dyDescent="0.25">
      <c r="A1" t="s">
        <v>0</v>
      </c>
      <c r="B1" s="1">
        <v>43449</v>
      </c>
    </row>
    <row r="2" spans="1:3" x14ac:dyDescent="0.25">
      <c r="A2" t="s">
        <v>1</v>
      </c>
      <c r="B2">
        <v>151</v>
      </c>
    </row>
    <row r="3" spans="1:3" x14ac:dyDescent="0.25">
      <c r="A3" t="s">
        <v>3</v>
      </c>
      <c r="B3" s="1">
        <v>43497</v>
      </c>
    </row>
    <row r="5" spans="1:3" x14ac:dyDescent="0.25">
      <c r="A5" t="s">
        <v>2</v>
      </c>
      <c r="C5" s="1">
        <f>WORKDAY(B1,B2)</f>
        <v>43661</v>
      </c>
    </row>
    <row r="6" spans="1:3" x14ac:dyDescent="0.25">
      <c r="A6" s="1">
        <v>43465</v>
      </c>
      <c r="C6" s="1">
        <f>WORKDAY(B1,B2,feriados)</f>
        <v>43663</v>
      </c>
    </row>
    <row r="7" spans="1:3" x14ac:dyDescent="0.25">
      <c r="A7" s="1">
        <v>43466</v>
      </c>
      <c r="C7" s="1"/>
    </row>
    <row r="8" spans="1:3" x14ac:dyDescent="0.25">
      <c r="C8" s="1">
        <f>WORKDAY.INTL(B1,B2)</f>
        <v>43661</v>
      </c>
    </row>
    <row r="9" spans="1:3" x14ac:dyDescent="0.25">
      <c r="C9" s="1">
        <f>WORKDAY.INTL(B1,B2,11,feriados)</f>
        <v>43628</v>
      </c>
    </row>
    <row r="11" spans="1:3" x14ac:dyDescent="0.25">
      <c r="C11" s="2">
        <f>NETWORKDAYS(B1,B3)</f>
        <v>35</v>
      </c>
    </row>
    <row r="12" spans="1:3" x14ac:dyDescent="0.25">
      <c r="C12" s="2">
        <f>NETWORKDAYS(B1,B3,feriados)</f>
        <v>33</v>
      </c>
    </row>
    <row r="14" spans="1:3" x14ac:dyDescent="0.25">
      <c r="C14" s="2">
        <f>NETWORKDAYS.INTL(B1,B3)</f>
        <v>35</v>
      </c>
    </row>
    <row r="15" spans="1:3" x14ac:dyDescent="0.25">
      <c r="C15" s="2">
        <f>NETWORKDAYS.INTL(B1,B3,11,feriados)</f>
        <v>40</v>
      </c>
    </row>
    <row r="17" spans="3:3" x14ac:dyDescent="0.25">
      <c r="C17" s="1">
        <f>EOMONTH(B1,3)</f>
        <v>43555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2" max="2" width="10.7109375" bestFit="1" customWidth="1"/>
  </cols>
  <sheetData>
    <row r="1" spans="1:2" x14ac:dyDescent="0.25">
      <c r="A1" t="s">
        <v>4</v>
      </c>
      <c r="B1" s="1">
        <v>43475</v>
      </c>
    </row>
    <row r="3" spans="1:2" x14ac:dyDescent="0.25">
      <c r="B3">
        <f>WEEKNUM(B1)</f>
        <v>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5" sqref="B5"/>
    </sheetView>
  </sheetViews>
  <sheetFormatPr defaultRowHeight="15" x14ac:dyDescent="0.25"/>
  <sheetData>
    <row r="1" spans="1:6" x14ac:dyDescent="0.25">
      <c r="A1" t="s">
        <v>5</v>
      </c>
      <c r="B1">
        <v>1</v>
      </c>
      <c r="E1" t="s">
        <v>5</v>
      </c>
      <c r="F1">
        <v>20</v>
      </c>
    </row>
    <row r="2" spans="1:6" x14ac:dyDescent="0.25">
      <c r="A2" t="s">
        <v>6</v>
      </c>
      <c r="B2">
        <v>120</v>
      </c>
      <c r="E2" t="s">
        <v>6</v>
      </c>
      <c r="F2">
        <v>120</v>
      </c>
    </row>
    <row r="3" spans="1:6" x14ac:dyDescent="0.25">
      <c r="A3" t="s">
        <v>7</v>
      </c>
      <c r="B3">
        <v>60</v>
      </c>
      <c r="E3" t="s">
        <v>7</v>
      </c>
      <c r="F3">
        <v>60</v>
      </c>
    </row>
    <row r="5" spans="1:6" x14ac:dyDescent="0.25">
      <c r="B5" s="3">
        <f>TIME(B1,B2,B3)</f>
        <v>0.12569444444444444</v>
      </c>
      <c r="F5" s="3">
        <f>TIME(F1,F2,F3)</f>
        <v>0.91736111111111107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8" sqref="B8"/>
    </sheetView>
  </sheetViews>
  <sheetFormatPr defaultRowHeight="15" x14ac:dyDescent="0.25"/>
  <cols>
    <col min="1" max="1" width="23" customWidth="1"/>
  </cols>
  <sheetData>
    <row r="1" spans="1:5" x14ac:dyDescent="0.25">
      <c r="A1" t="s">
        <v>8</v>
      </c>
    </row>
    <row r="2" spans="1:5" x14ac:dyDescent="0.25">
      <c r="A2">
        <v>0.75</v>
      </c>
    </row>
    <row r="3" spans="1:5" x14ac:dyDescent="0.25">
      <c r="A3" s="4">
        <v>43449.323495370372</v>
      </c>
    </row>
    <row r="4" spans="1:5" x14ac:dyDescent="0.25">
      <c r="A4" s="1">
        <v>43449</v>
      </c>
    </row>
    <row r="7" spans="1:5" x14ac:dyDescent="0.25">
      <c r="B7">
        <f>HOUR(A2)</f>
        <v>18</v>
      </c>
      <c r="E7">
        <f>SECOND(A3)</f>
        <v>50</v>
      </c>
    </row>
    <row r="8" spans="1:5" x14ac:dyDescent="0.25">
      <c r="B8">
        <f t="shared" ref="B8:B9" si="0">HOUR(A3)</f>
        <v>7</v>
      </c>
    </row>
    <row r="9" spans="1:5" x14ac:dyDescent="0.25">
      <c r="B9">
        <f t="shared" si="0"/>
        <v>0</v>
      </c>
    </row>
    <row r="11" spans="1:5" x14ac:dyDescent="0.25">
      <c r="B11">
        <f>MINUTE(A3)</f>
        <v>45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"/>
    </sheetView>
  </sheetViews>
  <sheetFormatPr defaultRowHeight="15" x14ac:dyDescent="0.25"/>
  <cols>
    <col min="2" max="2" width="10.7109375" bestFit="1" customWidth="1"/>
  </cols>
  <sheetData>
    <row r="1" spans="1:2" x14ac:dyDescent="0.25">
      <c r="A1" t="s">
        <v>9</v>
      </c>
      <c r="B1" s="1">
        <v>43566</v>
      </c>
    </row>
    <row r="2" spans="1:2" x14ac:dyDescent="0.25">
      <c r="A2" t="s">
        <v>10</v>
      </c>
      <c r="B2" s="1">
        <v>43560</v>
      </c>
    </row>
    <row r="5" spans="1:2" x14ac:dyDescent="0.25">
      <c r="B5">
        <f>_xlfn.DAYS(B1,B2)</f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3</vt:i4>
      </vt:variant>
    </vt:vector>
  </HeadingPairs>
  <TitlesOfParts>
    <vt:vector size="13" baseType="lpstr">
      <vt:lpstr>Planilha1</vt:lpstr>
      <vt:lpstr>Auditoria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Planilha10</vt:lpstr>
      <vt:lpstr>feriados</vt:lpstr>
      <vt:lpstr>feriados2</vt:lpstr>
      <vt:lpstr>feriadotrab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Kelita Angelo</dc:creator>
  <cp:lastModifiedBy>Kelita Angelo</cp:lastModifiedBy>
  <dcterms:created xsi:type="dcterms:W3CDTF">2021-09-18T18:22:18Z</dcterms:created>
  <dcterms:modified xsi:type="dcterms:W3CDTF">2021-09-25T18:43:16Z</dcterms:modified>
</cp:coreProperties>
</file>