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shboard" sheetId="1" r:id="rId4"/>
    <sheet state="visible" name="Ventas" sheetId="2" r:id="rId5"/>
    <sheet state="visible" name="Tabla dinámica 1" sheetId="3" r:id="rId6"/>
    <sheet state="visible" name="Datos3-1052022" sheetId="4" r:id="rId7"/>
    <sheet state="visible" name="Datos2-152022" sheetId="5" r:id="rId8"/>
    <sheet state="visible" name="Datos1-1012022" sheetId="6" r:id="rId9"/>
    <sheet state="visible" name="Ventas x vendedor" sheetId="7" r:id="rId10"/>
    <sheet state="visible" name="Ventas x tienda" sheetId="8" r:id="rId11"/>
    <sheet state="visible" name="Gastos mensuales" sheetId="9" r:id="rId12"/>
    <sheet state="visible" name="Registro clientes" sheetId="10" r:id="rId13"/>
  </sheets>
  <externalReferences>
    <externalReference r:id="rId14"/>
  </externalReferences>
  <definedNames>
    <definedName name="JR_PAGE_ANCHOR_0_1">[1]Ventas!#REF!</definedName>
  </definedNames>
  <calcPr/>
  <pivotCaches>
    <pivotCache cacheId="0" r:id="rId15"/>
  </pivotCaches>
  <extLst>
    <ext uri="GoogleSheetsCustomDataVersion2">
      <go:sheetsCustomData xmlns:go="http://customooxmlschemas.google.com/" r:id="rId16" roundtripDataChecksum="TlsunuRJPt6v/MlEtmHCCuRBzbupbIB2nzpVumxrWRA="/>
    </ext>
  </extLst>
</workbook>
</file>

<file path=xl/sharedStrings.xml><?xml version="1.0" encoding="utf-8"?>
<sst xmlns="http://schemas.openxmlformats.org/spreadsheetml/2006/main" count="127" uniqueCount="76">
  <si>
    <t>resumen de ventas</t>
  </si>
  <si>
    <t>VENTAS TOTALES</t>
  </si>
  <si>
    <t>UTILIDAD</t>
  </si>
  <si>
    <t>GASTOS</t>
  </si>
  <si>
    <t>resumen de ventas mensuales</t>
  </si>
  <si>
    <t>mes</t>
  </si>
  <si>
    <t>marzo</t>
  </si>
  <si>
    <t>ventas mensuales</t>
  </si>
  <si>
    <t>costo</t>
  </si>
  <si>
    <t>utilidad</t>
  </si>
  <si>
    <t>%utilidad</t>
  </si>
  <si>
    <t>numero de mes</t>
  </si>
  <si>
    <t>Ventas totales</t>
  </si>
  <si>
    <t>Ventas efectivo</t>
  </si>
  <si>
    <t>Ventas tarjeta</t>
  </si>
  <si>
    <t>Ventas transferencia</t>
  </si>
  <si>
    <t>Utilidad</t>
  </si>
  <si>
    <t>COGS</t>
  </si>
  <si>
    <t>Tickets</t>
  </si>
  <si>
    <t>Tienda 1</t>
  </si>
  <si>
    <t>Tienda 3</t>
  </si>
  <si>
    <t>Tienda 2</t>
  </si>
  <si>
    <t>gastos</t>
  </si>
  <si>
    <t>enero</t>
  </si>
  <si>
    <t>febrero</t>
  </si>
  <si>
    <t>abril</t>
  </si>
  <si>
    <t>mayo</t>
  </si>
  <si>
    <t>total</t>
  </si>
  <si>
    <t>Fecha</t>
  </si>
  <si>
    <t>Dia de la semana</t>
  </si>
  <si>
    <t>Dia de semana</t>
  </si>
  <si>
    <t>Mes</t>
  </si>
  <si>
    <t>Dia semana</t>
  </si>
  <si>
    <t>Ventas promedio</t>
  </si>
  <si>
    <t>SUM de Ventas totales</t>
  </si>
  <si>
    <t>SUM de Tickets</t>
  </si>
  <si>
    <t>Campo calculado 1</t>
  </si>
  <si>
    <t>Suma total</t>
  </si>
  <si>
    <t>Vendedor</t>
  </si>
  <si>
    <t>ID vendedor</t>
  </si>
  <si>
    <t>Nombre Vendedor</t>
  </si>
  <si>
    <t>V-0001-JuanLopez</t>
  </si>
  <si>
    <t>JuanLopez</t>
  </si>
  <si>
    <t>Nombre de Vendedor</t>
  </si>
  <si>
    <t>V-0002-MariaGonzález</t>
  </si>
  <si>
    <t>MariaGonzález</t>
  </si>
  <si>
    <t>V-0003-SandraBlanco</t>
  </si>
  <si>
    <t>SandraBlanco</t>
  </si>
  <si>
    <t>V-0004-JoseRomero</t>
  </si>
  <si>
    <t>JoseRomero</t>
  </si>
  <si>
    <t>V-0005-RobertoMartinez</t>
  </si>
  <si>
    <t>RobertoMartinez</t>
  </si>
  <si>
    <t>Año</t>
  </si>
  <si>
    <t>Total</t>
  </si>
  <si>
    <t>Enero</t>
  </si>
  <si>
    <t>Febrero</t>
  </si>
  <si>
    <t>Marzo</t>
  </si>
  <si>
    <t>Abril</t>
  </si>
  <si>
    <t>Mayo</t>
  </si>
  <si>
    <t>Renta</t>
  </si>
  <si>
    <t xml:space="preserve">conceptos </t>
  </si>
  <si>
    <t>gasto</t>
  </si>
  <si>
    <t>Etiquetas</t>
  </si>
  <si>
    <t>Sueldos</t>
  </si>
  <si>
    <t>Internet</t>
  </si>
  <si>
    <t>Flete pedido</t>
  </si>
  <si>
    <t>Redes sociales</t>
  </si>
  <si>
    <t>Sistema</t>
  </si>
  <si>
    <t>Otros gastos</t>
  </si>
  <si>
    <t>Mantenimiento</t>
  </si>
  <si>
    <t>Nombre Cliente</t>
  </si>
  <si>
    <t>Teléfono</t>
  </si>
  <si>
    <t>Fecha de compra</t>
  </si>
  <si>
    <t>Tienda</t>
  </si>
  <si>
    <t>Requiere factura</t>
  </si>
  <si>
    <t>Forma de pago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</si>
</sst>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_-&quot;$&quot;* #,##0_-;_-&quot;$&quot;* \-#,##0_-;_-&quot;$&quot;* &quot;-&quot;??_-;_-@"/>
    <numFmt numFmtId="165" formatCode="&quot;$&quot;#,##0"/>
    <numFmt numFmtId="166" formatCode="d/M/yyyy"/>
    <numFmt numFmtId="167" formatCode="&quot;$&quot;#,##0.00"/>
  </numFmts>
  <fonts count="6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color rgb="FFFFFFFF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6AA84F"/>
        <bgColor rgb="FF6AA84F"/>
      </patternFill>
    </fill>
    <fill>
      <patternFill patternType="solid">
        <fgColor rgb="FFDEEAF6"/>
        <bgColor rgb="FFDEEAF6"/>
      </patternFill>
    </fill>
  </fills>
  <borders count="11">
    <border/>
    <border>
      <left style="thick">
        <color rgb="FF434343"/>
      </left>
      <top style="thick">
        <color rgb="FF434343"/>
      </top>
      <bottom style="thick">
        <color rgb="FF434343"/>
      </bottom>
    </border>
    <border>
      <right style="thick">
        <color rgb="FF434343"/>
      </right>
      <top style="thick">
        <color rgb="FF434343"/>
      </top>
      <bottom style="thick">
        <color rgb="FF434343"/>
      </bottom>
    </border>
    <border>
      <bottom style="thick">
        <color rgb="FF000000"/>
      </bottom>
    </border>
    <border>
      <right style="thin">
        <color rgb="FFFFFFFF"/>
      </right>
      <bottom style="thin">
        <color rgb="FFA3B2CC"/>
      </bottom>
    </border>
    <border>
      <left style="thin">
        <color rgb="FFFFFFFF"/>
      </left>
      <right style="thin">
        <color rgb="FFFFFFFF"/>
      </right>
      <bottom style="thin">
        <color rgb="FFA3B2CC"/>
      </bottom>
    </border>
    <border>
      <left style="thin">
        <color rgb="FFFFFFFF"/>
      </left>
      <bottom style="thin">
        <color rgb="FFA3B2CC"/>
      </bottom>
    </border>
    <border>
      <right style="thin">
        <color rgb="FFFFFFFF"/>
      </right>
      <top style="thin">
        <color rgb="FFA3B2CC"/>
      </top>
      <bottom style="thin">
        <color rgb="FFA3B2CC"/>
      </bottom>
    </border>
    <border>
      <left style="thin">
        <color rgb="FFFFFFFF"/>
      </left>
      <right style="thin">
        <color rgb="FFFFFFFF"/>
      </right>
      <top style="thin">
        <color rgb="FFA3B2CC"/>
      </top>
      <bottom style="thin">
        <color rgb="FFA3B2CC"/>
      </bottom>
    </border>
    <border>
      <left style="thin">
        <color rgb="FFFFFFFF"/>
      </left>
      <top style="thin">
        <color rgb="FFA3B2CC"/>
      </top>
      <bottom style="thin">
        <color rgb="FFA3B2CC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1" fillId="0" fontId="1" numFmtId="0" xfId="0" applyAlignment="1" applyBorder="1" applyFont="1">
      <alignment readingOrder="0"/>
    </xf>
    <xf borderId="2" fillId="0" fontId="1" numFmtId="164" xfId="0" applyBorder="1" applyFont="1" applyNumberFormat="1"/>
    <xf borderId="2" fillId="0" fontId="1" numFmtId="165" xfId="0" applyBorder="1" applyFont="1" applyNumberFormat="1"/>
    <xf borderId="0" fillId="0" fontId="2" numFmtId="0" xfId="0" applyAlignment="1" applyFont="1">
      <alignment readingOrder="0"/>
    </xf>
    <xf borderId="0" fillId="0" fontId="2" numFmtId="164" xfId="0" applyFont="1" applyNumberFormat="1"/>
    <xf borderId="0" fillId="0" fontId="2" numFmtId="165" xfId="0" applyFont="1" applyNumberFormat="1"/>
    <xf borderId="0" fillId="3" fontId="1" numFmtId="3" xfId="0" applyAlignment="1" applyFill="1" applyFont="1" applyNumberFormat="1">
      <alignment readingOrder="0"/>
    </xf>
    <xf borderId="0" fillId="3" fontId="1" numFmtId="0" xfId="0" applyAlignment="1" applyFont="1">
      <alignment readingOrder="0"/>
    </xf>
    <xf borderId="0" fillId="3" fontId="1" numFmtId="0" xfId="0" applyFont="1"/>
    <xf borderId="0" fillId="0" fontId="2" numFmtId="4" xfId="0" applyFont="1" applyNumberFormat="1"/>
    <xf borderId="0" fillId="0" fontId="2" numFmtId="10" xfId="0" applyFont="1" applyNumberFormat="1"/>
    <xf borderId="0" fillId="0" fontId="2" numFmtId="3" xfId="0" applyFont="1" applyNumberFormat="1"/>
    <xf borderId="3" fillId="0" fontId="2" numFmtId="0" xfId="0" applyAlignment="1" applyBorder="1" applyFont="1">
      <alignment readingOrder="0"/>
    </xf>
    <xf borderId="3" fillId="0" fontId="2" numFmtId="164" xfId="0" applyBorder="1" applyFont="1" applyNumberFormat="1"/>
    <xf borderId="3" fillId="0" fontId="2" numFmtId="4" xfId="0" applyBorder="1" applyFont="1" applyNumberFormat="1"/>
    <xf borderId="3" fillId="0" fontId="2" numFmtId="165" xfId="0" applyBorder="1" applyFont="1" applyNumberFormat="1"/>
    <xf borderId="3" fillId="0" fontId="2" numFmtId="3" xfId="0" applyBorder="1" applyFont="1" applyNumberFormat="1"/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  <xf borderId="0" fillId="0" fontId="1" numFmtId="3" xfId="0" applyFont="1" applyNumberFormat="1"/>
    <xf borderId="0" fillId="4" fontId="2" numFmtId="0" xfId="0" applyFill="1" applyFont="1"/>
    <xf borderId="0" fillId="4" fontId="2" numFmtId="164" xfId="0" applyFont="1" applyNumberFormat="1"/>
    <xf borderId="0" fillId="0" fontId="2" numFmtId="166" xfId="0" applyFont="1" applyNumberFormat="1"/>
    <xf borderId="0" fillId="0" fontId="2" numFmtId="0" xfId="0" applyFont="1"/>
    <xf borderId="0" fillId="0" fontId="2" numFmtId="3" xfId="0" applyAlignment="1" applyFont="1" applyNumberFormat="1">
      <alignment readingOrder="0"/>
    </xf>
    <xf borderId="0" fillId="0" fontId="2" numFmtId="1" xfId="0" applyAlignment="1" applyFont="1" applyNumberFormat="1">
      <alignment readingOrder="0"/>
    </xf>
    <xf borderId="0" fillId="0" fontId="2" numFmtId="167" xfId="0" applyFont="1" applyNumberFormat="1"/>
    <xf borderId="0" fillId="0" fontId="2" numFmtId="166" xfId="0" applyAlignment="1" applyFont="1" applyNumberFormat="1">
      <alignment readingOrder="0"/>
    </xf>
    <xf borderId="0" fillId="2" fontId="3" numFmtId="0" xfId="0" applyAlignment="1" applyFont="1">
      <alignment vertical="bottom"/>
    </xf>
    <xf borderId="0" fillId="2" fontId="3" numFmtId="0" xfId="0" applyAlignment="1" applyFont="1">
      <alignment readingOrder="0" vertical="bottom"/>
    </xf>
    <xf borderId="0" fillId="0" fontId="4" numFmtId="3" xfId="0" applyAlignment="1" applyFont="1" applyNumberFormat="1">
      <alignment horizontal="right" vertical="bottom"/>
    </xf>
    <xf borderId="0" fillId="0" fontId="4" numFmtId="1" xfId="0" applyAlignment="1" applyFont="1" applyNumberFormat="1">
      <alignment horizontal="right" vertical="bottom"/>
    </xf>
    <xf borderId="0" fillId="0" fontId="4" numFmtId="165" xfId="0" applyAlignment="1" applyFont="1" applyNumberFormat="1">
      <alignment horizontal="right" vertical="bottom"/>
    </xf>
    <xf borderId="0" fillId="0" fontId="2" numFmtId="0" xfId="0" applyFont="1"/>
    <xf borderId="4" fillId="0" fontId="5" numFmtId="0" xfId="0" applyAlignment="1" applyBorder="1" applyFont="1">
      <alignment horizontal="center" readingOrder="0"/>
    </xf>
    <xf borderId="5" fillId="0" fontId="5" numFmtId="0" xfId="0" applyAlignment="1" applyBorder="1" applyFont="1">
      <alignment horizontal="center" readingOrder="0"/>
    </xf>
    <xf borderId="6" fillId="0" fontId="5" numFmtId="0" xfId="0" applyAlignment="1" applyBorder="1" applyFont="1">
      <alignment horizontal="center" readingOrder="0"/>
    </xf>
    <xf borderId="7" fillId="0" fontId="2" numFmtId="166" xfId="0" applyAlignment="1" applyBorder="1" applyFont="1" applyNumberFormat="1">
      <alignment readingOrder="0"/>
    </xf>
    <xf borderId="8" fillId="0" fontId="2" numFmtId="0" xfId="0" applyAlignment="1" applyBorder="1" applyFont="1">
      <alignment readingOrder="0"/>
    </xf>
    <xf borderId="9" fillId="0" fontId="2" numFmtId="0" xfId="0" applyAlignment="1" applyBorder="1" applyFont="1">
      <alignment readingOrder="0"/>
    </xf>
    <xf borderId="0" fillId="3" fontId="1" numFmtId="167" xfId="0" applyFont="1" applyNumberFormat="1"/>
    <xf borderId="0" fillId="3" fontId="2" numFmtId="0" xfId="0" applyFont="1"/>
    <xf borderId="0" fillId="3" fontId="2" numFmtId="0" xfId="0" applyAlignment="1" applyFont="1">
      <alignment readingOrder="0"/>
    </xf>
    <xf borderId="0" fillId="2" fontId="1" numFmtId="0" xfId="0" applyFont="1"/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4" numFmtId="164" xfId="0" applyAlignment="1" applyFont="1" applyNumberFormat="1">
      <alignment horizontal="center" vertical="bottom"/>
    </xf>
    <xf borderId="10" fillId="5" fontId="3" numFmtId="0" xfId="0" applyAlignment="1" applyBorder="1" applyFill="1" applyFont="1">
      <alignment horizontal="center"/>
    </xf>
    <xf borderId="0" fillId="0" fontId="4" numFmtId="15" xfId="0" applyFont="1" applyNumberFormat="1"/>
  </cellXfs>
  <cellStyles count="1">
    <cellStyle xfId="0" name="Normal" builtinId="0"/>
  </cellStyles>
  <dxfs count="7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6C7687"/>
          <bgColor rgb="FF6C7687"/>
        </patternFill>
      </fill>
      <border/>
    </dxf>
    <dxf>
      <font/>
      <fill>
        <patternFill patternType="solid">
          <fgColor rgb="FFEBEFF1"/>
          <bgColor rgb="FFEBEFF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3">
    <tableStyle count="3" pivot="0" name="Datos3-1052022-style">
      <tableStyleElement dxfId="4" type="headerRow"/>
      <tableStyleElement dxfId="5" type="firstRowStripe"/>
      <tableStyleElement dxfId="6" type="secondRowStripe"/>
    </tableStyle>
    <tableStyle count="3" pivot="0" name="Datos2-152022-style">
      <tableStyleElement dxfId="4" type="headerRow"/>
      <tableStyleElement dxfId="5" type="firstRowStripe"/>
      <tableStyleElement dxfId="6" type="secondRowStripe"/>
    </tableStyle>
    <tableStyle count="3" pivot="0" name="Datos1-1012022-style">
      <tableStyleElement dxfId="4" type="headerRow"/>
      <tableStyleElement dxfId="5" type="firstRowStripe"/>
      <tableStyleElement dxfId="6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pivotCacheDefinition" Target="pivotCache/pivotCacheDefinition1.xml"/><Relationship Id="rId14" Type="http://schemas.openxmlformats.org/officeDocument/2006/relationships/externalLink" Target="externalLinks/externalLink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val>
            <c:numRef>
              <c:f>dashboard!$C$17:$C$20</c:f>
              <c:numCache/>
            </c:numRef>
          </c:val>
        </c:ser>
        <c:axId val="1727029480"/>
        <c:axId val="1699747531"/>
      </c:barChart>
      <c:catAx>
        <c:axId val="17270294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99747531"/>
      </c:catAx>
      <c:valAx>
        <c:axId val="169974753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2702948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dashboard!$M$21</c:f>
            </c:strRef>
          </c:cat>
          <c:val>
            <c:numRef>
              <c:f>dashboard!$N$21</c:f>
              <c:numCache/>
            </c:numRef>
          </c:val>
        </c:ser>
        <c:ser>
          <c:idx val="1"/>
          <c:order val="1"/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dashboard!$M$21</c:f>
            </c:strRef>
          </c:cat>
          <c:val>
            <c:numRef>
              <c:f>dashboard!$O$21</c:f>
              <c:numCache/>
            </c:numRef>
          </c:val>
        </c:ser>
        <c:ser>
          <c:idx val="2"/>
          <c:order val="2"/>
          <c:cat>
            <c:strRef>
              <c:f>dashboard!$M$21</c:f>
            </c:strRef>
          </c:cat>
          <c:val>
            <c:numRef>
              <c:f>dashboard!$M$29</c:f>
              <c:numCache/>
            </c:numRef>
          </c:val>
        </c:ser>
        <c:ser>
          <c:idx val="3"/>
          <c:order val="3"/>
          <c:cat>
            <c:strRef>
              <c:f>dashboard!$M$21</c:f>
            </c:strRef>
          </c:cat>
          <c:val>
            <c:numRef>
              <c:f>dashboard!$N$29</c:f>
              <c:numCache/>
            </c:numRef>
          </c:val>
        </c:ser>
        <c:ser>
          <c:idx val="4"/>
          <c:order val="4"/>
          <c:cat>
            <c:strRef>
              <c:f>dashboard!$M$21</c:f>
            </c:strRef>
          </c:cat>
          <c:val>
            <c:numRef>
              <c:f>dashboard!$O$29</c:f>
              <c:numCache/>
            </c:numRef>
          </c:val>
        </c:ser>
        <c:axId val="875084749"/>
        <c:axId val="375558352"/>
      </c:barChart>
      <c:catAx>
        <c:axId val="87508474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75558352"/>
      </c:catAx>
      <c:valAx>
        <c:axId val="37555835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7508474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VENTAS TOTALES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dashboard!$C$21:$C$26</c:f>
            </c:strRef>
          </c:cat>
          <c:val>
            <c:numRef>
              <c:f>dashboard!$E$21:$E$26</c:f>
              <c:numCache/>
            </c:numRef>
          </c:val>
        </c:ser>
        <c:axId val="139247662"/>
        <c:axId val="1455278624"/>
      </c:barChart>
      <c:catAx>
        <c:axId val="13924766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55278624"/>
      </c:catAx>
      <c:valAx>
        <c:axId val="145527862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924766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bar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dashboard!$C$22:$C$26</c:f>
            </c:strRef>
          </c:cat>
          <c:val>
            <c:numRef>
              <c:f>dashboard!$I$22:$I$26</c:f>
              <c:numCache/>
            </c:numRef>
          </c:val>
        </c:ser>
        <c:axId val="577685445"/>
        <c:axId val="1707907876"/>
      </c:barChart>
      <c:catAx>
        <c:axId val="577685445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07907876"/>
      </c:catAx>
      <c:valAx>
        <c:axId val="170790787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77685445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dashboard!$C$22:$C$26</c:f>
            </c:strRef>
          </c:cat>
          <c:val>
            <c:numRef>
              <c:f>dashboard!$P$22:$P$26</c:f>
              <c:numCache/>
            </c:numRef>
          </c:val>
        </c:ser>
        <c:axId val="1710172480"/>
        <c:axId val="985145748"/>
      </c:barChart>
      <c:catAx>
        <c:axId val="17101724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85145748"/>
      </c:catAx>
      <c:valAx>
        <c:axId val="98514574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10172480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Arial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tx>
            <c:strRef>
              <c:f>Ventas!$B$1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Ventas!$A$2:$A$184</c:f>
            </c:numRef>
          </c:xVal>
          <c:yVal>
            <c:numRef>
              <c:f>Ventas!$B$2:$B$184</c:f>
              <c:numCache/>
            </c:numRef>
          </c:yVal>
        </c:ser>
        <c:ser>
          <c:idx val="1"/>
          <c:order val="1"/>
          <c:tx>
            <c:strRef>
              <c:f>Ventas!$C$1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Ventas!$A$2:$A$184</c:f>
            </c:numRef>
          </c:xVal>
          <c:yVal>
            <c:numRef>
              <c:f>Ventas!$C$2:$C$184</c:f>
              <c:numCache/>
            </c:numRef>
          </c:yVal>
        </c:ser>
        <c:ser>
          <c:idx val="2"/>
          <c:order val="2"/>
          <c:tx>
            <c:strRef>
              <c:f>Ventas!$D$1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Ventas!$A$2:$A$184</c:f>
            </c:numRef>
          </c:xVal>
          <c:yVal>
            <c:numRef>
              <c:f>Ventas!$D$2:$D$184</c:f>
              <c:numCache/>
            </c:numRef>
          </c:yVal>
        </c:ser>
        <c:ser>
          <c:idx val="3"/>
          <c:order val="3"/>
          <c:tx>
            <c:strRef>
              <c:f>Ventas!$E$1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xVal>
            <c:numRef>
              <c:f>Ventas!$A$2:$A$184</c:f>
            </c:numRef>
          </c:xVal>
          <c:yVal>
            <c:numRef>
              <c:f>Ventas!$E$2:$E$184</c:f>
              <c:numCache/>
            </c:numRef>
          </c:yVal>
        </c:ser>
        <c:ser>
          <c:idx val="4"/>
          <c:order val="4"/>
          <c:tx>
            <c:strRef>
              <c:f>Ventas!$F$1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xVal>
            <c:numRef>
              <c:f>Ventas!$A$2:$A$184</c:f>
            </c:numRef>
          </c:xVal>
          <c:yVal>
            <c:numRef>
              <c:f>Ventas!$F$2:$F$184</c:f>
              <c:numCache/>
            </c:numRef>
          </c:yVal>
        </c:ser>
        <c:ser>
          <c:idx val="5"/>
          <c:order val="5"/>
          <c:tx>
            <c:strRef>
              <c:f>Ventas!$G$1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xVal>
            <c:numRef>
              <c:f>Ventas!$A$2:$A$184</c:f>
            </c:numRef>
          </c:xVal>
          <c:yVal>
            <c:numRef>
              <c:f>Ventas!$G$2:$G$184</c:f>
              <c:numCache/>
            </c:numRef>
          </c:yVal>
        </c:ser>
        <c:ser>
          <c:idx val="6"/>
          <c:order val="6"/>
          <c:tx>
            <c:strRef>
              <c:f>Ventas!$H$1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>
                  <a:lumOff val="30000"/>
                </a:schemeClr>
              </a:solidFill>
              <a:ln cmpd="sng">
                <a:solidFill>
                  <a:schemeClr val="accent1">
                    <a:lumOff val="30000"/>
                  </a:schemeClr>
                </a:solidFill>
              </a:ln>
            </c:spPr>
          </c:marker>
          <c:xVal>
            <c:numRef>
              <c:f>Ventas!$A$2:$A$184</c:f>
            </c:numRef>
          </c:xVal>
          <c:yVal>
            <c:numRef>
              <c:f>Ventas!$H$2:$H$184</c:f>
              <c:numCache/>
            </c:numRef>
          </c:yVal>
        </c:ser>
        <c:ser>
          <c:idx val="7"/>
          <c:order val="7"/>
          <c:tx>
            <c:strRef>
              <c:f>Ventas!$I$1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>
                  <a:lumOff val="30000"/>
                </a:schemeClr>
              </a:solidFill>
              <a:ln cmpd="sng">
                <a:solidFill>
                  <a:schemeClr val="accent2">
                    <a:lumOff val="30000"/>
                  </a:schemeClr>
                </a:solidFill>
              </a:ln>
            </c:spPr>
          </c:marker>
          <c:xVal>
            <c:numRef>
              <c:f>Ventas!$A$2:$A$184</c:f>
            </c:numRef>
          </c:xVal>
          <c:yVal>
            <c:numRef>
              <c:f>Ventas!$I$2:$I$184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9173369"/>
        <c:axId val="1715846203"/>
      </c:scatterChart>
      <c:valAx>
        <c:axId val="113917336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15846203"/>
      </c:valAx>
      <c:valAx>
        <c:axId val="171584620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3917336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serif"/>
              </a:defRPr>
            </a:pPr>
            <a:r>
              <a:rPr b="0">
                <a:solidFill>
                  <a:srgbClr val="757575"/>
                </a:solidFill>
                <a:latin typeface="serif"/>
              </a:rPr>
              <a:t>HOLA </a:t>
            </a:r>
          </a:p>
        </c:rich>
      </c:tx>
      <c:overlay val="0"/>
    </c:title>
    <c:plotArea>
      <c:layout/>
      <c:barChart>
        <c:barDir val="col"/>
        <c:grouping val="percentStacked"/>
        <c:ser>
          <c:idx val="0"/>
          <c:order val="0"/>
          <c:tx>
            <c:strRef>
              <c:f>'Ventas x vendedor'!$E$1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'Ventas x vendedor'!$D$2:$D$6</c:f>
            </c:strRef>
          </c:cat>
          <c:val>
            <c:numRef>
              <c:f>'Ventas x vendedor'!$E$2:$E$6</c:f>
              <c:numCache/>
            </c:numRef>
          </c:val>
        </c:ser>
        <c:ser>
          <c:idx val="1"/>
          <c:order val="1"/>
          <c:tx>
            <c:strRef>
              <c:f>'Ventas x vendedor'!$F$1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'Ventas x vendedor'!$D$2:$D$6</c:f>
            </c:strRef>
          </c:cat>
          <c:val>
            <c:numRef>
              <c:f>'Ventas x vendedor'!$F$2:$F$6</c:f>
              <c:numCache/>
            </c:numRef>
          </c:val>
        </c:ser>
        <c:ser>
          <c:idx val="2"/>
          <c:order val="2"/>
          <c:tx>
            <c:strRef>
              <c:f>'Ventas x vendedor'!$G$1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'Ventas x vendedor'!$D$2:$D$6</c:f>
            </c:strRef>
          </c:cat>
          <c:val>
            <c:numRef>
              <c:f>'Ventas x vendedor'!$G$2:$G$6</c:f>
              <c:numCache/>
            </c:numRef>
          </c:val>
        </c:ser>
        <c:ser>
          <c:idx val="3"/>
          <c:order val="3"/>
          <c:tx>
            <c:strRef>
              <c:f>'Ventas x vendedor'!$H$1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'Ventas x vendedor'!$D$2:$D$6</c:f>
            </c:strRef>
          </c:cat>
          <c:val>
            <c:numRef>
              <c:f>'Ventas x vendedor'!$H$2:$H$6</c:f>
              <c:numCache/>
            </c:numRef>
          </c:val>
        </c:ser>
        <c:overlap val="100"/>
        <c:axId val="284061277"/>
        <c:axId val="1186605036"/>
      </c:barChart>
      <c:catAx>
        <c:axId val="28406127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serif"/>
                  </a:defRPr>
                </a:pPr>
                <a:r>
                  <a:rPr b="0">
                    <a:solidFill>
                      <a:srgbClr val="000000"/>
                    </a:solidFill>
                    <a:latin typeface="serif"/>
                  </a:rPr>
                  <a:t>enero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serif"/>
              </a:defRPr>
            </a:pPr>
          </a:p>
        </c:txPr>
        <c:crossAx val="1186605036"/>
      </c:catAx>
      <c:valAx>
        <c:axId val="118660503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serif"/>
                  </a:defRPr>
                </a:pPr>
                <a:r>
                  <a:rPr b="0">
                    <a:solidFill>
                      <a:srgbClr val="000000"/>
                    </a:solidFill>
                    <a:latin typeface="serif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out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serif"/>
              </a:defRPr>
            </a:pPr>
          </a:p>
        </c:txPr>
        <c:crossAx val="28406127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FF"/>
              </a:solidFill>
              <a:latin typeface="serif"/>
            </a:defRPr>
          </a:pPr>
        </a:p>
      </c:txPr>
    </c:legend>
    <c:plotVisOnly val="1"/>
  </c:chart>
  <c:spPr>
    <a:solidFill>
      <a:srgbClr val="F3F3F3"/>
    </a:solidFill>
  </c:spPr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serif"/>
              </a:defRPr>
            </a:pPr>
            <a:r>
              <a:rPr b="0">
                <a:solidFill>
                  <a:srgbClr val="757575"/>
                </a:solidFill>
                <a:latin typeface="serif"/>
              </a:rPr>
              <a:t>HOLA 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stacked"/>
        <c:ser>
          <c:idx val="0"/>
          <c:order val="0"/>
          <c:tx>
            <c:strRef>
              <c:f>'Ventas x vendedor'!$E$1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'Ventas x vendedor'!$D$2:$D$6</c:f>
            </c:strRef>
          </c:cat>
          <c:val>
            <c:numRef>
              <c:f>'Ventas x vendedor'!$E$2:$E$6</c:f>
              <c:numCache/>
            </c:numRef>
          </c:val>
        </c:ser>
        <c:ser>
          <c:idx val="1"/>
          <c:order val="1"/>
          <c:tx>
            <c:strRef>
              <c:f>'Ventas x vendedor'!$F$1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'Ventas x vendedor'!$D$2:$D$6</c:f>
            </c:strRef>
          </c:cat>
          <c:val>
            <c:numRef>
              <c:f>'Ventas x vendedor'!$F$2:$F$6</c:f>
              <c:numCache/>
            </c:numRef>
          </c:val>
        </c:ser>
        <c:ser>
          <c:idx val="2"/>
          <c:order val="2"/>
          <c:tx>
            <c:strRef>
              <c:f>'Ventas x vendedor'!$G$1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'Ventas x vendedor'!$D$2:$D$6</c:f>
            </c:strRef>
          </c:cat>
          <c:val>
            <c:numRef>
              <c:f>'Ventas x vendedor'!$G$2:$G$6</c:f>
              <c:numCache/>
            </c:numRef>
          </c:val>
        </c:ser>
        <c:ser>
          <c:idx val="3"/>
          <c:order val="3"/>
          <c:tx>
            <c:strRef>
              <c:f>'Ventas x vendedor'!$H$1</c:f>
            </c:strRef>
          </c:tx>
          <c:spPr>
            <a:solidFill>
              <a:srgbClr val="B7E1CD"/>
            </a:solidFill>
            <a:ln cmpd="sng">
              <a:solidFill>
                <a:srgbClr val="000000"/>
              </a:solidFill>
            </a:ln>
          </c:spPr>
          <c:cat>
            <c:strRef>
              <c:f>'Ventas x vendedor'!$D$2:$D$6</c:f>
            </c:strRef>
          </c:cat>
          <c:val>
            <c:numRef>
              <c:f>'Ventas x vendedor'!$H$2:$H$6</c:f>
              <c:numCache/>
            </c:numRef>
          </c:val>
        </c:ser>
        <c:axId val="1076758549"/>
        <c:axId val="1841929489"/>
      </c:bar3DChart>
      <c:catAx>
        <c:axId val="107675854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serif"/>
                  </a:defRPr>
                </a:pPr>
                <a:r>
                  <a:rPr b="0">
                    <a:solidFill>
                      <a:srgbClr val="000000"/>
                    </a:solidFill>
                    <a:latin typeface="serif"/>
                  </a:rPr>
                  <a:t>enero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FFFFFF"/>
                </a:solidFill>
                <a:latin typeface="serif"/>
              </a:defRPr>
            </a:pPr>
          </a:p>
        </c:txPr>
        <c:crossAx val="1841929489"/>
      </c:catAx>
      <c:valAx>
        <c:axId val="1841929489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FFFFFF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serif"/>
                  </a:defRPr>
                </a:pPr>
                <a:r>
                  <a:rPr b="0">
                    <a:solidFill>
                      <a:srgbClr val="000000"/>
                    </a:solidFill>
                    <a:latin typeface="serif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out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FFFFFF"/>
                </a:solidFill>
                <a:latin typeface="serif"/>
              </a:defRPr>
            </a:pPr>
          </a:p>
        </c:txPr>
        <c:crossAx val="1076758549"/>
      </c:valAx>
    </c:plotArea>
    <c:legend>
      <c:legendPos val="r"/>
      <c:legendEntry>
        <c:idx val="3"/>
        <c:txPr>
          <a:bodyPr/>
          <a:lstStyle/>
          <a:p>
            <a:pPr lvl="0">
              <a:defRPr>
                <a:solidFill>
                  <a:srgbClr val="FFFFFF"/>
                </a:solidFill>
              </a:defRPr>
            </a:pPr>
          </a:p>
        </c:txPr>
      </c:legendEntry>
      <c:overlay val="0"/>
      <c:txPr>
        <a:bodyPr/>
        <a:lstStyle/>
        <a:p>
          <a:pPr lvl="0">
            <a:defRPr b="0">
              <a:solidFill>
                <a:srgbClr val="FFFFFF"/>
              </a:solidFill>
              <a:latin typeface="serif"/>
            </a:defRPr>
          </a:pPr>
        </a:p>
      </c:txPr>
    </c:legend>
    <c:plotVisOnly val="1"/>
  </c:chart>
  <c:spPr>
    <a:solidFill>
      <a:srgbClr val="000000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133350</xdr:colOff>
      <xdr:row>14</xdr:row>
      <xdr:rowOff>57150</xdr:rowOff>
    </xdr:from>
    <xdr:ext cx="1704975" cy="1057275"/>
    <xdr:graphicFrame>
      <xdr:nvGraphicFramePr>
        <xdr:cNvPr id="358495460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295275</xdr:colOff>
      <xdr:row>14</xdr:row>
      <xdr:rowOff>57150</xdr:rowOff>
    </xdr:from>
    <xdr:ext cx="1657350" cy="1038225"/>
    <xdr:graphicFrame>
      <xdr:nvGraphicFramePr>
        <xdr:cNvPr id="529455407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800100</xdr:colOff>
      <xdr:row>3</xdr:row>
      <xdr:rowOff>38100</xdr:rowOff>
    </xdr:from>
    <xdr:ext cx="2876550" cy="1733550"/>
    <xdr:graphicFrame>
      <xdr:nvGraphicFramePr>
        <xdr:cNvPr id="589232516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3</xdr:col>
      <xdr:colOff>885825</xdr:colOff>
      <xdr:row>3</xdr:row>
      <xdr:rowOff>38100</xdr:rowOff>
    </xdr:from>
    <xdr:ext cx="2990850" cy="1733550"/>
    <xdr:graphicFrame>
      <xdr:nvGraphicFramePr>
        <xdr:cNvPr id="526546167" name="Chart 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7</xdr:col>
      <xdr:colOff>390525</xdr:colOff>
      <xdr:row>3</xdr:row>
      <xdr:rowOff>38100</xdr:rowOff>
    </xdr:from>
    <xdr:ext cx="2762250" cy="1733550"/>
    <xdr:graphicFrame>
      <xdr:nvGraphicFramePr>
        <xdr:cNvPr id="2052012681" name="Chart 5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771525</xdr:colOff>
      <xdr:row>195</xdr:row>
      <xdr:rowOff>47625</xdr:rowOff>
    </xdr:from>
    <xdr:ext cx="7486650" cy="4629150"/>
    <xdr:graphicFrame>
      <xdr:nvGraphicFramePr>
        <xdr:cNvPr id="192900921" name="Chart 6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390525</xdr:colOff>
      <xdr:row>9</xdr:row>
      <xdr:rowOff>57150</xdr:rowOff>
    </xdr:from>
    <xdr:ext cx="4114800" cy="2543175"/>
    <xdr:graphicFrame>
      <xdr:nvGraphicFramePr>
        <xdr:cNvPr id="116730123" name="Chart 7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600075</xdr:colOff>
      <xdr:row>9</xdr:row>
      <xdr:rowOff>9525</xdr:rowOff>
    </xdr:from>
    <xdr:ext cx="4657725" cy="2543175"/>
    <xdr:graphicFrame>
      <xdr:nvGraphicFramePr>
        <xdr:cNvPr id="1825593183" name="Chart 8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C:\Users\anamp\Dropbox\La%20Cosmetiqueria\15.%20Contabilidad\4.%20Finanzas%20Cosme\220530%20P&amp;L%20COSME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P&amp;L"/>
      <sheetName val="Resumen Ingresos mensual"/>
      <sheetName val="Gastos"/>
      <sheetName val="Movimientos"/>
      <sheetName val="Santander"/>
      <sheetName val="Resumen Ingresos diarios"/>
      <sheetName val="Sheet2"/>
      <sheetName val="Ventas diarias"/>
      <sheetName val="Utilidades - Ventas Por Semanas"/>
      <sheetName val="Ventas"/>
      <sheetName val="Sheet1"/>
      <sheetName val="Ke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I184" sheet="Ventas"/>
  </cacheSource>
  <cacheFields>
    <cacheField name="Fecha" numFmtId="166">
      <sharedItems containsSemiMixedTypes="0" containsDate="1" containsString="0">
        <d v="2022-01-01T00:00:00Z"/>
        <d v="2022-01-02T00:00:00Z"/>
        <d v="2022-01-03T00:00:00Z"/>
        <d v="2022-01-04T00:00:00Z"/>
        <d v="2022-01-05T00:00:00Z"/>
        <d v="2022-01-06T00:00:00Z"/>
        <d v="2022-01-07T00:00:00Z"/>
        <d v="2022-01-08T00:00:00Z"/>
        <d v="2022-01-09T00:00:00Z"/>
        <d v="2022-01-10T00:00:00Z"/>
        <d v="2022-01-11T00:00:00Z"/>
        <d v="2022-01-12T00:00:00Z"/>
        <d v="2022-01-13T00:00:00Z"/>
        <d v="2022-01-14T00:00:00Z"/>
        <d v="2022-01-15T00:00:00Z"/>
        <d v="2022-01-16T00:00:00Z"/>
        <d v="2022-01-17T00:00:00Z"/>
        <d v="2022-01-18T00:00:00Z"/>
        <d v="2022-01-19T00:00:00Z"/>
        <d v="2022-01-20T00:00:00Z"/>
        <d v="2022-01-21T00:00:00Z"/>
        <d v="2022-01-22T00:00:00Z"/>
        <d v="2022-01-23T00:00:00Z"/>
        <d v="2022-01-24T00:00:00Z"/>
        <d v="2022-01-25T00:00:00Z"/>
        <d v="2022-01-26T00:00:00Z"/>
        <d v="2022-01-27T00:00:00Z"/>
        <d v="2022-01-28T00:00:00Z"/>
        <d v="2022-01-29T00:00:00Z"/>
        <d v="2022-01-30T00:00:00Z"/>
        <d v="2022-01-31T00:00:00Z"/>
        <d v="2022-02-01T00:00:00Z"/>
        <d v="2022-02-02T00:00:00Z"/>
        <d v="2022-02-03T00:00:00Z"/>
        <d v="2022-02-04T00:00:00Z"/>
        <d v="2022-02-05T00:00:00Z"/>
        <d v="2022-02-06T00:00:00Z"/>
        <d v="2022-02-07T00:00:00Z"/>
        <d v="2022-02-08T00:00:00Z"/>
        <d v="2022-02-09T00:00:00Z"/>
        <d v="2022-02-10T00:00:00Z"/>
        <d v="2022-02-11T00:00:00Z"/>
        <d v="2022-02-12T00:00:00Z"/>
        <d v="2022-02-13T00:00:00Z"/>
        <d v="2022-02-14T00:00:00Z"/>
        <d v="2022-02-15T00:00:00Z"/>
        <d v="2022-02-16T00:00:00Z"/>
        <d v="2022-02-17T00:00:00Z"/>
        <d v="2022-02-18T00:00:00Z"/>
        <d v="2022-02-19T00:00:00Z"/>
        <d v="2022-02-20T00:00:00Z"/>
        <d v="2022-02-21T00:00:00Z"/>
        <d v="2022-02-22T00:00:00Z"/>
        <d v="2022-02-23T00:00:00Z"/>
        <d v="2022-02-24T00:00:00Z"/>
        <d v="2022-02-25T00:00:00Z"/>
        <d v="2022-02-26T00:00:00Z"/>
        <d v="2022-02-27T00:00:00Z"/>
        <d v="2022-02-28T00:00:00Z"/>
        <d v="2022-03-01T00:00:00Z"/>
        <d v="2022-03-02T00:00:00Z"/>
        <d v="2022-03-03T00:00:00Z"/>
        <d v="2022-03-04T00:00:00Z"/>
        <d v="2022-03-05T00:00:00Z"/>
        <d v="2022-03-06T00:00:00Z"/>
        <d v="2022-03-07T00:00:00Z"/>
        <d v="2022-03-08T00:00:00Z"/>
        <d v="2022-03-09T00:00:00Z"/>
        <d v="2022-03-10T00:00:00Z"/>
        <d v="2022-03-11T00:00:00Z"/>
        <d v="2022-03-12T00:00:00Z"/>
        <d v="2022-03-13T00:00:00Z"/>
        <d v="2022-03-14T00:00:00Z"/>
        <d v="2022-03-15T00:00:00Z"/>
        <d v="2022-03-16T00:00:00Z"/>
        <d v="2022-03-17T00:00:00Z"/>
        <d v="2022-03-18T00:00:00Z"/>
        <d v="2022-03-19T00:00:00Z"/>
        <d v="2022-03-20T00:00:00Z"/>
        <d v="2022-03-21T00:00:00Z"/>
        <d v="2022-03-22T00:00:00Z"/>
        <d v="2022-03-23T00:00:00Z"/>
        <d v="2022-03-24T00:00:00Z"/>
        <d v="2022-03-25T00:00:00Z"/>
        <d v="2022-03-26T00:00:00Z"/>
        <d v="2022-03-27T00:00:00Z"/>
        <d v="2022-03-28T00:00:00Z"/>
        <d v="2022-03-29T00:00:00Z"/>
        <d v="2022-03-30T00:00:00Z"/>
        <d v="2022-03-31T00:00:00Z"/>
        <d v="2022-04-01T00:00:00Z"/>
        <d v="2022-04-02T00:00:00Z"/>
        <d v="2022-04-03T00:00:00Z"/>
        <d v="2022-04-04T00:00:00Z"/>
        <d v="2022-04-05T00:00:00Z"/>
        <d v="2022-04-06T00:00:00Z"/>
        <d v="2022-04-07T00:00:00Z"/>
        <d v="2022-04-08T00:00:00Z"/>
        <d v="2022-04-09T00:00:00Z"/>
        <d v="2022-04-10T00:00:00Z"/>
        <d v="2022-04-11T00:00:00Z"/>
        <d v="2022-04-12T00:00:00Z"/>
        <d v="2022-04-13T00:00:00Z"/>
        <d v="2022-04-14T00:00:00Z"/>
        <d v="2022-04-15T00:00:00Z"/>
        <d v="2022-04-16T00:00:00Z"/>
        <d v="2022-04-17T00:00:00Z"/>
        <d v="2022-04-18T00:00:00Z"/>
        <d v="2022-04-19T00:00:00Z"/>
        <d v="2022-04-20T00:00:00Z"/>
        <d v="2022-04-21T00:00:00Z"/>
        <d v="2022-04-22T00:00:00Z"/>
        <d v="2022-04-23T00:00:00Z"/>
        <d v="2022-04-24T00:00:00Z"/>
        <d v="2022-04-25T00:00:00Z"/>
        <d v="2022-04-26T00:00:00Z"/>
        <d v="2022-04-27T00:00:00Z"/>
        <d v="2022-04-28T00:00:00Z"/>
        <d v="2022-04-29T00:00:00Z"/>
        <d v="2022-04-30T00:00:00Z"/>
        <d v="2022-05-01T00:00:00Z"/>
        <d v="2022-05-02T00:00:00Z"/>
        <d v="2022-05-03T00:00:00Z"/>
        <d v="2022-05-04T00:00:00Z"/>
        <d v="2022-05-05T00:00:00Z"/>
        <d v="2022-05-06T00:00:00Z"/>
        <d v="2022-05-07T00:00:00Z"/>
        <d v="2022-05-08T00:00:00Z"/>
        <d v="2022-05-09T00:00:00Z"/>
        <d v="2022-05-10T00:00:00Z"/>
        <d v="2022-05-11T00:00:00Z"/>
        <d v="2022-05-12T00:00:00Z"/>
        <d v="2022-05-13T00:00:00Z"/>
        <d v="2022-05-14T00:00:00Z"/>
        <d v="2022-05-15T00:00:00Z"/>
        <d v="2022-05-16T00:00:00Z"/>
        <d v="2022-05-17T00:00:00Z"/>
        <d v="2022-05-18T00:00:00Z"/>
        <d v="2022-05-19T00:00:00Z"/>
        <d v="2022-05-20T00:00:00Z"/>
        <d v="2022-05-21T00:00:00Z"/>
        <d v="2022-05-22T00:00:00Z"/>
        <d v="2022-05-23T00:00:00Z"/>
        <d v="2022-05-24T00:00:00Z"/>
        <d v="2022-05-25T00:00:00Z"/>
        <d v="2022-05-26T00:00:00Z"/>
        <d v="2022-05-27T00:00:00Z"/>
        <d v="2022-05-28T00:00:00Z"/>
        <d v="2022-05-29T00:00:00Z"/>
        <d v="2022-05-30T00:00:00Z"/>
        <d v="2022-05-31T00:00:00Z"/>
      </sharedItems>
    </cacheField>
    <cacheField name="mes" numFmtId="3">
      <sharedItems containsSemiMixedTypes="0" containsString="0" containsNumber="1" containsInteger="1">
        <n v="1.0"/>
        <n v="2.0"/>
        <n v="3.0"/>
        <n v="4.0"/>
        <n v="5.0"/>
      </sharedItems>
    </cacheField>
    <cacheField name="Dia de la semana" numFmtId="0">
      <sharedItems containsSemiMixedTypes="0" containsString="0" containsNumber="1" containsInteger="1">
        <n v="6.0"/>
        <n v="7.0"/>
        <n v="1.0"/>
        <n v="2.0"/>
        <n v="3.0"/>
        <n v="4.0"/>
        <n v="5.0"/>
      </sharedItems>
    </cacheField>
    <cacheField name="Ventas totales" numFmtId="0">
      <sharedItems containsSemiMixedTypes="0" containsString="0" containsNumber="1">
        <n v="0.0"/>
        <n v="3574.28"/>
        <n v="4942.17"/>
        <n v="5551.82"/>
        <n v="6001.55"/>
        <n v="4118.89"/>
        <n v="5649.31"/>
        <n v="5302.13"/>
        <n v="3478.01"/>
        <n v="7573.72"/>
        <n v="4226.25"/>
        <n v="4172.46"/>
        <n v="3580.9"/>
        <n v="3503.12"/>
        <n v="6727.53"/>
        <n v="3620.16"/>
        <n v="3178.41"/>
        <n v="3765.94"/>
        <n v="3966.48"/>
        <n v="3706.63"/>
        <n v="2753.61"/>
        <n v="6177.15"/>
        <n v="2919.39"/>
        <n v="3034.94"/>
        <n v="2491.39"/>
        <n v="1881.23"/>
        <n v="2533.27"/>
        <n v="4445.86"/>
        <n v="3152.18"/>
        <n v="2940.98"/>
        <n v="4221.26"/>
        <n v="4717.85"/>
        <n v="4845.28"/>
        <n v="3418.45"/>
        <n v="3483.92"/>
        <n v="4180.18"/>
        <n v="2630.46"/>
        <n v="2654.27"/>
        <n v="1405.34"/>
        <n v="3204.92"/>
        <n v="3167.18"/>
        <n v="2384.78"/>
        <n v="4758.67"/>
        <n v="2562.72"/>
        <n v="2791.7"/>
        <n v="6054.22"/>
        <n v="4255.83"/>
        <n v="4820.66"/>
        <n v="2980.8"/>
        <n v="5728.46"/>
        <n v="5559.94"/>
        <n v="4966.54"/>
        <n v="4648.99"/>
        <n v="3440.66"/>
        <n v="4088.09"/>
        <n v="2918.34"/>
        <n v="7506.01"/>
        <n v="3184.52"/>
        <n v="4329.66"/>
        <n v="6669.52"/>
        <n v="2966.54"/>
        <n v="6080.77"/>
        <n v="3690.55"/>
        <n v="5746.1"/>
        <n v="3095.82"/>
        <n v="3740.32"/>
        <n v="5725.4"/>
        <n v="2361.7"/>
        <n v="3606.48"/>
        <n v="4566.46"/>
        <n v="2883.33"/>
        <n v="1853.87"/>
        <n v="5483.77"/>
        <n v="5135.18"/>
        <n v="3445.95"/>
        <n v="4681.26"/>
        <n v="4252.02"/>
        <n v="3686.54"/>
        <n v="3334.67"/>
        <n v="3020.49"/>
        <n v="1648.64"/>
        <n v="2574.24"/>
        <n v="2477.08"/>
        <n v="4972.6"/>
        <n v="5208.9"/>
        <n v="1700.68"/>
        <n v="4589.27"/>
        <n v="3952.03"/>
        <n v="2922.44"/>
        <n v="5354.57"/>
        <n v="10255.38"/>
        <n v="3892.35"/>
        <n v="1394.7"/>
        <n v="2904.19"/>
        <n v="3574.76"/>
        <n v="3552.24"/>
        <n v="4385.35"/>
        <n v="4999.97"/>
        <n v="4886.9"/>
        <n v="2396.57"/>
        <n v="3934.62"/>
        <n v="7285.53"/>
        <n v="7784.47"/>
        <n v="2113.21"/>
        <n v="2323.02"/>
        <n v="2517.63"/>
        <n v="3773.66"/>
        <n v="4332.58"/>
        <n v="4677.13"/>
        <n v="7803.19"/>
        <n v="4054.63"/>
        <n v="3629.81"/>
        <n v="2972.21"/>
        <n v="1497.54"/>
        <n v="3894.87"/>
        <n v="2496.57"/>
        <n v="2155.31"/>
        <n v="3407.9"/>
        <n v="2724.02"/>
        <n v="2936.9"/>
        <n v="2299.49"/>
        <n v="5005.97"/>
        <n v="3559.06"/>
        <n v="3769.1"/>
        <n v="4005.34"/>
        <n v="3641.77"/>
        <n v="3771.87"/>
        <n v="4323.88"/>
        <n v="6576.87"/>
        <n v="4187.87"/>
        <n v="2697.0"/>
        <n v="5016.97"/>
        <n v="6800.97"/>
        <n v="6474.39"/>
        <n v="2278.76"/>
        <n v="6836.33"/>
        <n v="2978.96"/>
        <n v="3994.34"/>
        <n v="3841.43"/>
        <n v="5256.21"/>
        <n v="4876.71"/>
        <n v="3625.34"/>
        <n v="2353.56"/>
        <n v="2837.77"/>
        <n v="6485.35"/>
        <n v="4079.26"/>
        <n v="6378.39"/>
        <n v="3786.59"/>
        <n v="3963.06"/>
        <n v="4594.945"/>
        <n v="2908.365"/>
      </sharedItems>
    </cacheField>
    <cacheField name="Ventas efectivo" numFmtId="0">
      <sharedItems containsSemiMixedTypes="0" containsString="0" containsNumber="1">
        <n v="0.0"/>
        <n v="3459.57"/>
        <n v="4942.17"/>
        <n v="5108.04"/>
        <n v="5876.3"/>
        <n v="3962.21"/>
        <n v="4933.16"/>
        <n v="4907.66"/>
        <n v="1596.41"/>
        <n v="2347.08"/>
        <n v="3692.89"/>
        <n v="4172.46"/>
        <n v="3217.79"/>
        <n v="2831.55"/>
        <n v="5752.18"/>
        <n v="3216.57"/>
        <n v="3154.41"/>
        <n v="3388.37"/>
        <n v="3605.21"/>
        <n v="3706.63"/>
        <n v="2753.61"/>
        <n v="4991.56"/>
        <n v="2833.64"/>
        <n v="2721.46"/>
        <n v="2365.77"/>
        <n v="1714.15"/>
        <n v="1714.63"/>
        <n v="4286.07"/>
        <n v="2150.65"/>
        <n v="2819.89"/>
        <n v="4169.25"/>
        <n v="4360.64"/>
        <n v="4845.28"/>
        <n v="3305.74"/>
        <n v="2786.75"/>
        <n v="3462.69"/>
        <n v="1803.43"/>
        <n v="2012.41"/>
        <n v="1405.34"/>
        <n v="2472.89"/>
        <n v="2983.18"/>
        <n v="2384.78"/>
        <n v="4515.74"/>
        <n v="2031.79"/>
        <n v="2753.01"/>
        <n v="5314.25"/>
        <n v="4245.07"/>
        <n v="3842.05"/>
        <n v="2980.8"/>
        <n v="4623.34"/>
        <n v="2744.5"/>
        <n v="4085.99"/>
        <n v="4545.76"/>
        <n v="2997.29"/>
        <n v="3492.17"/>
        <n v="2489.85"/>
        <n v="4240.65"/>
        <n v="2716.03"/>
        <n v="3982.75"/>
        <n v="5792.44"/>
        <n v="2898.01"/>
        <n v="4636.56"/>
        <n v="3490.55"/>
        <n v="4348.95"/>
        <n v="2103.28"/>
        <n v="3377.27"/>
        <n v="4397.01"/>
        <n v="2361.7"/>
        <n v="3297.16"/>
        <n v="3666.12"/>
        <n v="2424.5"/>
        <n v="1323.77"/>
        <n v="3538.24"/>
        <n v="4967.13"/>
        <n v="3445.95"/>
        <n v="3801.2"/>
        <n v="3042.13"/>
        <n v="3434.56"/>
        <n v="2580.8"/>
        <n v="3020.49"/>
        <n v="1615.65"/>
        <n v="2371.16"/>
        <n v="2477.08"/>
        <n v="4293.55"/>
        <n v="4718.82"/>
        <n v="1371.44"/>
        <n v="3800.38"/>
        <n v="3196.76"/>
        <n v="2621.94"/>
        <n v="4756.67"/>
        <n v="8344.65"/>
        <n v="3256.02"/>
        <n v="1257.75"/>
        <n v="2723.13"/>
        <n v="3106.79"/>
        <n v="3143.27"/>
        <n v="4385.35"/>
        <n v="3970.51"/>
        <n v="3893.99"/>
        <n v="1637.17"/>
        <n v="3762.78"/>
        <n v="6415.1"/>
        <n v="7167.97"/>
        <n v="1467.32"/>
        <n v="2107.75"/>
        <n v="1915.96"/>
        <n v="3511.46"/>
        <n v="3719.02"/>
        <n v="4677.13"/>
        <n v="7326.64"/>
        <n v="3408.61"/>
        <n v="3038.84"/>
        <n v="2714.06"/>
        <n v="1497.54"/>
        <n v="3577.5"/>
        <n v="2496.57"/>
        <n v="2126.83"/>
        <n v="2741.14"/>
        <n v="2616.03"/>
        <n v="2120.46"/>
        <n v="1844.27"/>
        <n v="4914.97"/>
        <n v="3026.82"/>
        <n v="3769.1"/>
        <n v="3073.37"/>
        <n v="3097.47"/>
        <n v="3606.46"/>
        <n v="4121.76"/>
        <n v="4606.4"/>
        <n v="3274.09"/>
        <n v="2265.39"/>
        <n v="3192.75"/>
        <n v="5259.85"/>
        <n v="4850.71"/>
        <n v="2011.17"/>
        <n v="5687.98"/>
        <n v="2784.96"/>
        <n v="2886.69"/>
        <n v="3668.32"/>
        <n v="4466.48"/>
        <n v="4139.45"/>
        <n v="2363.54"/>
        <n v="1970.94"/>
        <n v="2560.34"/>
        <n v="5601.1"/>
        <n v="3574.25"/>
        <n v="4568.81"/>
        <n v="3228.34"/>
        <n v="3963.06"/>
        <n v="3829.46"/>
        <n v="2672.65"/>
      </sharedItems>
    </cacheField>
    <cacheField name="Ventas tarjeta" numFmtId="0">
      <sharedItems containsSemiMixedTypes="0" containsString="0" containsNumber="1">
        <n v="0.0"/>
        <n v="114.71"/>
        <n v="443.78"/>
        <n v="125.25"/>
        <n v="156.68"/>
        <n v="716.15"/>
        <n v="394.47"/>
        <n v="1881.6"/>
        <n v="94.28"/>
        <n v="533.36"/>
        <n v="363.11"/>
        <n v="671.57"/>
        <n v="975.35"/>
        <n v="403.59"/>
        <n v="24.0"/>
        <n v="377.57"/>
        <n v="361.27"/>
        <n v="1185.59"/>
        <n v="85.75"/>
        <n v="313.48"/>
        <n v="125.62"/>
        <n v="167.08"/>
        <n v="818.64"/>
        <n v="159.79"/>
        <n v="1001.53"/>
        <n v="121.09"/>
        <n v="52.01"/>
        <n v="357.21"/>
        <n v="112.71"/>
        <n v="697.17"/>
        <n v="717.49"/>
        <n v="827.03"/>
        <n v="641.86"/>
        <n v="732.03"/>
        <n v="184.0"/>
        <n v="242.93"/>
        <n v="530.93"/>
        <n v="38.69"/>
        <n v="739.97"/>
        <n v="10.76"/>
        <n v="978.61"/>
        <n v="1105.12"/>
        <n v="2815.44"/>
        <n v="880.55"/>
        <n v="103.23"/>
        <n v="443.37"/>
        <n v="595.92"/>
        <n v="428.49"/>
        <n v="3265.36"/>
        <n v="468.49"/>
        <n v="346.91"/>
        <n v="877.08"/>
        <n v="68.53"/>
        <n v="1444.21"/>
        <n v="200.0"/>
        <n v="1397.15"/>
        <n v="992.54"/>
        <n v="363.05"/>
        <n v="1328.39"/>
        <n v="309.32"/>
        <n v="725.34"/>
        <n v="458.83"/>
        <n v="530.1"/>
        <n v="1945.53"/>
        <n v="168.05"/>
        <n v="880.06"/>
        <n v="1209.89"/>
        <n v="251.98"/>
        <n v="753.87"/>
        <n v="32.99"/>
        <n v="203.08"/>
        <n v="679.05"/>
        <n v="490.08"/>
        <n v="329.24"/>
        <n v="788.89"/>
        <n v="755.27"/>
        <n v="300.5"/>
        <n v="597.9"/>
        <n v="1910.73"/>
        <n v="636.33"/>
        <n v="136.95"/>
        <n v="181.06"/>
        <n v="467.97"/>
        <n v="408.97"/>
        <n v="1029.46"/>
        <n v="992.91"/>
        <n v="759.4"/>
        <n v="171.84"/>
        <n v="870.43"/>
        <n v="616.5"/>
        <n v="645.89"/>
        <n v="215.27"/>
        <n v="601.67"/>
        <n v="262.2"/>
        <n v="613.56"/>
        <n v="476.55"/>
        <n v="646.02"/>
        <n v="590.97"/>
        <n v="258.15"/>
        <n v="317.37"/>
        <n v="28.48"/>
        <n v="666.76"/>
        <n v="107.99"/>
        <n v="816.44"/>
        <n v="455.22"/>
        <n v="91.0"/>
        <n v="532.24"/>
        <n v="931.97"/>
        <n v="544.3"/>
        <n v="165.41"/>
        <n v="202.12"/>
        <n v="1970.47"/>
        <n v="546.08"/>
        <n v="431.61"/>
        <n v="1824.22"/>
        <n v="1541.12"/>
        <n v="1400.68"/>
        <n v="267.59"/>
        <n v="1148.35"/>
        <n v="194.0"/>
        <n v="1107.65"/>
        <n v="173.11"/>
        <n v="318.81"/>
        <n v="737.26"/>
        <n v="1261.8"/>
        <n v="382.62"/>
        <n v="277.43"/>
        <n v="884.25"/>
        <n v="505.01"/>
        <n v="903.56"/>
        <n v="376.56"/>
        <n v="765.485"/>
        <n v="235.715"/>
      </sharedItems>
    </cacheField>
    <cacheField name="Ventas transferencia" numFmtId="0">
      <sharedItems containsSemiMixedTypes="0" containsString="0" containsNumber="1">
        <n v="0.0"/>
        <n v="5132.36"/>
        <n v="175.0"/>
        <n v="367.7"/>
        <n v="223.0"/>
        <n v="470.92"/>
        <n v="906.02"/>
        <n v="181.69"/>
      </sharedItems>
    </cacheField>
    <cacheField name="Utilidad" numFmtId="0">
      <sharedItems containsSemiMixedTypes="0" containsString="0" containsNumber="1">
        <n v="0.0"/>
        <n v="1908.81"/>
        <n v="2553.78"/>
        <n v="2692.46"/>
        <n v="3018.65"/>
        <n v="2053.39"/>
        <n v="2779.85"/>
        <n v="2587.8"/>
        <n v="1746.17"/>
        <n v="3802.33"/>
        <n v="2411.77"/>
        <n v="2291.95"/>
        <n v="2032.93"/>
        <n v="1996.33"/>
        <n v="3750.84"/>
        <n v="2127.77"/>
        <n v="1826.18"/>
        <n v="2082.56"/>
        <n v="2216.82"/>
        <n v="2076.33"/>
        <n v="1611.89"/>
        <n v="3505.85"/>
        <n v="1654.02"/>
        <n v="1758.41"/>
        <n v="1430.55"/>
        <n v="1141.31"/>
        <n v="1442.5"/>
        <n v="2488.38"/>
        <n v="1844.08"/>
        <n v="1669.58"/>
        <n v="2391.35"/>
        <n v="2616.06"/>
        <n v="2699.69"/>
        <n v="1962.65"/>
        <n v="1975.94"/>
        <n v="2371.66"/>
        <n v="1524.11"/>
        <n v="824.49"/>
        <n v="1810.88"/>
        <n v="1773.28"/>
        <n v="1326.82"/>
        <n v="2747.11"/>
        <n v="1417.57"/>
        <n v="1599.99"/>
        <n v="3472.59"/>
        <n v="2387.18"/>
        <n v="2765.3"/>
        <n v="1736.15"/>
        <n v="3210.62"/>
        <n v="1440.61"/>
        <n v="2924.42"/>
        <n v="2535.51"/>
        <n v="1976.46"/>
        <n v="2317.07"/>
        <n v="1668.94"/>
        <n v="4222.74"/>
        <n v="3015.9"/>
        <n v="1751.75"/>
        <n v="2132.78"/>
        <n v="3161.2"/>
        <n v="1436.16"/>
        <n v="2165.22"/>
        <n v="2708.65"/>
        <n v="1764.21"/>
        <n v="1137.25"/>
        <n v="3209.25"/>
        <n v="3103.21"/>
        <n v="2116.91"/>
        <n v="2789.94"/>
        <n v="2512.66"/>
        <n v="2280.5"/>
        <n v="2009.86"/>
        <n v="1712.65"/>
        <n v="1045.55"/>
        <n v="1536.1"/>
        <n v="1449.1"/>
        <n v="3010.9"/>
        <n v="3079.53"/>
        <n v="996.19"/>
        <n v="2821.77"/>
        <n v="2391.38"/>
        <n v="1680.93"/>
        <n v="3130.67"/>
        <n v="6062.86"/>
        <n v="2363.4"/>
        <n v="849.14"/>
        <n v="1778.45"/>
        <n v="2169.77"/>
        <n v="2140.11"/>
        <n v="2619.86"/>
        <n v="2937.99"/>
        <n v="2862.35"/>
        <n v="1412.0"/>
        <n v="2347.96"/>
        <n v="4354.87"/>
        <n v="4730.93"/>
        <n v="1275.03"/>
        <n v="1364.52"/>
        <n v="1519.54"/>
        <n v="2285.61"/>
        <n v="2577.28"/>
        <n v="2738.63"/>
        <n v="4624.54"/>
        <n v="2478.44"/>
        <n v="2063.79"/>
        <n v="1788.48"/>
        <n v="882.46"/>
        <n v="2377.1"/>
        <n v="1464.89"/>
        <n v="1304.44"/>
        <n v="2015.66"/>
        <n v="1600.48"/>
        <n v="1733.86"/>
        <n v="1358.02"/>
        <n v="2991.38"/>
        <n v="2125.69"/>
        <n v="2195.29"/>
        <n v="2362.76"/>
        <n v="2215.27"/>
        <n v="2210.9"/>
        <n v="2500.27"/>
        <n v="3815.44"/>
        <n v="2428.3"/>
        <n v="1614.29"/>
        <n v="2935.17"/>
        <n v="4028.82"/>
        <n v="3760.14"/>
        <n v="1349.34"/>
        <n v="4091.26"/>
        <n v="1801.97"/>
        <n v="2329.95"/>
        <n v="2337.63"/>
        <n v="3190.74"/>
        <n v="2880.41"/>
        <n v="2172.88"/>
        <n v="1398.95"/>
        <n v="1671.61"/>
        <n v="3843.54"/>
        <n v="2365.6"/>
        <n v="3894.37"/>
        <n v="2274.87"/>
        <n v="2283.02"/>
        <n v="2665.0681"/>
        <n v="1657.76805"/>
      </sharedItems>
    </cacheField>
    <cacheField name="Tickets" numFmtId="0">
      <sharedItems containsSemiMixedTypes="0" containsString="0" containsNumber="1" containsInteger="1">
        <n v="0.0"/>
        <n v="25.0"/>
        <n v="47.0"/>
        <n v="55.0"/>
        <n v="58.0"/>
        <n v="50.0"/>
        <n v="59.0"/>
        <n v="32.0"/>
        <n v="46.0"/>
        <n v="48.0"/>
        <n v="39.0"/>
        <n v="33.0"/>
        <n v="28.0"/>
        <n v="34.0"/>
        <n v="40.0"/>
        <n v="53.0"/>
        <n v="42.0"/>
        <n v="35.0"/>
        <n v="51.0"/>
        <n v="26.0"/>
        <n v="31.0"/>
        <n v="24.0"/>
        <n v="45.0"/>
        <n v="29.0"/>
        <n v="54.0"/>
        <n v="38.0"/>
        <n v="22.0"/>
        <n v="14.0"/>
        <n v="27.0"/>
        <n v="30.0"/>
        <n v="56.0"/>
        <n v="44.0"/>
        <n v="37.0"/>
        <n v="49.0"/>
        <n v="43.0"/>
        <n v="60.0"/>
        <n v="41.0"/>
        <n v="17.0"/>
        <n v="16.0"/>
        <n v="73.0"/>
        <n v="19.0"/>
        <n v="36.0"/>
        <n v="21.0"/>
        <n v="61.0"/>
        <n v="66.0"/>
        <n v="57.0"/>
        <n v="15.0"/>
      </sharedItems>
    </cacheField>
  </cacheFields>
</pivotCacheDefinition>
</file>

<file path=xl/tables/table1.xml><?xml version="1.0" encoding="utf-8"?>
<table xmlns="http://schemas.openxmlformats.org/spreadsheetml/2006/main" ref="A1:G2" displayName="Table_1" name="Table_1" id="1">
  <tableColumns count="7">
    <tableColumn name="Fecha" id="1"/>
    <tableColumn name="Ventas totales" id="2"/>
    <tableColumn name="Ventas efectivo" id="3"/>
    <tableColumn name="Ventas tarjeta" id="4"/>
    <tableColumn name="Ventas transferencia" id="5"/>
    <tableColumn name="Utilidad" id="6"/>
    <tableColumn name="Tickets" id="7"/>
  </tableColumns>
  <tableStyleInfo name="Datos3-1052022-style" showColumnStripes="0" showFirstColumn="1" showLastColumn="1" showRowStripes="1"/>
</table>
</file>

<file path=xl/tables/table2.xml><?xml version="1.0" encoding="utf-8"?>
<table xmlns="http://schemas.openxmlformats.org/spreadsheetml/2006/main" ref="A1:G2" displayName="Table_2" name="Table_2" id="2">
  <tableColumns count="7">
    <tableColumn name="Fecha" id="1"/>
    <tableColumn name="Ventas totales" id="2"/>
    <tableColumn name="Ventas efectivo" id="3"/>
    <tableColumn name="Ventas tarjeta" id="4"/>
    <tableColumn name="Ventas transferencia" id="5"/>
    <tableColumn name="Utilidad" id="6"/>
    <tableColumn name="Tickets" id="7"/>
  </tableColumns>
  <tableStyleInfo name="Datos2-152022-style" showColumnStripes="0" showFirstColumn="1" showLastColumn="1" showRowStripes="1"/>
</table>
</file>

<file path=xl/tables/table3.xml><?xml version="1.0" encoding="utf-8"?>
<table xmlns="http://schemas.openxmlformats.org/spreadsheetml/2006/main" ref="A1:G2" displayName="Table_3" name="Table_3" id="3">
  <tableColumns count="7">
    <tableColumn name="Fecha" id="1"/>
    <tableColumn name="Ventas totales" id="2"/>
    <tableColumn name="Ventas efectivo" id="3"/>
    <tableColumn name="Ventas tarjeta" id="4"/>
    <tableColumn name="Ventas transferencia" id="5"/>
    <tableColumn name="Utilidad" id="6"/>
    <tableColumn name="Tickets" id="7"/>
  </tableColumns>
  <tableStyleInfo name="Datos1-101202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1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2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3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15.86"/>
    <col customWidth="1" min="3" max="3" width="14.71"/>
    <col customWidth="1" min="8" max="8" width="19.29"/>
    <col customWidth="1" min="10" max="10" width="8.43"/>
    <col customWidth="1" min="11" max="11" width="11.29"/>
    <col customWidth="1" min="12" max="12" width="8.4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1</v>
      </c>
      <c r="B2" s="4">
        <f>E27</f>
        <v>737458.13</v>
      </c>
      <c r="E2" s="3" t="s">
        <v>2</v>
      </c>
      <c r="F2" s="5">
        <f>I27</f>
        <v>406995.2262</v>
      </c>
      <c r="I2" s="3" t="s">
        <v>3</v>
      </c>
      <c r="J2" s="5">
        <f>P27</f>
        <v>164312.79</v>
      </c>
    </row>
    <row r="14">
      <c r="A14" s="1" t="s">
        <v>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6">
      <c r="B16" s="6" t="s">
        <v>5</v>
      </c>
      <c r="C16" s="6" t="s">
        <v>6</v>
      </c>
    </row>
    <row r="17">
      <c r="B17" s="6" t="s">
        <v>7</v>
      </c>
      <c r="C17" s="7">
        <f>E29</f>
        <v>143432.89</v>
      </c>
    </row>
    <row r="18">
      <c r="B18" s="6" t="s">
        <v>8</v>
      </c>
      <c r="C18" s="7">
        <f>J29</f>
        <v>67486.96</v>
      </c>
    </row>
    <row r="19">
      <c r="B19" s="6" t="s">
        <v>9</v>
      </c>
      <c r="C19" s="8">
        <f>I27</f>
        <v>406995.2262</v>
      </c>
    </row>
    <row r="20">
      <c r="B20" s="6" t="s">
        <v>10</v>
      </c>
      <c r="C20" s="7">
        <f>K29</f>
        <v>0.5294875534</v>
      </c>
      <c r="E20" s="6">
        <v>1.0</v>
      </c>
      <c r="F20" s="6">
        <v>2.0</v>
      </c>
      <c r="G20" s="6">
        <v>3.0</v>
      </c>
      <c r="H20" s="6">
        <v>4.0</v>
      </c>
      <c r="I20" s="6">
        <v>5.0</v>
      </c>
      <c r="J20" s="6">
        <v>6.0</v>
      </c>
      <c r="K20" s="6">
        <v>7.0</v>
      </c>
      <c r="L20" s="6">
        <v>8.0</v>
      </c>
      <c r="M20" s="6">
        <v>9.0</v>
      </c>
      <c r="N20" s="6">
        <v>10.0</v>
      </c>
      <c r="O20" s="6">
        <v>11.0</v>
      </c>
      <c r="P20" s="6">
        <v>12.0</v>
      </c>
    </row>
    <row r="21" ht="14.25" customHeight="1">
      <c r="C21" s="9" t="s">
        <v>5</v>
      </c>
      <c r="D21" s="10" t="s">
        <v>11</v>
      </c>
      <c r="E21" s="11" t="s">
        <v>12</v>
      </c>
      <c r="F21" s="11" t="s">
        <v>13</v>
      </c>
      <c r="G21" s="11" t="s">
        <v>14</v>
      </c>
      <c r="H21" s="11" t="s">
        <v>15</v>
      </c>
      <c r="I21" s="11" t="s">
        <v>16</v>
      </c>
      <c r="J21" s="10" t="s">
        <v>17</v>
      </c>
      <c r="K21" s="10" t="s">
        <v>10</v>
      </c>
      <c r="L21" s="11" t="s">
        <v>18</v>
      </c>
      <c r="M21" s="10" t="s">
        <v>19</v>
      </c>
      <c r="N21" s="10" t="s">
        <v>20</v>
      </c>
      <c r="O21" s="10" t="s">
        <v>21</v>
      </c>
      <c r="P21" s="1" t="s">
        <v>22</v>
      </c>
    </row>
    <row r="22">
      <c r="C22" s="6" t="s">
        <v>23</v>
      </c>
      <c r="D22" s="6">
        <v>1.0</v>
      </c>
      <c r="E22" s="7">
        <f>SUMIF(Ventas!$B:$B,$D22,Ventas!D1)</f>
        <v>159277.59</v>
      </c>
      <c r="F22" s="7">
        <f>SUMIF(Ventas!$B:$B,$D22,Ventas!E1)</f>
        <v>138764.61</v>
      </c>
      <c r="G22" s="7">
        <f>SUMIF(Ventas!$B:$B,$D22,Ventas!F1)</f>
        <v>15380.62</v>
      </c>
      <c r="H22" s="12">
        <f>SUMIF(Ventas!$B:$B,$D22,Ventas!G1)</f>
        <v>5132.36</v>
      </c>
      <c r="I22" s="8">
        <f>SUMIF(Ventas!$B:$B,$D22,Ventas!H1)</f>
        <v>86861.32</v>
      </c>
      <c r="J22" s="8">
        <f t="shared" ref="J22:J27" si="1">E22-I22</f>
        <v>72416.27</v>
      </c>
      <c r="K22" s="13">
        <f t="shared" ref="K22:K27" si="2">I22/E22</f>
        <v>0.5453455191</v>
      </c>
      <c r="L22" s="14">
        <f>SUMIF(Ventas!$B:$B,$D22,Ventas!I1)</f>
        <v>1585</v>
      </c>
      <c r="M22" s="8">
        <f>VLOOKUP($D22,'Ventas x tienda'!$A$1:$F$6,4)</f>
        <v>45580.68</v>
      </c>
      <c r="N22" s="8">
        <f>VLOOKUP($D22,'Ventas x tienda'!$A$1:$F$6,5)</f>
        <v>34493.49</v>
      </c>
      <c r="O22" s="8">
        <f>VLOOKUP($D22,'Ventas x tienda'!$A$1:$F$6,6)</f>
        <v>43116.86</v>
      </c>
      <c r="P22" s="8">
        <f>DSUM('Gastos mensuales'!$A$1:$F$10,$C22,'Gastos mensuales'!$A$1:$A$10)</f>
        <v>28156.44</v>
      </c>
    </row>
    <row r="23">
      <c r="C23" s="6" t="s">
        <v>24</v>
      </c>
      <c r="D23" s="6">
        <v>2.0</v>
      </c>
      <c r="E23" s="7">
        <f>SUMIF(Ventas!$B:$B,$D23,Ventas!D2)</f>
        <v>147879.35</v>
      </c>
      <c r="F23" s="7">
        <f>SUMIF(Ventas!$B:$B,$D23,Ventas!E2)</f>
        <v>120468.18</v>
      </c>
      <c r="G23" s="7">
        <f>SUMIF(Ventas!$B:$B,$D23,Ventas!F2)</f>
        <v>27411.17</v>
      </c>
      <c r="H23" s="12">
        <f>SUMIF(Ventas!$B:$B,$D23,Ventas!G2)</f>
        <v>0</v>
      </c>
      <c r="I23" s="8">
        <f>SUMIF(Ventas!$B:$B,$D23,Ventas!H2)</f>
        <v>75543.04</v>
      </c>
      <c r="J23" s="8">
        <f t="shared" si="1"/>
        <v>72336.31</v>
      </c>
      <c r="K23" s="13">
        <f t="shared" si="2"/>
        <v>0.510842386</v>
      </c>
      <c r="L23" s="14">
        <f>SUMIF(Ventas!$B:$B,$D23,Ventas!I2)</f>
        <v>1317</v>
      </c>
      <c r="M23" s="8">
        <f>VLOOKUP($D23,'Ventas x tienda'!$A$1:$F$6,4)</f>
        <v>41884.95</v>
      </c>
      <c r="N23" s="8">
        <f>VLOOKUP($D23,'Ventas x tienda'!$A$1:$F$6,5)</f>
        <v>35725.4</v>
      </c>
      <c r="O23" s="8">
        <f>VLOOKUP($D23,'Ventas x tienda'!$A$1:$F$6,6)</f>
        <v>33078.1</v>
      </c>
      <c r="P23" s="8">
        <f>DSUM('Gastos mensuales'!$A$1:$F$10,$C23,'Gastos mensuales'!$A$1:$A$10)</f>
        <v>28565.14</v>
      </c>
    </row>
    <row r="24">
      <c r="C24" s="6" t="s">
        <v>6</v>
      </c>
      <c r="D24" s="6">
        <v>3.0</v>
      </c>
      <c r="E24" s="7">
        <f>SUMIF(Ventas!$B:$B,$D24,Ventas!D3)</f>
        <v>143432.89</v>
      </c>
      <c r="F24" s="7">
        <f>SUMIF(Ventas!$B:$B,$D24,Ventas!E3)</f>
        <v>121182.28</v>
      </c>
      <c r="G24" s="7">
        <f>SUMIF(Ventas!$B:$B,$D24,Ventas!F3)</f>
        <v>22075.61</v>
      </c>
      <c r="H24" s="12">
        <f>SUMIF(Ventas!$B:$B,$D24,Ventas!G3)</f>
        <v>175</v>
      </c>
      <c r="I24" s="8">
        <f>SUMIF(Ventas!$B:$B,$D24,Ventas!H3)</f>
        <v>75945.93</v>
      </c>
      <c r="J24" s="8">
        <f t="shared" si="1"/>
        <v>67486.96</v>
      </c>
      <c r="K24" s="13">
        <f t="shared" si="2"/>
        <v>0.5294875534</v>
      </c>
      <c r="L24" s="14">
        <f>SUMIF(Ventas!$B:$B,$D24,Ventas!I3)</f>
        <v>1304</v>
      </c>
      <c r="M24" s="8">
        <f>VLOOKUP($D24,'Ventas x tienda'!$A$1:$F$6,4)</f>
        <v>44348.77</v>
      </c>
      <c r="N24" s="8">
        <f>VLOOKUP($D24,'Ventas x tienda'!$A$1:$F$6,5)</f>
        <v>36957.31</v>
      </c>
      <c r="O24" s="8">
        <f>VLOOKUP($D24,'Ventas x tienda'!$A$1:$F$6,6)</f>
        <v>40121.12</v>
      </c>
      <c r="P24" s="8">
        <f>DSUM('Gastos mensuales'!$A$1:$F$10,$C24,'Gastos mensuales'!$A$1:$A$10)</f>
        <v>33720.93</v>
      </c>
    </row>
    <row r="25">
      <c r="C25" s="6" t="s">
        <v>25</v>
      </c>
      <c r="D25" s="6">
        <v>4.0</v>
      </c>
      <c r="E25" s="7">
        <f>SUMIF(Ventas!$B:$B,$D25,Ventas!D4)</f>
        <v>131261.46</v>
      </c>
      <c r="F25" s="7">
        <f>SUMIF(Ventas!$B:$B,$D25,Ventas!E4)</f>
        <v>115718.29</v>
      </c>
      <c r="G25" s="7">
        <f>SUMIF(Ventas!$B:$B,$D25,Ventas!F4)</f>
        <v>15543.17</v>
      </c>
      <c r="H25" s="12">
        <f>SUMIF(Ventas!$B:$B,$D25,Ventas!G4)</f>
        <v>0</v>
      </c>
      <c r="I25" s="8">
        <f>SUMIF(Ventas!$B:$B,$D25,Ventas!H4)</f>
        <v>77779.84</v>
      </c>
      <c r="J25" s="8">
        <f t="shared" si="1"/>
        <v>53481.62</v>
      </c>
      <c r="K25" s="13">
        <f t="shared" si="2"/>
        <v>0.5925565661</v>
      </c>
      <c r="L25" s="14">
        <f>SUMIF(Ventas!$B:$B,$D25,Ventas!I4)</f>
        <v>1276</v>
      </c>
      <c r="M25" s="8">
        <f>VLOOKUP($D25,'Ventas x tienda'!$A$1:$F$6,4)</f>
        <v>43116.86</v>
      </c>
      <c r="N25" s="8">
        <f>VLOOKUP($D25,'Ventas x tienda'!$A$1:$F$6,5)</f>
        <v>36957.31</v>
      </c>
      <c r="O25" s="8">
        <f>VLOOKUP($D25,'Ventas x tienda'!$A$1:$F$6,6)</f>
        <v>38483.05</v>
      </c>
      <c r="P25" s="8">
        <f>DSUM('Gastos mensuales'!$A$1:$F$10,$C25,'Gastos mensuales'!$A$1:$A$10)</f>
        <v>37694.37</v>
      </c>
    </row>
    <row r="26">
      <c r="C26" s="15" t="s">
        <v>26</v>
      </c>
      <c r="D26" s="15">
        <v>5.0</v>
      </c>
      <c r="E26" s="16">
        <f>SUMIF(Ventas!$B:$B,$D26,Ventas!D5)</f>
        <v>155606.84</v>
      </c>
      <c r="F26" s="16">
        <f>SUMIF(Ventas!$B:$B,$D26,Ventas!E5)</f>
        <v>127502.47</v>
      </c>
      <c r="G26" s="16">
        <f>SUMIF(Ventas!$B:$B,$D26,Ventas!F5)</f>
        <v>25773.35</v>
      </c>
      <c r="H26" s="17">
        <f>SUMIF(Ventas!$B:$B,$D26,Ventas!G5)</f>
        <v>2331.02</v>
      </c>
      <c r="I26" s="18">
        <f>SUMIF(Ventas!$B:$B,$D26,Ventas!H5)</f>
        <v>90865.09615</v>
      </c>
      <c r="J26" s="8">
        <f t="shared" si="1"/>
        <v>64741.74385</v>
      </c>
      <c r="K26" s="13">
        <f t="shared" si="2"/>
        <v>0.5839402442</v>
      </c>
      <c r="L26" s="19">
        <f>SUMIF(Ventas!$B:$B,$D26,Ventas!I5)</f>
        <v>1316</v>
      </c>
      <c r="M26" s="18">
        <f>VLOOKUP($D26,'Ventas x tienda'!$A$1:$F$6,4)</f>
        <v>43116.86</v>
      </c>
      <c r="N26" s="18">
        <f>VLOOKUP($D26,'Ventas x tienda'!$A$1:$F$6,5)</f>
        <v>34493.49</v>
      </c>
      <c r="O26" s="18">
        <f>VLOOKUP($D26,'Ventas x tienda'!$A$1:$F$6,6)</f>
        <v>48092.27</v>
      </c>
      <c r="P26" s="18">
        <f>DSUM('Gastos mensuales'!$A$1:$F$10,$C26,'Gastos mensuales'!$A$1:$A$10)</f>
        <v>36175.91</v>
      </c>
    </row>
    <row r="27">
      <c r="C27" s="20" t="s">
        <v>27</v>
      </c>
      <c r="D27" s="21"/>
      <c r="E27" s="22">
        <f t="shared" ref="E27:I27" si="3">SUM(E22:E26)</f>
        <v>737458.13</v>
      </c>
      <c r="F27" s="22">
        <f t="shared" si="3"/>
        <v>623635.83</v>
      </c>
      <c r="G27" s="22">
        <f t="shared" si="3"/>
        <v>106183.92</v>
      </c>
      <c r="H27" s="23">
        <f t="shared" si="3"/>
        <v>7638.38</v>
      </c>
      <c r="I27" s="23">
        <f t="shared" si="3"/>
        <v>406995.2262</v>
      </c>
      <c r="J27" s="8">
        <f t="shared" si="1"/>
        <v>330462.9039</v>
      </c>
      <c r="K27" s="13">
        <f t="shared" si="2"/>
        <v>0.5518892661</v>
      </c>
      <c r="L27" s="24">
        <f t="shared" ref="L27:P27" si="4">SUM(L22:L26)</f>
        <v>6798</v>
      </c>
      <c r="M27" s="23">
        <f t="shared" si="4"/>
        <v>218048.12</v>
      </c>
      <c r="N27" s="23">
        <f t="shared" si="4"/>
        <v>178627</v>
      </c>
      <c r="O27" s="23">
        <f t="shared" si="4"/>
        <v>202891.4</v>
      </c>
      <c r="P27" s="23">
        <f t="shared" si="4"/>
        <v>164312.79</v>
      </c>
    </row>
    <row r="29">
      <c r="C29" s="25" t="str">
        <f>C16</f>
        <v>marzo</v>
      </c>
      <c r="D29" s="25">
        <f>VLOOKUP(C29,C22:D26,2,0)</f>
        <v>3</v>
      </c>
      <c r="E29" s="26">
        <f t="shared" ref="E29:P29" si="5">INDEX($E$22:$N$26,$D$29,E$20)</f>
        <v>143432.89</v>
      </c>
      <c r="F29" s="26">
        <f t="shared" si="5"/>
        <v>121182.28</v>
      </c>
      <c r="G29" s="26">
        <f t="shared" si="5"/>
        <v>22075.61</v>
      </c>
      <c r="H29" s="26">
        <f t="shared" si="5"/>
        <v>175</v>
      </c>
      <c r="I29" s="26">
        <f t="shared" si="5"/>
        <v>75945.93</v>
      </c>
      <c r="J29" s="26">
        <f t="shared" si="5"/>
        <v>67486.96</v>
      </c>
      <c r="K29" s="26">
        <f t="shared" si="5"/>
        <v>0.5294875534</v>
      </c>
      <c r="L29" s="26">
        <f t="shared" si="5"/>
        <v>1304</v>
      </c>
      <c r="M29" s="26">
        <f t="shared" si="5"/>
        <v>44348.77</v>
      </c>
      <c r="N29" s="26">
        <f t="shared" si="5"/>
        <v>36957.31</v>
      </c>
      <c r="O29" s="26" t="str">
        <f t="shared" si="5"/>
        <v>#NUM!</v>
      </c>
      <c r="P29" s="26" t="str">
        <f t="shared" si="5"/>
        <v>#NUM!</v>
      </c>
    </row>
  </sheetData>
  <conditionalFormatting sqref="C21:E21">
    <cfRule type="cellIs" dxfId="0" priority="1" operator="greaterThanOrEqual">
      <formula>3000</formula>
    </cfRule>
  </conditionalFormatting>
  <conditionalFormatting sqref="C21:E21">
    <cfRule type="cellIs" dxfId="1" priority="2" operator="between">
      <formula>2000</formula>
      <formula>3000</formula>
    </cfRule>
  </conditionalFormatting>
  <conditionalFormatting sqref="C21:E21">
    <cfRule type="cellIs" dxfId="2" priority="3" operator="between">
      <formula>0</formula>
      <formula>2000</formula>
    </cfRule>
  </conditionalFormatting>
  <dataValidations>
    <dataValidation type="list" allowBlank="1" showErrorMessage="1" sqref="C16">
      <formula1>dashboard!$C$22:$C$26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4.57"/>
    <col customWidth="1" min="2" max="2" width="9.14"/>
    <col customWidth="1" min="3" max="3" width="9.57"/>
    <col customWidth="1" min="4" max="4" width="14.0"/>
    <col customWidth="1" min="5" max="5" width="15.14"/>
    <col customWidth="1" min="6" max="6" width="16.14"/>
    <col customWidth="1" min="7" max="7" width="20.14"/>
    <col customWidth="1" min="8" max="8" width="12.86"/>
    <col customWidth="1" min="9" max="10" width="10.86"/>
    <col customWidth="1" min="11" max="11" width="14.57"/>
    <col customWidth="1" min="12" max="13" width="14.29"/>
    <col customWidth="1" min="14" max="14" width="20.29"/>
    <col customWidth="1" min="15" max="15" width="16.86"/>
    <col customWidth="1" min="16" max="29" width="10.86"/>
  </cols>
  <sheetData>
    <row r="1" ht="14.25" customHeight="1">
      <c r="A1" s="11" t="s">
        <v>28</v>
      </c>
      <c r="B1" s="9" t="s">
        <v>5</v>
      </c>
      <c r="C1" s="10" t="s">
        <v>29</v>
      </c>
      <c r="D1" s="11" t="s">
        <v>12</v>
      </c>
      <c r="E1" s="11" t="s">
        <v>13</v>
      </c>
      <c r="F1" s="11" t="s">
        <v>14</v>
      </c>
      <c r="G1" s="11" t="s">
        <v>15</v>
      </c>
      <c r="H1" s="11" t="s">
        <v>16</v>
      </c>
      <c r="I1" s="11" t="s">
        <v>18</v>
      </c>
      <c r="K1" s="1" t="s">
        <v>30</v>
      </c>
      <c r="L1" s="20">
        <v>3.0</v>
      </c>
      <c r="M1" s="20"/>
      <c r="N1" s="20"/>
    </row>
    <row r="2" ht="14.25" customHeight="1">
      <c r="A2" s="27">
        <v>44562.0</v>
      </c>
      <c r="B2" s="14">
        <f t="shared" ref="B2:B184" si="1">MONTH(A2)</f>
        <v>1</v>
      </c>
      <c r="C2" s="28">
        <f t="shared" ref="C2:C184" si="2">WEEKDAY(A2,2)</f>
        <v>6</v>
      </c>
      <c r="D2" s="28">
        <v>0.0</v>
      </c>
      <c r="E2" s="28">
        <v>0.0</v>
      </c>
      <c r="F2" s="28">
        <v>0.0</v>
      </c>
      <c r="G2" s="28">
        <v>0.0</v>
      </c>
      <c r="H2" s="28">
        <v>0.0</v>
      </c>
      <c r="I2" s="28">
        <v>0.0</v>
      </c>
      <c r="K2" s="29"/>
      <c r="L2" s="30"/>
      <c r="M2" s="31"/>
      <c r="N2" s="31"/>
    </row>
    <row r="3" ht="14.25" customHeight="1">
      <c r="A3" s="32">
        <v>44563.0</v>
      </c>
      <c r="B3" s="14">
        <f t="shared" si="1"/>
        <v>1</v>
      </c>
      <c r="C3" s="28">
        <f t="shared" si="2"/>
        <v>7</v>
      </c>
      <c r="D3" s="28">
        <v>3574.28</v>
      </c>
      <c r="E3" s="28">
        <v>3459.57</v>
      </c>
      <c r="F3" s="28">
        <v>114.71</v>
      </c>
      <c r="G3" s="28">
        <v>0.0</v>
      </c>
      <c r="H3" s="28">
        <v>1908.81</v>
      </c>
      <c r="I3" s="28">
        <v>25.0</v>
      </c>
      <c r="K3" s="33" t="s">
        <v>31</v>
      </c>
      <c r="L3" s="33" t="s">
        <v>32</v>
      </c>
      <c r="M3" s="33" t="s">
        <v>12</v>
      </c>
      <c r="N3" s="34" t="s">
        <v>12</v>
      </c>
      <c r="O3" s="1" t="s">
        <v>33</v>
      </c>
    </row>
    <row r="4" ht="14.25" customHeight="1">
      <c r="A4" s="27">
        <v>44564.0</v>
      </c>
      <c r="B4" s="14">
        <f t="shared" si="1"/>
        <v>1</v>
      </c>
      <c r="C4" s="28">
        <f t="shared" si="2"/>
        <v>1</v>
      </c>
      <c r="D4" s="28">
        <v>4942.17</v>
      </c>
      <c r="E4" s="28">
        <v>4942.17</v>
      </c>
      <c r="F4" s="28">
        <v>0.0</v>
      </c>
      <c r="G4" s="28">
        <v>0.0</v>
      </c>
      <c r="H4" s="28">
        <v>2553.78</v>
      </c>
      <c r="I4" s="28">
        <v>47.0</v>
      </c>
      <c r="K4" s="35">
        <v>1.0</v>
      </c>
      <c r="L4" s="36">
        <f t="shared" ref="L4:L8" si="3">$L$1</f>
        <v>3</v>
      </c>
      <c r="M4" s="37">
        <f t="shared" ref="M4:M8" si="4">SUMIF(B:B,K4,D:D)</f>
        <v>159277.59</v>
      </c>
      <c r="N4" s="37">
        <f t="shared" ref="N4:N8" si="5">SUMIFS(D:D,B:B,K4,C:C,L4)</f>
        <v>24160.66</v>
      </c>
      <c r="O4" s="8">
        <f t="shared" ref="O4:O8" si="6">AVERAGEIFS(D:D,B:B,K4,C:C,L4)</f>
        <v>4026.776667</v>
      </c>
    </row>
    <row r="5" ht="14.25" customHeight="1">
      <c r="A5" s="27">
        <v>44565.0</v>
      </c>
      <c r="B5" s="14">
        <f t="shared" si="1"/>
        <v>1</v>
      </c>
      <c r="C5" s="28">
        <f t="shared" si="2"/>
        <v>2</v>
      </c>
      <c r="D5" s="28">
        <v>5551.82</v>
      </c>
      <c r="E5" s="28">
        <v>5108.04</v>
      </c>
      <c r="F5" s="28">
        <v>443.78</v>
      </c>
      <c r="G5" s="28">
        <v>0.0</v>
      </c>
      <c r="H5" s="28">
        <v>2692.46</v>
      </c>
      <c r="I5" s="28">
        <v>55.0</v>
      </c>
      <c r="K5" s="35">
        <v>2.0</v>
      </c>
      <c r="L5" s="36">
        <f t="shared" si="3"/>
        <v>3</v>
      </c>
      <c r="M5" s="37">
        <f t="shared" si="4"/>
        <v>151460.3</v>
      </c>
      <c r="N5" s="37">
        <f t="shared" si="5"/>
        <v>15746.69</v>
      </c>
      <c r="O5" s="8">
        <f t="shared" si="6"/>
        <v>3936.6725</v>
      </c>
    </row>
    <row r="6" ht="14.25" customHeight="1">
      <c r="A6" s="27">
        <v>44566.0</v>
      </c>
      <c r="B6" s="14">
        <f t="shared" si="1"/>
        <v>1</v>
      </c>
      <c r="C6" s="28">
        <f t="shared" si="2"/>
        <v>3</v>
      </c>
      <c r="D6" s="28">
        <v>6001.55</v>
      </c>
      <c r="E6" s="28">
        <v>5876.3</v>
      </c>
      <c r="F6" s="28">
        <v>125.25</v>
      </c>
      <c r="G6" s="28">
        <v>0.0</v>
      </c>
      <c r="H6" s="28">
        <v>3018.65</v>
      </c>
      <c r="I6" s="28">
        <v>58.0</v>
      </c>
      <c r="K6" s="35">
        <v>3.0</v>
      </c>
      <c r="L6" s="36">
        <f t="shared" si="3"/>
        <v>3</v>
      </c>
      <c r="M6" s="37">
        <f t="shared" si="4"/>
        <v>140334.59</v>
      </c>
      <c r="N6" s="37">
        <f t="shared" si="5"/>
        <v>20159.85</v>
      </c>
      <c r="O6" s="8">
        <f t="shared" si="6"/>
        <v>2879.978571</v>
      </c>
    </row>
    <row r="7" ht="14.25" customHeight="1">
      <c r="A7" s="27">
        <v>44567.0</v>
      </c>
      <c r="B7" s="14">
        <f t="shared" si="1"/>
        <v>1</v>
      </c>
      <c r="C7" s="28">
        <f t="shared" si="2"/>
        <v>4</v>
      </c>
      <c r="D7" s="28">
        <v>4118.89</v>
      </c>
      <c r="E7" s="28">
        <v>3962.21</v>
      </c>
      <c r="F7" s="28">
        <v>156.68</v>
      </c>
      <c r="G7" s="28">
        <v>0.0</v>
      </c>
      <c r="H7" s="28">
        <v>2053.39</v>
      </c>
      <c r="I7" s="28">
        <v>50.0</v>
      </c>
      <c r="K7" s="35">
        <v>4.0</v>
      </c>
      <c r="L7" s="36">
        <f t="shared" si="3"/>
        <v>3</v>
      </c>
      <c r="M7" s="37">
        <f t="shared" si="4"/>
        <v>134942.64</v>
      </c>
      <c r="N7" s="37">
        <f t="shared" si="5"/>
        <v>21295.21</v>
      </c>
      <c r="O7" s="8">
        <f t="shared" si="6"/>
        <v>5323.8025</v>
      </c>
    </row>
    <row r="8" ht="14.25" customHeight="1">
      <c r="A8" s="27">
        <v>44568.0</v>
      </c>
      <c r="B8" s="14">
        <f t="shared" si="1"/>
        <v>1</v>
      </c>
      <c r="C8" s="28">
        <f t="shared" si="2"/>
        <v>5</v>
      </c>
      <c r="D8" s="28">
        <v>5649.31</v>
      </c>
      <c r="E8" s="28">
        <v>4933.16</v>
      </c>
      <c r="F8" s="28">
        <v>716.15</v>
      </c>
      <c r="G8" s="28">
        <v>0.0</v>
      </c>
      <c r="H8" s="28">
        <v>2779.85</v>
      </c>
      <c r="I8" s="28">
        <v>59.0</v>
      </c>
      <c r="K8" s="35">
        <v>5.0</v>
      </c>
      <c r="L8" s="36">
        <f t="shared" si="3"/>
        <v>3</v>
      </c>
      <c r="M8" s="37">
        <f t="shared" si="4"/>
        <v>161194.56</v>
      </c>
      <c r="N8" s="37">
        <f t="shared" si="5"/>
        <v>19642.79</v>
      </c>
      <c r="O8" s="8">
        <f t="shared" si="6"/>
        <v>3928.558</v>
      </c>
    </row>
    <row r="9" ht="14.25" customHeight="1">
      <c r="A9" s="27">
        <v>44569.0</v>
      </c>
      <c r="B9" s="14">
        <f t="shared" si="1"/>
        <v>1</v>
      </c>
      <c r="C9" s="28">
        <f t="shared" si="2"/>
        <v>6</v>
      </c>
      <c r="D9" s="28">
        <v>5302.13</v>
      </c>
      <c r="E9" s="28">
        <v>4907.66</v>
      </c>
      <c r="F9" s="28">
        <v>394.47</v>
      </c>
      <c r="G9" s="28">
        <v>0.0</v>
      </c>
      <c r="H9" s="28">
        <v>2587.8</v>
      </c>
      <c r="I9" s="28">
        <v>58.0</v>
      </c>
    </row>
    <row r="10" ht="14.25" customHeight="1">
      <c r="A10" s="27">
        <v>44570.0</v>
      </c>
      <c r="B10" s="14">
        <f t="shared" si="1"/>
        <v>1</v>
      </c>
      <c r="C10" s="28">
        <f t="shared" si="2"/>
        <v>7</v>
      </c>
      <c r="D10" s="28">
        <v>3478.01</v>
      </c>
      <c r="E10" s="28">
        <v>1596.41</v>
      </c>
      <c r="F10" s="28">
        <v>1881.6</v>
      </c>
      <c r="G10" s="28">
        <v>0.0</v>
      </c>
      <c r="H10" s="28">
        <v>1746.17</v>
      </c>
      <c r="I10" s="28">
        <v>32.0</v>
      </c>
    </row>
    <row r="11" ht="14.25" customHeight="1">
      <c r="A11" s="27">
        <v>44571.0</v>
      </c>
      <c r="B11" s="14">
        <f t="shared" si="1"/>
        <v>1</v>
      </c>
      <c r="C11" s="28">
        <f t="shared" si="2"/>
        <v>1</v>
      </c>
      <c r="D11" s="28">
        <v>7573.72</v>
      </c>
      <c r="E11" s="28">
        <v>2347.08</v>
      </c>
      <c r="F11" s="28">
        <v>94.28</v>
      </c>
      <c r="G11" s="28">
        <v>5132.36</v>
      </c>
      <c r="H11" s="28">
        <v>3802.33</v>
      </c>
      <c r="I11" s="28">
        <v>32.0</v>
      </c>
    </row>
    <row r="12" ht="14.25" customHeight="1">
      <c r="A12" s="27">
        <v>44572.0</v>
      </c>
      <c r="B12" s="14">
        <f t="shared" si="1"/>
        <v>1</v>
      </c>
      <c r="C12" s="28">
        <f t="shared" si="2"/>
        <v>2</v>
      </c>
      <c r="D12" s="28">
        <v>4226.25</v>
      </c>
      <c r="E12" s="28">
        <v>3692.89</v>
      </c>
      <c r="F12" s="28">
        <v>533.36</v>
      </c>
      <c r="G12" s="28">
        <v>0.0</v>
      </c>
      <c r="H12" s="28">
        <v>2411.77</v>
      </c>
      <c r="I12" s="28">
        <v>46.0</v>
      </c>
    </row>
    <row r="13" ht="14.25" customHeight="1">
      <c r="A13" s="27">
        <v>44573.0</v>
      </c>
      <c r="B13" s="14">
        <f t="shared" si="1"/>
        <v>1</v>
      </c>
      <c r="C13" s="28">
        <f t="shared" si="2"/>
        <v>3</v>
      </c>
      <c r="D13" s="28">
        <v>4172.46</v>
      </c>
      <c r="E13" s="28">
        <v>4172.46</v>
      </c>
      <c r="F13" s="28">
        <v>0.0</v>
      </c>
      <c r="G13" s="28">
        <v>0.0</v>
      </c>
      <c r="H13" s="28">
        <v>2291.95</v>
      </c>
      <c r="I13" s="28">
        <v>48.0</v>
      </c>
    </row>
    <row r="14" ht="14.25" customHeight="1">
      <c r="A14" s="27">
        <v>44574.0</v>
      </c>
      <c r="B14" s="14">
        <f t="shared" si="1"/>
        <v>1</v>
      </c>
      <c r="C14" s="28">
        <f t="shared" si="2"/>
        <v>4</v>
      </c>
      <c r="D14" s="28">
        <v>3580.9</v>
      </c>
      <c r="E14" s="28">
        <v>3217.79</v>
      </c>
      <c r="F14" s="28">
        <v>363.11</v>
      </c>
      <c r="G14" s="28">
        <v>0.0</v>
      </c>
      <c r="H14" s="28">
        <v>2032.93</v>
      </c>
      <c r="I14" s="28">
        <v>39.0</v>
      </c>
    </row>
    <row r="15" ht="14.25" customHeight="1">
      <c r="A15" s="27">
        <v>44575.0</v>
      </c>
      <c r="B15" s="14">
        <f t="shared" si="1"/>
        <v>1</v>
      </c>
      <c r="C15" s="28">
        <f t="shared" si="2"/>
        <v>5</v>
      </c>
      <c r="D15" s="28">
        <v>3503.12</v>
      </c>
      <c r="E15" s="28">
        <v>2831.55</v>
      </c>
      <c r="F15" s="28">
        <v>671.57</v>
      </c>
      <c r="G15" s="28">
        <v>0.0</v>
      </c>
      <c r="H15" s="28">
        <v>1996.33</v>
      </c>
      <c r="I15" s="28">
        <v>33.0</v>
      </c>
    </row>
    <row r="16" ht="14.25" customHeight="1">
      <c r="A16" s="27">
        <v>44576.0</v>
      </c>
      <c r="B16" s="14">
        <f t="shared" si="1"/>
        <v>1</v>
      </c>
      <c r="C16" s="28">
        <f t="shared" si="2"/>
        <v>6</v>
      </c>
      <c r="D16" s="28">
        <v>6727.53</v>
      </c>
      <c r="E16" s="28">
        <v>5752.18</v>
      </c>
      <c r="F16" s="28">
        <v>975.35</v>
      </c>
      <c r="G16" s="28">
        <v>0.0</v>
      </c>
      <c r="H16" s="28">
        <v>3750.84</v>
      </c>
      <c r="I16" s="28">
        <v>48.0</v>
      </c>
    </row>
    <row r="17" ht="14.25" customHeight="1">
      <c r="A17" s="27">
        <v>44577.0</v>
      </c>
      <c r="B17" s="14">
        <f t="shared" si="1"/>
        <v>1</v>
      </c>
      <c r="C17" s="28">
        <f t="shared" si="2"/>
        <v>7</v>
      </c>
      <c r="D17" s="28">
        <v>3620.16</v>
      </c>
      <c r="E17" s="28">
        <v>3216.57</v>
      </c>
      <c r="F17" s="28">
        <v>403.59</v>
      </c>
      <c r="G17" s="28">
        <v>0.0</v>
      </c>
      <c r="H17" s="28">
        <v>2127.77</v>
      </c>
      <c r="I17" s="28">
        <v>28.0</v>
      </c>
    </row>
    <row r="18" ht="14.25" customHeight="1">
      <c r="A18" s="27">
        <v>44578.0</v>
      </c>
      <c r="B18" s="14">
        <f t="shared" si="1"/>
        <v>1</v>
      </c>
      <c r="C18" s="28">
        <f t="shared" si="2"/>
        <v>1</v>
      </c>
      <c r="D18" s="28">
        <v>3178.41</v>
      </c>
      <c r="E18" s="28">
        <v>3154.41</v>
      </c>
      <c r="F18" s="28">
        <v>24.0</v>
      </c>
      <c r="G18" s="28">
        <v>0.0</v>
      </c>
      <c r="H18" s="28">
        <v>1826.18</v>
      </c>
      <c r="I18" s="28">
        <v>34.0</v>
      </c>
    </row>
    <row r="19" ht="14.25" customHeight="1">
      <c r="A19" s="27">
        <v>44579.0</v>
      </c>
      <c r="B19" s="14">
        <f t="shared" si="1"/>
        <v>1</v>
      </c>
      <c r="C19" s="28">
        <f t="shared" si="2"/>
        <v>2</v>
      </c>
      <c r="D19" s="28">
        <v>3765.94</v>
      </c>
      <c r="E19" s="28">
        <v>3388.37</v>
      </c>
      <c r="F19" s="28">
        <v>377.57</v>
      </c>
      <c r="G19" s="28">
        <v>0.0</v>
      </c>
      <c r="H19" s="28">
        <v>2082.56</v>
      </c>
      <c r="I19" s="28">
        <v>40.0</v>
      </c>
    </row>
    <row r="20" ht="14.25" customHeight="1">
      <c r="A20" s="27">
        <v>44580.0</v>
      </c>
      <c r="B20" s="14">
        <f t="shared" si="1"/>
        <v>1</v>
      </c>
      <c r="C20" s="28">
        <f t="shared" si="2"/>
        <v>3</v>
      </c>
      <c r="D20" s="28">
        <v>3966.48</v>
      </c>
      <c r="E20" s="28">
        <v>3605.21</v>
      </c>
      <c r="F20" s="28">
        <v>361.27</v>
      </c>
      <c r="G20" s="28">
        <v>0.0</v>
      </c>
      <c r="H20" s="28">
        <v>2216.82</v>
      </c>
      <c r="I20" s="28">
        <v>53.0</v>
      </c>
    </row>
    <row r="21" ht="14.25" customHeight="1">
      <c r="A21" s="27">
        <v>44581.0</v>
      </c>
      <c r="B21" s="14">
        <f t="shared" si="1"/>
        <v>1</v>
      </c>
      <c r="C21" s="28">
        <f t="shared" si="2"/>
        <v>4</v>
      </c>
      <c r="D21" s="28">
        <v>3706.63</v>
      </c>
      <c r="E21" s="28">
        <v>3706.63</v>
      </c>
      <c r="F21" s="28">
        <v>0.0</v>
      </c>
      <c r="G21" s="28">
        <v>0.0</v>
      </c>
      <c r="H21" s="28">
        <v>2076.33</v>
      </c>
      <c r="I21" s="28">
        <v>42.0</v>
      </c>
    </row>
    <row r="22" ht="14.25" customHeight="1">
      <c r="A22" s="27">
        <v>44582.0</v>
      </c>
      <c r="B22" s="14">
        <f t="shared" si="1"/>
        <v>1</v>
      </c>
      <c r="C22" s="28">
        <f t="shared" si="2"/>
        <v>5</v>
      </c>
      <c r="D22" s="28">
        <v>2753.61</v>
      </c>
      <c r="E22" s="28">
        <v>2753.61</v>
      </c>
      <c r="F22" s="28">
        <v>0.0</v>
      </c>
      <c r="G22" s="28">
        <v>0.0</v>
      </c>
      <c r="H22" s="28">
        <v>1611.89</v>
      </c>
      <c r="I22" s="28">
        <v>35.0</v>
      </c>
    </row>
    <row r="23" ht="14.25" customHeight="1">
      <c r="A23" s="27">
        <v>44583.0</v>
      </c>
      <c r="B23" s="14">
        <f t="shared" si="1"/>
        <v>1</v>
      </c>
      <c r="C23" s="28">
        <f t="shared" si="2"/>
        <v>6</v>
      </c>
      <c r="D23" s="28">
        <v>6177.15</v>
      </c>
      <c r="E23" s="28">
        <v>4991.56</v>
      </c>
      <c r="F23" s="28">
        <v>1185.59</v>
      </c>
      <c r="G23" s="28">
        <v>0.0</v>
      </c>
      <c r="H23" s="28">
        <v>3505.85</v>
      </c>
      <c r="I23" s="28">
        <v>51.0</v>
      </c>
    </row>
    <row r="24" ht="14.25" customHeight="1">
      <c r="A24" s="27">
        <v>44584.0</v>
      </c>
      <c r="B24" s="14">
        <f t="shared" si="1"/>
        <v>1</v>
      </c>
      <c r="C24" s="28">
        <f t="shared" si="2"/>
        <v>7</v>
      </c>
      <c r="D24" s="28">
        <v>2919.39</v>
      </c>
      <c r="E24" s="28">
        <v>2833.64</v>
      </c>
      <c r="F24" s="28">
        <v>85.75</v>
      </c>
      <c r="G24" s="28">
        <v>0.0</v>
      </c>
      <c r="H24" s="28">
        <v>1654.02</v>
      </c>
      <c r="I24" s="28">
        <v>26.0</v>
      </c>
    </row>
    <row r="25" ht="14.25" customHeight="1">
      <c r="A25" s="27">
        <v>44585.0</v>
      </c>
      <c r="B25" s="14">
        <f t="shared" si="1"/>
        <v>1</v>
      </c>
      <c r="C25" s="28">
        <f t="shared" si="2"/>
        <v>1</v>
      </c>
      <c r="D25" s="28">
        <v>3034.94</v>
      </c>
      <c r="E25" s="28">
        <v>2721.46</v>
      </c>
      <c r="F25" s="28">
        <v>313.48</v>
      </c>
      <c r="G25" s="28">
        <v>0.0</v>
      </c>
      <c r="H25" s="28">
        <v>1758.41</v>
      </c>
      <c r="I25" s="28">
        <v>31.0</v>
      </c>
    </row>
    <row r="26" ht="14.25" customHeight="1">
      <c r="A26" s="27">
        <v>44586.0</v>
      </c>
      <c r="B26" s="14">
        <f t="shared" si="1"/>
        <v>1</v>
      </c>
      <c r="C26" s="28">
        <f t="shared" si="2"/>
        <v>2</v>
      </c>
      <c r="D26" s="28">
        <v>2491.39</v>
      </c>
      <c r="E26" s="28">
        <v>2365.77</v>
      </c>
      <c r="F26" s="28">
        <v>125.62</v>
      </c>
      <c r="G26" s="28">
        <v>0.0</v>
      </c>
      <c r="H26" s="28">
        <v>1430.55</v>
      </c>
      <c r="I26" s="28">
        <v>34.0</v>
      </c>
    </row>
    <row r="27" ht="14.25" customHeight="1">
      <c r="A27" s="27">
        <v>44587.0</v>
      </c>
      <c r="B27" s="14">
        <f t="shared" si="1"/>
        <v>1</v>
      </c>
      <c r="C27" s="28">
        <f t="shared" si="2"/>
        <v>3</v>
      </c>
      <c r="D27" s="28">
        <v>1881.23</v>
      </c>
      <c r="E27" s="28">
        <v>1714.15</v>
      </c>
      <c r="F27" s="28">
        <v>167.08</v>
      </c>
      <c r="G27" s="28">
        <v>0.0</v>
      </c>
      <c r="H27" s="28">
        <v>1141.31</v>
      </c>
      <c r="I27" s="28">
        <v>24.0</v>
      </c>
    </row>
    <row r="28" ht="14.25" customHeight="1">
      <c r="A28" s="27">
        <v>44588.0</v>
      </c>
      <c r="B28" s="14">
        <f t="shared" si="1"/>
        <v>1</v>
      </c>
      <c r="C28" s="28">
        <f t="shared" si="2"/>
        <v>4</v>
      </c>
      <c r="D28" s="28">
        <v>2533.27</v>
      </c>
      <c r="E28" s="28">
        <v>1714.63</v>
      </c>
      <c r="F28" s="28">
        <v>818.64</v>
      </c>
      <c r="G28" s="28">
        <v>0.0</v>
      </c>
      <c r="H28" s="28">
        <v>1442.5</v>
      </c>
      <c r="I28" s="28">
        <v>34.0</v>
      </c>
    </row>
    <row r="29" ht="14.25" customHeight="1">
      <c r="A29" s="27">
        <v>44589.0</v>
      </c>
      <c r="B29" s="14">
        <f t="shared" si="1"/>
        <v>1</v>
      </c>
      <c r="C29" s="28">
        <f t="shared" si="2"/>
        <v>5</v>
      </c>
      <c r="D29" s="28">
        <v>4445.86</v>
      </c>
      <c r="E29" s="28">
        <v>4286.07</v>
      </c>
      <c r="F29" s="28">
        <v>159.79</v>
      </c>
      <c r="G29" s="28">
        <v>0.0</v>
      </c>
      <c r="H29" s="28">
        <v>2488.38</v>
      </c>
      <c r="I29" s="28">
        <v>45.0</v>
      </c>
    </row>
    <row r="30" ht="14.25" customHeight="1">
      <c r="A30" s="27">
        <v>44590.0</v>
      </c>
      <c r="B30" s="14">
        <f t="shared" si="1"/>
        <v>1</v>
      </c>
      <c r="C30" s="28">
        <f t="shared" si="2"/>
        <v>6</v>
      </c>
      <c r="D30" s="28">
        <v>3152.18</v>
      </c>
      <c r="E30" s="28">
        <v>2150.65</v>
      </c>
      <c r="F30" s="28">
        <v>1001.53</v>
      </c>
      <c r="G30" s="28">
        <v>0.0</v>
      </c>
      <c r="H30" s="28">
        <v>1844.08</v>
      </c>
      <c r="I30" s="28">
        <v>26.0</v>
      </c>
    </row>
    <row r="31" ht="14.25" customHeight="1">
      <c r="A31" s="27">
        <v>44591.0</v>
      </c>
      <c r="B31" s="14">
        <f t="shared" si="1"/>
        <v>1</v>
      </c>
      <c r="C31" s="28">
        <f t="shared" si="2"/>
        <v>7</v>
      </c>
      <c r="D31" s="28">
        <v>2940.98</v>
      </c>
      <c r="E31" s="28">
        <v>2819.89</v>
      </c>
      <c r="F31" s="28">
        <v>121.09</v>
      </c>
      <c r="G31" s="28">
        <v>0.0</v>
      </c>
      <c r="H31" s="28">
        <v>1669.58</v>
      </c>
      <c r="I31" s="28">
        <v>29.0</v>
      </c>
    </row>
    <row r="32" ht="14.25" customHeight="1">
      <c r="A32" s="27">
        <v>44592.0</v>
      </c>
      <c r="B32" s="14">
        <f t="shared" si="1"/>
        <v>1</v>
      </c>
      <c r="C32" s="28">
        <f t="shared" si="2"/>
        <v>1</v>
      </c>
      <c r="D32" s="28">
        <v>4221.26</v>
      </c>
      <c r="E32" s="28">
        <v>4169.25</v>
      </c>
      <c r="F32" s="28">
        <v>52.01</v>
      </c>
      <c r="G32" s="28">
        <v>0.0</v>
      </c>
      <c r="H32" s="28">
        <v>2391.35</v>
      </c>
      <c r="I32" s="28">
        <v>54.0</v>
      </c>
    </row>
    <row r="33" ht="14.25" customHeight="1">
      <c r="A33" s="27">
        <v>44593.0</v>
      </c>
      <c r="B33" s="14">
        <f t="shared" si="1"/>
        <v>2</v>
      </c>
      <c r="C33" s="28">
        <f t="shared" si="2"/>
        <v>2</v>
      </c>
      <c r="D33" s="28">
        <v>4717.85</v>
      </c>
      <c r="E33" s="28">
        <v>4360.64</v>
      </c>
      <c r="F33" s="28">
        <v>357.21</v>
      </c>
      <c r="G33" s="28">
        <v>0.0</v>
      </c>
      <c r="H33" s="28">
        <v>2616.06</v>
      </c>
      <c r="I33" s="28">
        <v>47.0</v>
      </c>
    </row>
    <row r="34" ht="14.25" customHeight="1">
      <c r="A34" s="27">
        <v>44594.0</v>
      </c>
      <c r="B34" s="14">
        <f t="shared" si="1"/>
        <v>2</v>
      </c>
      <c r="C34" s="28">
        <f t="shared" si="2"/>
        <v>3</v>
      </c>
      <c r="D34" s="28">
        <v>4845.28</v>
      </c>
      <c r="E34" s="28">
        <v>4845.28</v>
      </c>
      <c r="F34" s="28">
        <v>0.0</v>
      </c>
      <c r="G34" s="28">
        <v>0.0</v>
      </c>
      <c r="H34" s="28">
        <v>2699.69</v>
      </c>
      <c r="I34" s="28">
        <v>42.0</v>
      </c>
    </row>
    <row r="35" ht="14.25" customHeight="1">
      <c r="A35" s="27">
        <v>44595.0</v>
      </c>
      <c r="B35" s="14">
        <f t="shared" si="1"/>
        <v>2</v>
      </c>
      <c r="C35" s="28">
        <f t="shared" si="2"/>
        <v>4</v>
      </c>
      <c r="D35" s="28">
        <v>3418.45</v>
      </c>
      <c r="E35" s="28">
        <v>3305.74</v>
      </c>
      <c r="F35" s="28">
        <v>112.71</v>
      </c>
      <c r="G35" s="28">
        <v>0.0</v>
      </c>
      <c r="H35" s="28">
        <v>1962.65</v>
      </c>
      <c r="I35" s="28">
        <v>33.0</v>
      </c>
    </row>
    <row r="36" ht="14.25" customHeight="1">
      <c r="A36" s="27">
        <v>44596.0</v>
      </c>
      <c r="B36" s="14">
        <f t="shared" si="1"/>
        <v>2</v>
      </c>
      <c r="C36" s="28">
        <f t="shared" si="2"/>
        <v>5</v>
      </c>
      <c r="D36" s="28">
        <v>3483.92</v>
      </c>
      <c r="E36" s="28">
        <v>2786.75</v>
      </c>
      <c r="F36" s="28">
        <v>697.17</v>
      </c>
      <c r="G36" s="28">
        <v>0.0</v>
      </c>
      <c r="H36" s="28">
        <v>1975.94</v>
      </c>
      <c r="I36" s="28">
        <v>39.0</v>
      </c>
    </row>
    <row r="37" ht="14.25" customHeight="1">
      <c r="A37" s="27">
        <v>44597.0</v>
      </c>
      <c r="B37" s="14">
        <f t="shared" si="1"/>
        <v>2</v>
      </c>
      <c r="C37" s="28">
        <f t="shared" si="2"/>
        <v>6</v>
      </c>
      <c r="D37" s="28">
        <v>4180.18</v>
      </c>
      <c r="E37" s="28">
        <v>3462.69</v>
      </c>
      <c r="F37" s="28">
        <v>717.49</v>
      </c>
      <c r="G37" s="28">
        <v>0.0</v>
      </c>
      <c r="H37" s="28">
        <v>2371.66</v>
      </c>
      <c r="I37" s="28">
        <v>38.0</v>
      </c>
    </row>
    <row r="38" ht="14.25" customHeight="1">
      <c r="A38" s="27">
        <v>44598.0</v>
      </c>
      <c r="B38" s="14">
        <f t="shared" si="1"/>
        <v>2</v>
      </c>
      <c r="C38" s="28">
        <f t="shared" si="2"/>
        <v>7</v>
      </c>
      <c r="D38" s="28">
        <v>2630.46</v>
      </c>
      <c r="E38" s="28">
        <v>1803.43</v>
      </c>
      <c r="F38" s="28">
        <v>827.03</v>
      </c>
      <c r="G38" s="28">
        <v>0.0</v>
      </c>
      <c r="H38" s="28">
        <v>1669.58</v>
      </c>
      <c r="I38" s="28">
        <v>22.0</v>
      </c>
    </row>
    <row r="39" ht="14.25" customHeight="1">
      <c r="A39" s="27">
        <v>44599.0</v>
      </c>
      <c r="B39" s="14">
        <f t="shared" si="1"/>
        <v>2</v>
      </c>
      <c r="C39" s="28">
        <f t="shared" si="2"/>
        <v>1</v>
      </c>
      <c r="D39" s="28">
        <v>2654.27</v>
      </c>
      <c r="E39" s="28">
        <v>2012.41</v>
      </c>
      <c r="F39" s="28">
        <v>641.86</v>
      </c>
      <c r="G39" s="28">
        <v>0.0</v>
      </c>
      <c r="H39" s="28">
        <v>1524.11</v>
      </c>
      <c r="I39" s="28">
        <v>31.0</v>
      </c>
    </row>
    <row r="40" ht="14.25" customHeight="1">
      <c r="A40" s="27">
        <v>44600.0</v>
      </c>
      <c r="B40" s="14">
        <f t="shared" si="1"/>
        <v>2</v>
      </c>
      <c r="C40" s="28">
        <f t="shared" si="2"/>
        <v>2</v>
      </c>
      <c r="D40" s="28">
        <v>1405.34</v>
      </c>
      <c r="E40" s="28">
        <v>1405.34</v>
      </c>
      <c r="F40" s="28">
        <v>0.0</v>
      </c>
      <c r="G40" s="28">
        <v>0.0</v>
      </c>
      <c r="H40" s="28">
        <v>824.49</v>
      </c>
      <c r="I40" s="28">
        <v>14.0</v>
      </c>
    </row>
    <row r="41" ht="14.25" customHeight="1">
      <c r="A41" s="27">
        <v>44601.0</v>
      </c>
      <c r="B41" s="14">
        <f t="shared" si="1"/>
        <v>2</v>
      </c>
      <c r="C41" s="28">
        <f t="shared" si="2"/>
        <v>3</v>
      </c>
      <c r="D41" s="28">
        <v>3204.92</v>
      </c>
      <c r="E41" s="28">
        <v>2472.89</v>
      </c>
      <c r="F41" s="28">
        <v>732.03</v>
      </c>
      <c r="G41" s="28">
        <v>0.0</v>
      </c>
      <c r="H41" s="28">
        <v>1810.88</v>
      </c>
      <c r="I41" s="28">
        <v>27.0</v>
      </c>
    </row>
    <row r="42" ht="14.25" customHeight="1">
      <c r="A42" s="27">
        <v>44602.0</v>
      </c>
      <c r="B42" s="14">
        <f t="shared" si="1"/>
        <v>2</v>
      </c>
      <c r="C42" s="28">
        <f t="shared" si="2"/>
        <v>4</v>
      </c>
      <c r="D42" s="28">
        <v>3167.18</v>
      </c>
      <c r="E42" s="28">
        <v>2983.18</v>
      </c>
      <c r="F42" s="28">
        <v>184.0</v>
      </c>
      <c r="G42" s="28">
        <v>0.0</v>
      </c>
      <c r="H42" s="28">
        <v>1773.28</v>
      </c>
      <c r="I42" s="28">
        <v>30.0</v>
      </c>
    </row>
    <row r="43" ht="14.25" customHeight="1">
      <c r="A43" s="27">
        <v>44603.0</v>
      </c>
      <c r="B43" s="14">
        <f t="shared" si="1"/>
        <v>2</v>
      </c>
      <c r="C43" s="28">
        <f t="shared" si="2"/>
        <v>5</v>
      </c>
      <c r="D43" s="28">
        <v>2384.78</v>
      </c>
      <c r="E43" s="28">
        <v>2384.78</v>
      </c>
      <c r="F43" s="28">
        <v>0.0</v>
      </c>
      <c r="G43" s="28">
        <v>0.0</v>
      </c>
      <c r="H43" s="28">
        <v>1326.82</v>
      </c>
      <c r="I43" s="28">
        <v>24.0</v>
      </c>
    </row>
    <row r="44" ht="14.25" customHeight="1">
      <c r="A44" s="27">
        <v>44604.0</v>
      </c>
      <c r="B44" s="14">
        <f t="shared" si="1"/>
        <v>2</v>
      </c>
      <c r="C44" s="28">
        <f t="shared" si="2"/>
        <v>6</v>
      </c>
      <c r="D44" s="28">
        <v>4758.67</v>
      </c>
      <c r="E44" s="28">
        <v>4515.74</v>
      </c>
      <c r="F44" s="28">
        <v>242.93</v>
      </c>
      <c r="G44" s="28">
        <v>0.0</v>
      </c>
      <c r="H44" s="28">
        <v>2747.11</v>
      </c>
      <c r="I44" s="28">
        <v>40.0</v>
      </c>
    </row>
    <row r="45" ht="14.25" customHeight="1">
      <c r="A45" s="27">
        <v>44605.0</v>
      </c>
      <c r="B45" s="14">
        <f t="shared" si="1"/>
        <v>2</v>
      </c>
      <c r="C45" s="28">
        <f t="shared" si="2"/>
        <v>7</v>
      </c>
      <c r="D45" s="28">
        <v>2562.72</v>
      </c>
      <c r="E45" s="28">
        <v>2031.79</v>
      </c>
      <c r="F45" s="28">
        <v>530.93</v>
      </c>
      <c r="G45" s="28">
        <v>0.0</v>
      </c>
      <c r="H45" s="28">
        <v>1417.57</v>
      </c>
      <c r="I45" s="28">
        <v>22.0</v>
      </c>
    </row>
    <row r="46" ht="14.25" customHeight="1">
      <c r="A46" s="27">
        <v>44606.0</v>
      </c>
      <c r="B46" s="14">
        <f t="shared" si="1"/>
        <v>2</v>
      </c>
      <c r="C46" s="28">
        <f t="shared" si="2"/>
        <v>1</v>
      </c>
      <c r="D46" s="28">
        <v>2791.7</v>
      </c>
      <c r="E46" s="28">
        <v>2753.01</v>
      </c>
      <c r="F46" s="28">
        <v>38.69</v>
      </c>
      <c r="G46" s="28">
        <v>0.0</v>
      </c>
      <c r="H46" s="28">
        <v>1599.99</v>
      </c>
      <c r="I46" s="28">
        <v>26.0</v>
      </c>
    </row>
    <row r="47" ht="14.25" customHeight="1">
      <c r="A47" s="27">
        <v>44607.0</v>
      </c>
      <c r="B47" s="14">
        <f t="shared" si="1"/>
        <v>2</v>
      </c>
      <c r="C47" s="28">
        <f t="shared" si="2"/>
        <v>2</v>
      </c>
      <c r="D47" s="28">
        <v>6054.22</v>
      </c>
      <c r="E47" s="28">
        <v>5314.25</v>
      </c>
      <c r="F47" s="28">
        <v>739.97</v>
      </c>
      <c r="G47" s="28">
        <v>0.0</v>
      </c>
      <c r="H47" s="28">
        <v>3472.59</v>
      </c>
      <c r="I47" s="28">
        <v>56.0</v>
      </c>
    </row>
    <row r="48" ht="14.25" customHeight="1">
      <c r="A48" s="27">
        <v>44608.0</v>
      </c>
      <c r="B48" s="14">
        <f t="shared" si="1"/>
        <v>2</v>
      </c>
      <c r="C48" s="28">
        <f t="shared" si="2"/>
        <v>3</v>
      </c>
      <c r="D48" s="28">
        <v>4255.83</v>
      </c>
      <c r="E48" s="28">
        <v>4245.07</v>
      </c>
      <c r="F48" s="28">
        <v>10.76</v>
      </c>
      <c r="G48" s="28">
        <v>0.0</v>
      </c>
      <c r="H48" s="28">
        <v>2387.18</v>
      </c>
      <c r="I48" s="28">
        <v>44.0</v>
      </c>
    </row>
    <row r="49" ht="14.25" customHeight="1">
      <c r="A49" s="27">
        <v>44609.0</v>
      </c>
      <c r="B49" s="14">
        <f t="shared" si="1"/>
        <v>2</v>
      </c>
      <c r="C49" s="28">
        <f t="shared" si="2"/>
        <v>4</v>
      </c>
      <c r="D49" s="28">
        <v>4820.66</v>
      </c>
      <c r="E49" s="28">
        <v>3842.05</v>
      </c>
      <c r="F49" s="28">
        <v>978.61</v>
      </c>
      <c r="G49" s="28">
        <v>0.0</v>
      </c>
      <c r="H49" s="28">
        <v>2765.3</v>
      </c>
      <c r="I49" s="28">
        <v>55.0</v>
      </c>
    </row>
    <row r="50" ht="14.25" customHeight="1">
      <c r="A50" s="27">
        <v>44610.0</v>
      </c>
      <c r="B50" s="14">
        <f t="shared" si="1"/>
        <v>2</v>
      </c>
      <c r="C50" s="28">
        <f t="shared" si="2"/>
        <v>5</v>
      </c>
      <c r="D50" s="28">
        <v>2980.8</v>
      </c>
      <c r="E50" s="28">
        <v>2980.8</v>
      </c>
      <c r="F50" s="28">
        <v>0.0</v>
      </c>
      <c r="G50" s="28">
        <v>0.0</v>
      </c>
      <c r="H50" s="28">
        <v>1736.15</v>
      </c>
      <c r="I50" s="28">
        <v>37.0</v>
      </c>
    </row>
    <row r="51" ht="14.25" customHeight="1">
      <c r="A51" s="27">
        <v>44611.0</v>
      </c>
      <c r="B51" s="14">
        <f t="shared" si="1"/>
        <v>2</v>
      </c>
      <c r="C51" s="28">
        <f t="shared" si="2"/>
        <v>6</v>
      </c>
      <c r="D51" s="28">
        <v>5728.46</v>
      </c>
      <c r="E51" s="28">
        <v>4623.34</v>
      </c>
      <c r="F51" s="28">
        <v>1105.12</v>
      </c>
      <c r="G51" s="28">
        <v>0.0</v>
      </c>
      <c r="H51" s="28">
        <v>3210.62</v>
      </c>
      <c r="I51" s="28">
        <v>44.0</v>
      </c>
    </row>
    <row r="52" ht="14.25" customHeight="1">
      <c r="A52" s="27">
        <v>44612.0</v>
      </c>
      <c r="B52" s="14">
        <f t="shared" si="1"/>
        <v>2</v>
      </c>
      <c r="C52" s="28">
        <f t="shared" si="2"/>
        <v>7</v>
      </c>
      <c r="D52" s="28">
        <v>5559.94</v>
      </c>
      <c r="E52" s="28">
        <v>2744.5</v>
      </c>
      <c r="F52" s="28">
        <v>2815.44</v>
      </c>
      <c r="G52" s="28">
        <v>0.0</v>
      </c>
      <c r="H52" s="28">
        <v>1440.61</v>
      </c>
      <c r="I52" s="28">
        <v>33.0</v>
      </c>
    </row>
    <row r="53" ht="14.25" customHeight="1">
      <c r="A53" s="27">
        <v>44613.0</v>
      </c>
      <c r="B53" s="14">
        <f t="shared" si="1"/>
        <v>2</v>
      </c>
      <c r="C53" s="28">
        <f t="shared" si="2"/>
        <v>1</v>
      </c>
      <c r="D53" s="28">
        <v>4966.54</v>
      </c>
      <c r="E53" s="28">
        <v>4085.99</v>
      </c>
      <c r="F53" s="28">
        <v>880.55</v>
      </c>
      <c r="G53" s="28">
        <v>0.0</v>
      </c>
      <c r="H53" s="28">
        <v>2924.42</v>
      </c>
      <c r="I53" s="28">
        <v>35.0</v>
      </c>
    </row>
    <row r="54" ht="14.25" customHeight="1">
      <c r="A54" s="27">
        <v>44614.0</v>
      </c>
      <c r="B54" s="14">
        <f t="shared" si="1"/>
        <v>2</v>
      </c>
      <c r="C54" s="28">
        <f t="shared" si="2"/>
        <v>2</v>
      </c>
      <c r="D54" s="28">
        <v>4648.99</v>
      </c>
      <c r="E54" s="28">
        <v>4545.76</v>
      </c>
      <c r="F54" s="28">
        <v>103.23</v>
      </c>
      <c r="G54" s="28">
        <v>0.0</v>
      </c>
      <c r="H54" s="28">
        <v>2535.51</v>
      </c>
      <c r="I54" s="28">
        <v>49.0</v>
      </c>
    </row>
    <row r="55" ht="14.25" customHeight="1">
      <c r="A55" s="27">
        <v>44615.0</v>
      </c>
      <c r="B55" s="14">
        <f t="shared" si="1"/>
        <v>2</v>
      </c>
      <c r="C55" s="28">
        <f t="shared" si="2"/>
        <v>3</v>
      </c>
      <c r="D55" s="28">
        <v>3440.66</v>
      </c>
      <c r="E55" s="28">
        <v>2997.29</v>
      </c>
      <c r="F55" s="28">
        <v>443.37</v>
      </c>
      <c r="G55" s="28">
        <v>0.0</v>
      </c>
      <c r="H55" s="28">
        <v>1976.46</v>
      </c>
      <c r="I55" s="28">
        <v>43.0</v>
      </c>
    </row>
    <row r="56" ht="14.25" customHeight="1">
      <c r="A56" s="27">
        <v>44616.0</v>
      </c>
      <c r="B56" s="14">
        <f t="shared" si="1"/>
        <v>2</v>
      </c>
      <c r="C56" s="28">
        <f t="shared" si="2"/>
        <v>4</v>
      </c>
      <c r="D56" s="28">
        <v>4088.09</v>
      </c>
      <c r="E56" s="28">
        <v>3492.17</v>
      </c>
      <c r="F56" s="28">
        <v>595.92</v>
      </c>
      <c r="G56" s="28">
        <v>0.0</v>
      </c>
      <c r="H56" s="28">
        <v>2317.07</v>
      </c>
      <c r="I56" s="28">
        <v>40.0</v>
      </c>
    </row>
    <row r="57" ht="14.25" customHeight="1">
      <c r="A57" s="27">
        <v>44617.0</v>
      </c>
      <c r="B57" s="14">
        <f t="shared" si="1"/>
        <v>2</v>
      </c>
      <c r="C57" s="28">
        <f t="shared" si="2"/>
        <v>5</v>
      </c>
      <c r="D57" s="28">
        <v>2918.34</v>
      </c>
      <c r="E57" s="28">
        <v>2489.85</v>
      </c>
      <c r="F57" s="28">
        <v>428.49</v>
      </c>
      <c r="G57" s="28">
        <v>0.0</v>
      </c>
      <c r="H57" s="28">
        <v>1668.94</v>
      </c>
      <c r="I57" s="28">
        <v>34.0</v>
      </c>
    </row>
    <row r="58" ht="14.25" customHeight="1">
      <c r="A58" s="27">
        <v>44618.0</v>
      </c>
      <c r="B58" s="14">
        <f t="shared" si="1"/>
        <v>2</v>
      </c>
      <c r="C58" s="28">
        <f t="shared" si="2"/>
        <v>6</v>
      </c>
      <c r="D58" s="28">
        <v>7506.01</v>
      </c>
      <c r="E58" s="28">
        <v>4240.65</v>
      </c>
      <c r="F58" s="28">
        <v>3265.36</v>
      </c>
      <c r="G58" s="28">
        <v>0.0</v>
      </c>
      <c r="H58" s="28">
        <v>4222.74</v>
      </c>
      <c r="I58" s="28">
        <v>49.0</v>
      </c>
    </row>
    <row r="59" ht="14.25" customHeight="1">
      <c r="A59" s="27">
        <v>44619.0</v>
      </c>
      <c r="B59" s="14">
        <f t="shared" si="1"/>
        <v>2</v>
      </c>
      <c r="C59" s="28">
        <f t="shared" si="2"/>
        <v>7</v>
      </c>
      <c r="D59" s="28">
        <v>3184.52</v>
      </c>
      <c r="E59" s="28">
        <v>2716.03</v>
      </c>
      <c r="F59" s="28">
        <v>468.49</v>
      </c>
      <c r="G59" s="28">
        <v>0.0</v>
      </c>
      <c r="H59" s="28">
        <v>3015.9</v>
      </c>
      <c r="I59" s="28">
        <v>31.0</v>
      </c>
    </row>
    <row r="60" ht="14.25" customHeight="1">
      <c r="A60" s="27">
        <v>44620.0</v>
      </c>
      <c r="B60" s="14">
        <f t="shared" si="1"/>
        <v>2</v>
      </c>
      <c r="C60" s="28">
        <f t="shared" si="2"/>
        <v>1</v>
      </c>
      <c r="D60" s="28">
        <v>4329.66</v>
      </c>
      <c r="E60" s="28">
        <v>3982.75</v>
      </c>
      <c r="F60" s="28">
        <v>346.91</v>
      </c>
      <c r="G60" s="28">
        <v>0.0</v>
      </c>
      <c r="H60" s="28">
        <v>0.0</v>
      </c>
      <c r="I60" s="28">
        <v>40.0</v>
      </c>
    </row>
    <row r="61" ht="14.25" customHeight="1">
      <c r="A61" s="27">
        <v>44621.0</v>
      </c>
      <c r="B61" s="14">
        <f t="shared" si="1"/>
        <v>3</v>
      </c>
      <c r="C61" s="28">
        <f t="shared" si="2"/>
        <v>2</v>
      </c>
      <c r="D61" s="28">
        <v>6669.52</v>
      </c>
      <c r="E61" s="28">
        <v>5792.44</v>
      </c>
      <c r="F61" s="28">
        <v>877.08</v>
      </c>
      <c r="G61" s="28">
        <v>0.0</v>
      </c>
      <c r="H61" s="28">
        <v>0.0</v>
      </c>
      <c r="I61" s="28">
        <v>60.0</v>
      </c>
    </row>
    <row r="62" ht="14.25" customHeight="1">
      <c r="A62" s="27">
        <v>44622.0</v>
      </c>
      <c r="B62" s="14">
        <f t="shared" si="1"/>
        <v>3</v>
      </c>
      <c r="C62" s="28">
        <f t="shared" si="2"/>
        <v>3</v>
      </c>
      <c r="D62" s="28">
        <v>2966.54</v>
      </c>
      <c r="E62" s="28">
        <v>2898.01</v>
      </c>
      <c r="F62" s="28">
        <v>68.53</v>
      </c>
      <c r="G62" s="28">
        <v>0.0</v>
      </c>
      <c r="H62" s="28">
        <v>0.0</v>
      </c>
      <c r="I62" s="28">
        <v>29.0</v>
      </c>
    </row>
    <row r="63" ht="14.25" customHeight="1">
      <c r="A63" s="27">
        <v>44623.0</v>
      </c>
      <c r="B63" s="14">
        <f t="shared" si="1"/>
        <v>3</v>
      </c>
      <c r="C63" s="28">
        <f t="shared" si="2"/>
        <v>4</v>
      </c>
      <c r="D63" s="28">
        <v>6080.77</v>
      </c>
      <c r="E63" s="28">
        <v>4636.56</v>
      </c>
      <c r="F63" s="28">
        <v>1444.21</v>
      </c>
      <c r="G63" s="28">
        <v>0.0</v>
      </c>
      <c r="H63" s="28">
        <v>0.0</v>
      </c>
      <c r="I63" s="28">
        <v>50.0</v>
      </c>
    </row>
    <row r="64" ht="14.25" customHeight="1">
      <c r="A64" s="27">
        <v>44624.0</v>
      </c>
      <c r="B64" s="14">
        <f t="shared" si="1"/>
        <v>3</v>
      </c>
      <c r="C64" s="28">
        <f t="shared" si="2"/>
        <v>5</v>
      </c>
      <c r="D64" s="28">
        <v>3690.55</v>
      </c>
      <c r="E64" s="28">
        <v>3490.55</v>
      </c>
      <c r="F64" s="28">
        <v>200.0</v>
      </c>
      <c r="G64" s="28">
        <v>0.0</v>
      </c>
      <c r="H64" s="28">
        <v>0.0</v>
      </c>
      <c r="I64" s="28">
        <v>38.0</v>
      </c>
    </row>
    <row r="65" ht="14.25" customHeight="1">
      <c r="A65" s="27">
        <v>44625.0</v>
      </c>
      <c r="B65" s="14">
        <f t="shared" si="1"/>
        <v>3</v>
      </c>
      <c r="C65" s="28">
        <f t="shared" si="2"/>
        <v>6</v>
      </c>
      <c r="D65" s="28">
        <v>5746.1</v>
      </c>
      <c r="E65" s="28">
        <v>4348.95</v>
      </c>
      <c r="F65" s="28">
        <v>1397.15</v>
      </c>
      <c r="G65" s="28">
        <v>0.0</v>
      </c>
      <c r="H65" s="28">
        <v>0.0</v>
      </c>
      <c r="I65" s="28">
        <v>48.0</v>
      </c>
    </row>
    <row r="66" ht="14.25" customHeight="1">
      <c r="A66" s="27">
        <v>44626.0</v>
      </c>
      <c r="B66" s="14">
        <f t="shared" si="1"/>
        <v>3</v>
      </c>
      <c r="C66" s="28">
        <f t="shared" si="2"/>
        <v>7</v>
      </c>
      <c r="D66" s="28">
        <v>3095.82</v>
      </c>
      <c r="E66" s="28">
        <v>2103.28</v>
      </c>
      <c r="F66" s="28">
        <v>992.54</v>
      </c>
      <c r="G66" s="28">
        <v>0.0</v>
      </c>
      <c r="H66" s="28">
        <v>1751.75</v>
      </c>
      <c r="I66" s="28">
        <v>28.0</v>
      </c>
    </row>
    <row r="67" ht="14.25" customHeight="1">
      <c r="A67" s="27">
        <v>44627.0</v>
      </c>
      <c r="B67" s="14">
        <f t="shared" si="1"/>
        <v>3</v>
      </c>
      <c r="C67" s="28">
        <f t="shared" si="2"/>
        <v>1</v>
      </c>
      <c r="D67" s="28">
        <v>3740.32</v>
      </c>
      <c r="E67" s="28">
        <v>3377.27</v>
      </c>
      <c r="F67" s="28">
        <v>363.05</v>
      </c>
      <c r="G67" s="28">
        <v>0.0</v>
      </c>
      <c r="H67" s="28">
        <v>2132.78</v>
      </c>
      <c r="I67" s="28">
        <v>40.0</v>
      </c>
    </row>
    <row r="68" ht="14.25" customHeight="1">
      <c r="A68" s="27">
        <v>44628.0</v>
      </c>
      <c r="B68" s="14">
        <f t="shared" si="1"/>
        <v>3</v>
      </c>
      <c r="C68" s="28">
        <f t="shared" si="2"/>
        <v>2</v>
      </c>
      <c r="D68" s="28">
        <v>5725.4</v>
      </c>
      <c r="E68" s="28">
        <v>4397.01</v>
      </c>
      <c r="F68" s="28">
        <v>1328.39</v>
      </c>
      <c r="G68" s="28">
        <v>0.0</v>
      </c>
      <c r="H68" s="28">
        <v>3161.2</v>
      </c>
      <c r="I68" s="28">
        <v>40.0</v>
      </c>
    </row>
    <row r="69" ht="14.25" customHeight="1">
      <c r="A69" s="27">
        <v>44629.0</v>
      </c>
      <c r="B69" s="14">
        <f t="shared" si="1"/>
        <v>3</v>
      </c>
      <c r="C69" s="28">
        <f t="shared" si="2"/>
        <v>3</v>
      </c>
      <c r="D69" s="28">
        <v>2361.7</v>
      </c>
      <c r="E69" s="28">
        <v>2361.7</v>
      </c>
      <c r="F69" s="28">
        <v>0.0</v>
      </c>
      <c r="G69" s="28">
        <v>0.0</v>
      </c>
      <c r="H69" s="28">
        <v>1436.16</v>
      </c>
      <c r="I69" s="28">
        <v>29.0</v>
      </c>
    </row>
    <row r="70" ht="14.25" customHeight="1">
      <c r="A70" s="27">
        <v>44630.0</v>
      </c>
      <c r="B70" s="14">
        <f t="shared" si="1"/>
        <v>3</v>
      </c>
      <c r="C70" s="28">
        <f t="shared" si="2"/>
        <v>4</v>
      </c>
      <c r="D70" s="28">
        <v>3606.48</v>
      </c>
      <c r="E70" s="28">
        <v>3297.16</v>
      </c>
      <c r="F70" s="28">
        <v>309.32</v>
      </c>
      <c r="G70" s="28">
        <v>0.0</v>
      </c>
      <c r="H70" s="28">
        <v>2165.22</v>
      </c>
      <c r="I70" s="28">
        <v>44.0</v>
      </c>
    </row>
    <row r="71" ht="14.25" customHeight="1">
      <c r="A71" s="27">
        <v>44631.0</v>
      </c>
      <c r="B71" s="14">
        <f t="shared" si="1"/>
        <v>3</v>
      </c>
      <c r="C71" s="28">
        <f t="shared" si="2"/>
        <v>5</v>
      </c>
      <c r="D71" s="28">
        <v>4566.46</v>
      </c>
      <c r="E71" s="28">
        <v>3666.12</v>
      </c>
      <c r="F71" s="28">
        <v>725.34</v>
      </c>
      <c r="G71" s="28">
        <v>175.0</v>
      </c>
      <c r="H71" s="28">
        <v>2708.65</v>
      </c>
      <c r="I71" s="28">
        <v>41.0</v>
      </c>
    </row>
    <row r="72" ht="14.25" customHeight="1">
      <c r="A72" s="27">
        <v>44632.0</v>
      </c>
      <c r="B72" s="14">
        <f t="shared" si="1"/>
        <v>3</v>
      </c>
      <c r="C72" s="28">
        <f t="shared" si="2"/>
        <v>6</v>
      </c>
      <c r="D72" s="28">
        <v>2883.33</v>
      </c>
      <c r="E72" s="28">
        <v>2424.5</v>
      </c>
      <c r="F72" s="28">
        <v>458.83</v>
      </c>
      <c r="G72" s="28">
        <v>0.0</v>
      </c>
      <c r="H72" s="28">
        <v>1764.21</v>
      </c>
      <c r="I72" s="28">
        <v>28.0</v>
      </c>
    </row>
    <row r="73" ht="14.25" customHeight="1">
      <c r="A73" s="27">
        <v>44633.0</v>
      </c>
      <c r="B73" s="14">
        <f t="shared" si="1"/>
        <v>3</v>
      </c>
      <c r="C73" s="28">
        <f t="shared" si="2"/>
        <v>7</v>
      </c>
      <c r="D73" s="28">
        <v>1853.87</v>
      </c>
      <c r="E73" s="28">
        <v>1323.77</v>
      </c>
      <c r="F73" s="28">
        <v>530.1</v>
      </c>
      <c r="G73" s="28">
        <v>0.0</v>
      </c>
      <c r="H73" s="28">
        <v>1137.25</v>
      </c>
      <c r="I73" s="28">
        <v>17.0</v>
      </c>
    </row>
    <row r="74" ht="14.25" customHeight="1">
      <c r="A74" s="27">
        <v>44634.0</v>
      </c>
      <c r="B74" s="14">
        <f t="shared" si="1"/>
        <v>3</v>
      </c>
      <c r="C74" s="28">
        <f t="shared" si="2"/>
        <v>1</v>
      </c>
      <c r="D74" s="28">
        <v>5483.77</v>
      </c>
      <c r="E74" s="28">
        <v>3538.24</v>
      </c>
      <c r="F74" s="28">
        <v>1945.53</v>
      </c>
      <c r="G74" s="28">
        <v>0.0</v>
      </c>
      <c r="H74" s="28">
        <v>3209.25</v>
      </c>
      <c r="I74" s="28">
        <v>45.0</v>
      </c>
    </row>
    <row r="75" ht="14.25" customHeight="1">
      <c r="A75" s="27">
        <v>44635.0</v>
      </c>
      <c r="B75" s="14">
        <f t="shared" si="1"/>
        <v>3</v>
      </c>
      <c r="C75" s="28">
        <f t="shared" si="2"/>
        <v>2</v>
      </c>
      <c r="D75" s="28">
        <v>5135.18</v>
      </c>
      <c r="E75" s="28">
        <v>4967.13</v>
      </c>
      <c r="F75" s="28">
        <v>168.05</v>
      </c>
      <c r="G75" s="28">
        <v>0.0</v>
      </c>
      <c r="H75" s="28">
        <v>3103.21</v>
      </c>
      <c r="I75" s="28">
        <v>40.0</v>
      </c>
    </row>
    <row r="76" ht="14.25" customHeight="1">
      <c r="A76" s="27">
        <v>44636.0</v>
      </c>
      <c r="B76" s="14">
        <f t="shared" si="1"/>
        <v>3</v>
      </c>
      <c r="C76" s="28">
        <f t="shared" si="2"/>
        <v>3</v>
      </c>
      <c r="D76" s="28">
        <v>3445.95</v>
      </c>
      <c r="E76" s="28">
        <v>3445.95</v>
      </c>
      <c r="F76" s="28">
        <v>0.0</v>
      </c>
      <c r="G76" s="28">
        <v>0.0</v>
      </c>
      <c r="H76" s="28">
        <v>2116.91</v>
      </c>
      <c r="I76" s="28">
        <v>28.0</v>
      </c>
    </row>
    <row r="77" ht="14.25" customHeight="1">
      <c r="A77" s="27">
        <v>44637.0</v>
      </c>
      <c r="B77" s="14">
        <f t="shared" si="1"/>
        <v>3</v>
      </c>
      <c r="C77" s="28">
        <f t="shared" si="2"/>
        <v>4</v>
      </c>
      <c r="D77" s="28">
        <v>4681.26</v>
      </c>
      <c r="E77" s="28">
        <v>3801.2</v>
      </c>
      <c r="F77" s="28">
        <v>880.06</v>
      </c>
      <c r="G77" s="28">
        <v>0.0</v>
      </c>
      <c r="H77" s="28">
        <v>2789.94</v>
      </c>
      <c r="I77" s="28">
        <v>33.0</v>
      </c>
    </row>
    <row r="78" ht="14.25" customHeight="1">
      <c r="A78" s="27">
        <v>44638.0</v>
      </c>
      <c r="B78" s="14">
        <f t="shared" si="1"/>
        <v>3</v>
      </c>
      <c r="C78" s="28">
        <f t="shared" si="2"/>
        <v>5</v>
      </c>
      <c r="D78" s="28">
        <v>4252.02</v>
      </c>
      <c r="E78" s="28">
        <v>3042.13</v>
      </c>
      <c r="F78" s="28">
        <v>1209.89</v>
      </c>
      <c r="G78" s="28">
        <v>0.0</v>
      </c>
      <c r="H78" s="28">
        <v>2512.66</v>
      </c>
      <c r="I78" s="28">
        <v>40.0</v>
      </c>
    </row>
    <row r="79" ht="14.25" customHeight="1">
      <c r="A79" s="27">
        <v>44639.0</v>
      </c>
      <c r="B79" s="14">
        <f t="shared" si="1"/>
        <v>3</v>
      </c>
      <c r="C79" s="28">
        <f t="shared" si="2"/>
        <v>6</v>
      </c>
      <c r="D79" s="28">
        <v>3686.54</v>
      </c>
      <c r="E79" s="28">
        <v>3434.56</v>
      </c>
      <c r="F79" s="28">
        <v>251.98</v>
      </c>
      <c r="G79" s="28">
        <v>0.0</v>
      </c>
      <c r="H79" s="28">
        <v>2280.5</v>
      </c>
      <c r="I79" s="28">
        <v>38.0</v>
      </c>
    </row>
    <row r="80" ht="14.25" customHeight="1">
      <c r="A80" s="27">
        <v>44640.0</v>
      </c>
      <c r="B80" s="14">
        <f t="shared" si="1"/>
        <v>3</v>
      </c>
      <c r="C80" s="28">
        <f t="shared" si="2"/>
        <v>7</v>
      </c>
      <c r="D80" s="28">
        <v>3334.67</v>
      </c>
      <c r="E80" s="28">
        <v>2580.8</v>
      </c>
      <c r="F80" s="28">
        <v>753.87</v>
      </c>
      <c r="G80" s="28">
        <v>0.0</v>
      </c>
      <c r="H80" s="28">
        <v>2009.86</v>
      </c>
      <c r="I80" s="28">
        <v>32.0</v>
      </c>
    </row>
    <row r="81" ht="14.25" customHeight="1">
      <c r="A81" s="27">
        <v>44641.0</v>
      </c>
      <c r="B81" s="14">
        <f t="shared" si="1"/>
        <v>3</v>
      </c>
      <c r="C81" s="28">
        <f t="shared" si="2"/>
        <v>1</v>
      </c>
      <c r="D81" s="28">
        <v>3020.49</v>
      </c>
      <c r="E81" s="28">
        <v>3020.49</v>
      </c>
      <c r="F81" s="28">
        <v>0.0</v>
      </c>
      <c r="G81" s="28">
        <v>0.0</v>
      </c>
      <c r="H81" s="28">
        <v>1712.65</v>
      </c>
      <c r="I81" s="28">
        <v>31.0</v>
      </c>
    </row>
    <row r="82" ht="14.25" customHeight="1">
      <c r="A82" s="27">
        <v>44642.0</v>
      </c>
      <c r="B82" s="14">
        <f t="shared" si="1"/>
        <v>3</v>
      </c>
      <c r="C82" s="28">
        <f t="shared" si="2"/>
        <v>2</v>
      </c>
      <c r="D82" s="28">
        <v>1648.64</v>
      </c>
      <c r="E82" s="28">
        <v>1615.65</v>
      </c>
      <c r="F82" s="28">
        <v>32.99</v>
      </c>
      <c r="G82" s="28">
        <v>0.0</v>
      </c>
      <c r="H82" s="28">
        <v>1045.55</v>
      </c>
      <c r="I82" s="28">
        <v>27.0</v>
      </c>
    </row>
    <row r="83" ht="14.25" customHeight="1">
      <c r="A83" s="27">
        <v>44643.0</v>
      </c>
      <c r="B83" s="14">
        <f t="shared" si="1"/>
        <v>3</v>
      </c>
      <c r="C83" s="28">
        <f t="shared" si="2"/>
        <v>3</v>
      </c>
      <c r="D83" s="28">
        <v>2574.24</v>
      </c>
      <c r="E83" s="28">
        <v>2371.16</v>
      </c>
      <c r="F83" s="28">
        <v>203.08</v>
      </c>
      <c r="G83" s="28">
        <v>0.0</v>
      </c>
      <c r="H83" s="28">
        <v>1536.1</v>
      </c>
      <c r="I83" s="28">
        <v>27.0</v>
      </c>
    </row>
    <row r="84" ht="14.25" customHeight="1">
      <c r="A84" s="27">
        <v>44644.0</v>
      </c>
      <c r="B84" s="14">
        <f t="shared" si="1"/>
        <v>3</v>
      </c>
      <c r="C84" s="28">
        <f t="shared" si="2"/>
        <v>4</v>
      </c>
      <c r="D84" s="28">
        <v>2477.08</v>
      </c>
      <c r="E84" s="28">
        <v>2477.08</v>
      </c>
      <c r="F84" s="28">
        <v>0.0</v>
      </c>
      <c r="G84" s="28">
        <v>0.0</v>
      </c>
      <c r="H84" s="28">
        <v>1449.1</v>
      </c>
      <c r="I84" s="28">
        <v>25.0</v>
      </c>
    </row>
    <row r="85" ht="14.25" customHeight="1">
      <c r="A85" s="27">
        <v>44645.0</v>
      </c>
      <c r="B85" s="14">
        <f t="shared" si="1"/>
        <v>3</v>
      </c>
      <c r="C85" s="28">
        <f t="shared" si="2"/>
        <v>5</v>
      </c>
      <c r="D85" s="28">
        <v>4972.6</v>
      </c>
      <c r="E85" s="28">
        <v>4293.55</v>
      </c>
      <c r="F85" s="28">
        <v>679.05</v>
      </c>
      <c r="G85" s="28">
        <v>0.0</v>
      </c>
      <c r="H85" s="28">
        <v>3010.9</v>
      </c>
      <c r="I85" s="28">
        <v>46.0</v>
      </c>
    </row>
    <row r="86" ht="14.25" customHeight="1">
      <c r="A86" s="27">
        <v>44646.0</v>
      </c>
      <c r="B86" s="14">
        <f t="shared" si="1"/>
        <v>3</v>
      </c>
      <c r="C86" s="28">
        <f t="shared" si="2"/>
        <v>6</v>
      </c>
      <c r="D86" s="28">
        <v>5208.9</v>
      </c>
      <c r="E86" s="28">
        <v>4718.82</v>
      </c>
      <c r="F86" s="28">
        <v>490.08</v>
      </c>
      <c r="G86" s="28">
        <v>0.0</v>
      </c>
      <c r="H86" s="28">
        <v>3079.53</v>
      </c>
      <c r="I86" s="28">
        <v>44.0</v>
      </c>
    </row>
    <row r="87" ht="14.25" customHeight="1">
      <c r="A87" s="27">
        <v>44647.0</v>
      </c>
      <c r="B87" s="14">
        <f t="shared" si="1"/>
        <v>3</v>
      </c>
      <c r="C87" s="28">
        <f t="shared" si="2"/>
        <v>7</v>
      </c>
      <c r="D87" s="28">
        <v>1700.68</v>
      </c>
      <c r="E87" s="28">
        <v>1371.44</v>
      </c>
      <c r="F87" s="28">
        <v>329.24</v>
      </c>
      <c r="G87" s="28">
        <v>0.0</v>
      </c>
      <c r="H87" s="28">
        <v>996.19</v>
      </c>
      <c r="I87" s="28">
        <v>16.0</v>
      </c>
    </row>
    <row r="88" ht="14.25" customHeight="1">
      <c r="A88" s="27">
        <v>44648.0</v>
      </c>
      <c r="B88" s="14">
        <f t="shared" si="1"/>
        <v>3</v>
      </c>
      <c r="C88" s="28">
        <f t="shared" si="2"/>
        <v>1</v>
      </c>
      <c r="D88" s="28">
        <v>4589.27</v>
      </c>
      <c r="E88" s="28">
        <v>3800.38</v>
      </c>
      <c r="F88" s="28">
        <v>788.89</v>
      </c>
      <c r="G88" s="28">
        <v>0.0</v>
      </c>
      <c r="H88" s="28">
        <v>2821.77</v>
      </c>
      <c r="I88" s="28">
        <v>44.0</v>
      </c>
    </row>
    <row r="89" ht="14.25" customHeight="1">
      <c r="A89" s="27">
        <v>44649.0</v>
      </c>
      <c r="B89" s="14">
        <f t="shared" si="1"/>
        <v>3</v>
      </c>
      <c r="C89" s="28">
        <f t="shared" si="2"/>
        <v>2</v>
      </c>
      <c r="D89" s="28">
        <v>3952.03</v>
      </c>
      <c r="E89" s="28">
        <v>3196.76</v>
      </c>
      <c r="F89" s="28">
        <v>755.27</v>
      </c>
      <c r="G89" s="28">
        <v>0.0</v>
      </c>
      <c r="H89" s="28">
        <v>2391.38</v>
      </c>
      <c r="I89" s="28">
        <v>39.0</v>
      </c>
    </row>
    <row r="90" ht="14.25" customHeight="1">
      <c r="A90" s="27">
        <v>44650.0</v>
      </c>
      <c r="B90" s="14">
        <f t="shared" si="1"/>
        <v>3</v>
      </c>
      <c r="C90" s="28">
        <f t="shared" si="2"/>
        <v>3</v>
      </c>
      <c r="D90" s="28">
        <v>2922.44</v>
      </c>
      <c r="E90" s="28">
        <v>2621.94</v>
      </c>
      <c r="F90" s="28">
        <v>300.5</v>
      </c>
      <c r="G90" s="28">
        <v>0.0</v>
      </c>
      <c r="H90" s="28">
        <v>1680.93</v>
      </c>
      <c r="I90" s="28">
        <v>29.0</v>
      </c>
    </row>
    <row r="91" ht="14.25" customHeight="1">
      <c r="A91" s="27">
        <v>44651.0</v>
      </c>
      <c r="B91" s="14">
        <f t="shared" si="1"/>
        <v>3</v>
      </c>
      <c r="C91" s="28">
        <f t="shared" si="2"/>
        <v>4</v>
      </c>
      <c r="D91" s="28">
        <v>5354.57</v>
      </c>
      <c r="E91" s="28">
        <v>4756.67</v>
      </c>
      <c r="F91" s="28">
        <v>597.9</v>
      </c>
      <c r="G91" s="28">
        <v>0.0</v>
      </c>
      <c r="H91" s="28">
        <v>3130.67</v>
      </c>
      <c r="I91" s="28">
        <v>48.0</v>
      </c>
    </row>
    <row r="92" ht="14.25" customHeight="1">
      <c r="A92" s="27">
        <v>44652.0</v>
      </c>
      <c r="B92" s="14">
        <f t="shared" si="1"/>
        <v>4</v>
      </c>
      <c r="C92" s="28">
        <f t="shared" si="2"/>
        <v>5</v>
      </c>
      <c r="D92" s="28">
        <v>10255.38</v>
      </c>
      <c r="E92" s="28">
        <v>8344.65</v>
      </c>
      <c r="F92" s="28">
        <v>1910.73</v>
      </c>
      <c r="G92" s="28">
        <v>0.0</v>
      </c>
      <c r="H92" s="28">
        <v>6062.86</v>
      </c>
      <c r="I92" s="28">
        <v>73.0</v>
      </c>
    </row>
    <row r="93" ht="14.25" customHeight="1">
      <c r="A93" s="27">
        <v>44653.0</v>
      </c>
      <c r="B93" s="14">
        <f t="shared" si="1"/>
        <v>4</v>
      </c>
      <c r="C93" s="28">
        <f t="shared" si="2"/>
        <v>6</v>
      </c>
      <c r="D93" s="28">
        <v>3892.35</v>
      </c>
      <c r="E93" s="28">
        <v>3256.02</v>
      </c>
      <c r="F93" s="28">
        <v>636.33</v>
      </c>
      <c r="G93" s="28">
        <v>0.0</v>
      </c>
      <c r="H93" s="28">
        <v>2363.4</v>
      </c>
      <c r="I93" s="28">
        <v>31.0</v>
      </c>
    </row>
    <row r="94" ht="14.25" customHeight="1">
      <c r="A94" s="27">
        <v>44654.0</v>
      </c>
      <c r="B94" s="14">
        <f t="shared" si="1"/>
        <v>4</v>
      </c>
      <c r="C94" s="28">
        <f t="shared" si="2"/>
        <v>7</v>
      </c>
      <c r="D94" s="28">
        <v>1394.7</v>
      </c>
      <c r="E94" s="28">
        <v>1257.75</v>
      </c>
      <c r="F94" s="28">
        <v>136.95</v>
      </c>
      <c r="G94" s="28">
        <v>0.0</v>
      </c>
      <c r="H94" s="28">
        <v>849.14</v>
      </c>
      <c r="I94" s="28">
        <v>19.0</v>
      </c>
    </row>
    <row r="95" ht="14.25" customHeight="1">
      <c r="A95" s="27">
        <v>44655.0</v>
      </c>
      <c r="B95" s="14">
        <f t="shared" si="1"/>
        <v>4</v>
      </c>
      <c r="C95" s="28">
        <f t="shared" si="2"/>
        <v>1</v>
      </c>
      <c r="D95" s="28">
        <v>2904.19</v>
      </c>
      <c r="E95" s="28">
        <v>2723.13</v>
      </c>
      <c r="F95" s="28">
        <v>181.06</v>
      </c>
      <c r="G95" s="28">
        <v>0.0</v>
      </c>
      <c r="H95" s="28">
        <v>1778.45</v>
      </c>
      <c r="I95" s="28">
        <v>35.0</v>
      </c>
    </row>
    <row r="96" ht="14.25" customHeight="1">
      <c r="A96" s="27">
        <v>44656.0</v>
      </c>
      <c r="B96" s="14">
        <f t="shared" si="1"/>
        <v>4</v>
      </c>
      <c r="C96" s="28">
        <f t="shared" si="2"/>
        <v>2</v>
      </c>
      <c r="D96" s="28">
        <v>3574.76</v>
      </c>
      <c r="E96" s="28">
        <v>3106.79</v>
      </c>
      <c r="F96" s="28">
        <v>467.97</v>
      </c>
      <c r="G96" s="28">
        <v>0.0</v>
      </c>
      <c r="H96" s="28">
        <v>2169.77</v>
      </c>
      <c r="I96" s="28">
        <v>46.0</v>
      </c>
    </row>
    <row r="97" ht="14.25" customHeight="1">
      <c r="A97" s="27">
        <v>44657.0</v>
      </c>
      <c r="B97" s="14">
        <f t="shared" si="1"/>
        <v>4</v>
      </c>
      <c r="C97" s="28">
        <f t="shared" si="2"/>
        <v>3</v>
      </c>
      <c r="D97" s="28">
        <v>3552.24</v>
      </c>
      <c r="E97" s="28">
        <v>3143.27</v>
      </c>
      <c r="F97" s="28">
        <v>408.97</v>
      </c>
      <c r="G97" s="28">
        <v>0.0</v>
      </c>
      <c r="H97" s="28">
        <v>2140.11</v>
      </c>
      <c r="I97" s="28">
        <v>32.0</v>
      </c>
    </row>
    <row r="98" ht="14.25" customHeight="1">
      <c r="A98" s="27">
        <v>44658.0</v>
      </c>
      <c r="B98" s="14">
        <f t="shared" si="1"/>
        <v>4</v>
      </c>
      <c r="C98" s="28">
        <f t="shared" si="2"/>
        <v>4</v>
      </c>
      <c r="D98" s="28">
        <v>4385.35</v>
      </c>
      <c r="E98" s="28">
        <v>4385.35</v>
      </c>
      <c r="F98" s="28">
        <v>0.0</v>
      </c>
      <c r="G98" s="28">
        <v>0.0</v>
      </c>
      <c r="H98" s="28">
        <v>2619.86</v>
      </c>
      <c r="I98" s="28">
        <v>36.0</v>
      </c>
    </row>
    <row r="99" ht="14.25" customHeight="1">
      <c r="A99" s="27">
        <v>44659.0</v>
      </c>
      <c r="B99" s="14">
        <f t="shared" si="1"/>
        <v>4</v>
      </c>
      <c r="C99" s="28">
        <f t="shared" si="2"/>
        <v>5</v>
      </c>
      <c r="D99" s="28">
        <v>4999.97</v>
      </c>
      <c r="E99" s="28">
        <v>3970.51</v>
      </c>
      <c r="F99" s="28">
        <v>1029.46</v>
      </c>
      <c r="G99" s="28">
        <v>0.0</v>
      </c>
      <c r="H99" s="28">
        <v>2937.99</v>
      </c>
      <c r="I99" s="28">
        <v>39.0</v>
      </c>
    </row>
    <row r="100" ht="14.25" customHeight="1">
      <c r="A100" s="27">
        <v>44660.0</v>
      </c>
      <c r="B100" s="14">
        <f t="shared" si="1"/>
        <v>4</v>
      </c>
      <c r="C100" s="28">
        <f t="shared" si="2"/>
        <v>6</v>
      </c>
      <c r="D100" s="28">
        <v>4886.9</v>
      </c>
      <c r="E100" s="28">
        <v>3893.99</v>
      </c>
      <c r="F100" s="28">
        <v>992.91</v>
      </c>
      <c r="G100" s="28">
        <v>0.0</v>
      </c>
      <c r="H100" s="28">
        <v>2862.35</v>
      </c>
      <c r="I100" s="28">
        <v>44.0</v>
      </c>
    </row>
    <row r="101" ht="14.25" customHeight="1">
      <c r="A101" s="27">
        <v>44661.0</v>
      </c>
      <c r="B101" s="14">
        <f t="shared" si="1"/>
        <v>4</v>
      </c>
      <c r="C101" s="28">
        <f t="shared" si="2"/>
        <v>7</v>
      </c>
      <c r="D101" s="28">
        <v>2396.57</v>
      </c>
      <c r="E101" s="28">
        <v>1637.17</v>
      </c>
      <c r="F101" s="28">
        <v>759.4</v>
      </c>
      <c r="G101" s="28">
        <v>0.0</v>
      </c>
      <c r="H101" s="28">
        <v>1412.0</v>
      </c>
      <c r="I101" s="28">
        <v>21.0</v>
      </c>
    </row>
    <row r="102" ht="14.25" customHeight="1">
      <c r="A102" s="27">
        <v>44662.0</v>
      </c>
      <c r="B102" s="14">
        <f t="shared" si="1"/>
        <v>4</v>
      </c>
      <c r="C102" s="28">
        <f t="shared" si="2"/>
        <v>1</v>
      </c>
      <c r="D102" s="28">
        <v>3934.62</v>
      </c>
      <c r="E102" s="28">
        <v>3762.78</v>
      </c>
      <c r="F102" s="28">
        <v>171.84</v>
      </c>
      <c r="G102" s="28">
        <v>0.0</v>
      </c>
      <c r="H102" s="28">
        <v>2347.96</v>
      </c>
      <c r="I102" s="28">
        <v>45.0</v>
      </c>
    </row>
    <row r="103" ht="14.25" customHeight="1">
      <c r="A103" s="27">
        <v>44663.0</v>
      </c>
      <c r="B103" s="14">
        <f t="shared" si="1"/>
        <v>4</v>
      </c>
      <c r="C103" s="28">
        <f t="shared" si="2"/>
        <v>2</v>
      </c>
      <c r="D103" s="28">
        <v>7285.53</v>
      </c>
      <c r="E103" s="28">
        <v>6415.1</v>
      </c>
      <c r="F103" s="28">
        <v>870.43</v>
      </c>
      <c r="G103" s="28">
        <v>0.0</v>
      </c>
      <c r="H103" s="28">
        <v>4354.87</v>
      </c>
      <c r="I103" s="28">
        <v>61.0</v>
      </c>
    </row>
    <row r="104" ht="14.25" customHeight="1">
      <c r="A104" s="27">
        <v>44664.0</v>
      </c>
      <c r="B104" s="14">
        <f t="shared" si="1"/>
        <v>4</v>
      </c>
      <c r="C104" s="28">
        <f t="shared" si="2"/>
        <v>3</v>
      </c>
      <c r="D104" s="28">
        <v>7784.47</v>
      </c>
      <c r="E104" s="28">
        <v>7167.97</v>
      </c>
      <c r="F104" s="28">
        <v>616.5</v>
      </c>
      <c r="G104" s="28">
        <v>0.0</v>
      </c>
      <c r="H104" s="28">
        <v>4730.93</v>
      </c>
      <c r="I104" s="28">
        <v>66.0</v>
      </c>
    </row>
    <row r="105" ht="14.25" customHeight="1">
      <c r="A105" s="27">
        <v>44665.0</v>
      </c>
      <c r="B105" s="14">
        <f t="shared" si="1"/>
        <v>4</v>
      </c>
      <c r="C105" s="28">
        <f t="shared" si="2"/>
        <v>4</v>
      </c>
      <c r="D105" s="28">
        <v>2113.21</v>
      </c>
      <c r="E105" s="28">
        <v>1467.32</v>
      </c>
      <c r="F105" s="28">
        <v>645.89</v>
      </c>
      <c r="G105" s="28">
        <v>0.0</v>
      </c>
      <c r="H105" s="28">
        <v>1275.03</v>
      </c>
      <c r="I105" s="28">
        <v>22.0</v>
      </c>
    </row>
    <row r="106" ht="14.25" customHeight="1">
      <c r="A106" s="27">
        <v>44666.0</v>
      </c>
      <c r="B106" s="14">
        <f t="shared" si="1"/>
        <v>4</v>
      </c>
      <c r="C106" s="28">
        <f t="shared" si="2"/>
        <v>5</v>
      </c>
      <c r="D106" s="28">
        <v>2323.02</v>
      </c>
      <c r="E106" s="28">
        <v>2107.75</v>
      </c>
      <c r="F106" s="28">
        <v>215.27</v>
      </c>
      <c r="G106" s="28">
        <v>0.0</v>
      </c>
      <c r="H106" s="28">
        <v>1364.52</v>
      </c>
      <c r="I106" s="28">
        <v>19.0</v>
      </c>
    </row>
    <row r="107" ht="14.25" customHeight="1">
      <c r="A107" s="27">
        <v>44667.0</v>
      </c>
      <c r="B107" s="14">
        <f t="shared" si="1"/>
        <v>4</v>
      </c>
      <c r="C107" s="28">
        <f t="shared" si="2"/>
        <v>6</v>
      </c>
      <c r="D107" s="28">
        <v>2517.63</v>
      </c>
      <c r="E107" s="28">
        <v>1915.96</v>
      </c>
      <c r="F107" s="28">
        <v>601.67</v>
      </c>
      <c r="G107" s="28">
        <v>0.0</v>
      </c>
      <c r="H107" s="28">
        <v>1519.54</v>
      </c>
      <c r="I107" s="28">
        <v>30.0</v>
      </c>
    </row>
    <row r="108" ht="14.25" customHeight="1">
      <c r="A108" s="27">
        <v>44668.0</v>
      </c>
      <c r="B108" s="14">
        <f t="shared" si="1"/>
        <v>4</v>
      </c>
      <c r="C108" s="28">
        <f t="shared" si="2"/>
        <v>7</v>
      </c>
      <c r="D108" s="28">
        <v>3773.66</v>
      </c>
      <c r="E108" s="28">
        <v>3511.46</v>
      </c>
      <c r="F108" s="28">
        <v>262.2</v>
      </c>
      <c r="G108" s="28">
        <v>0.0</v>
      </c>
      <c r="H108" s="28">
        <v>2285.61</v>
      </c>
      <c r="I108" s="28">
        <v>22.0</v>
      </c>
    </row>
    <row r="109" ht="14.25" customHeight="1">
      <c r="A109" s="27">
        <v>44669.0</v>
      </c>
      <c r="B109" s="14">
        <f t="shared" si="1"/>
        <v>4</v>
      </c>
      <c r="C109" s="28">
        <f t="shared" si="2"/>
        <v>1</v>
      </c>
      <c r="D109" s="28">
        <v>4332.58</v>
      </c>
      <c r="E109" s="28">
        <v>3719.02</v>
      </c>
      <c r="F109" s="28">
        <v>613.56</v>
      </c>
      <c r="G109" s="28">
        <v>0.0</v>
      </c>
      <c r="H109" s="28">
        <v>2577.28</v>
      </c>
      <c r="I109" s="28">
        <v>47.0</v>
      </c>
    </row>
    <row r="110" ht="14.25" customHeight="1">
      <c r="A110" s="27">
        <v>44670.0</v>
      </c>
      <c r="B110" s="14">
        <f t="shared" si="1"/>
        <v>4</v>
      </c>
      <c r="C110" s="28">
        <f t="shared" si="2"/>
        <v>2</v>
      </c>
      <c r="D110" s="28">
        <v>4677.13</v>
      </c>
      <c r="E110" s="28">
        <v>4677.13</v>
      </c>
      <c r="F110" s="28">
        <v>0.0</v>
      </c>
      <c r="G110" s="28">
        <v>0.0</v>
      </c>
      <c r="H110" s="28">
        <v>2738.63</v>
      </c>
      <c r="I110" s="28">
        <v>57.0</v>
      </c>
    </row>
    <row r="111" ht="14.25" customHeight="1">
      <c r="A111" s="27">
        <v>44671.0</v>
      </c>
      <c r="B111" s="14">
        <f t="shared" si="1"/>
        <v>4</v>
      </c>
      <c r="C111" s="28">
        <f t="shared" si="2"/>
        <v>3</v>
      </c>
      <c r="D111" s="28">
        <v>7803.19</v>
      </c>
      <c r="E111" s="28">
        <v>7326.64</v>
      </c>
      <c r="F111" s="28">
        <v>476.55</v>
      </c>
      <c r="G111" s="28">
        <v>0.0</v>
      </c>
      <c r="H111" s="28">
        <v>4624.54</v>
      </c>
      <c r="I111" s="28">
        <v>44.0</v>
      </c>
    </row>
    <row r="112" ht="14.25" customHeight="1">
      <c r="A112" s="27">
        <v>44672.0</v>
      </c>
      <c r="B112" s="14">
        <f t="shared" si="1"/>
        <v>4</v>
      </c>
      <c r="C112" s="28">
        <f t="shared" si="2"/>
        <v>4</v>
      </c>
      <c r="D112" s="28">
        <v>4054.63</v>
      </c>
      <c r="E112" s="28">
        <v>3408.61</v>
      </c>
      <c r="F112" s="28">
        <v>646.02</v>
      </c>
      <c r="G112" s="28">
        <v>0.0</v>
      </c>
      <c r="H112" s="28">
        <v>2478.44</v>
      </c>
      <c r="I112" s="28">
        <v>42.0</v>
      </c>
    </row>
    <row r="113" ht="14.25" customHeight="1">
      <c r="A113" s="27">
        <v>44673.0</v>
      </c>
      <c r="B113" s="14">
        <f t="shared" si="1"/>
        <v>4</v>
      </c>
      <c r="C113" s="28">
        <f t="shared" si="2"/>
        <v>5</v>
      </c>
      <c r="D113" s="28">
        <v>3629.81</v>
      </c>
      <c r="E113" s="28">
        <v>3038.84</v>
      </c>
      <c r="F113" s="28">
        <v>590.97</v>
      </c>
      <c r="G113" s="28">
        <v>0.0</v>
      </c>
      <c r="H113" s="28">
        <v>2063.79</v>
      </c>
      <c r="I113" s="28">
        <v>32.0</v>
      </c>
    </row>
    <row r="114" ht="14.25" customHeight="1">
      <c r="A114" s="27">
        <v>44674.0</v>
      </c>
      <c r="B114" s="14">
        <f t="shared" si="1"/>
        <v>4</v>
      </c>
      <c r="C114" s="28">
        <f t="shared" si="2"/>
        <v>6</v>
      </c>
      <c r="D114" s="28">
        <v>2972.21</v>
      </c>
      <c r="E114" s="28">
        <v>2714.06</v>
      </c>
      <c r="F114" s="28">
        <v>258.15</v>
      </c>
      <c r="G114" s="28">
        <v>0.0</v>
      </c>
      <c r="H114" s="28">
        <v>1788.48</v>
      </c>
      <c r="I114" s="28">
        <v>37.0</v>
      </c>
    </row>
    <row r="115" ht="14.25" customHeight="1">
      <c r="A115" s="27">
        <v>44675.0</v>
      </c>
      <c r="B115" s="14">
        <f t="shared" si="1"/>
        <v>4</v>
      </c>
      <c r="C115" s="28">
        <f t="shared" si="2"/>
        <v>7</v>
      </c>
      <c r="D115" s="28">
        <v>1497.54</v>
      </c>
      <c r="E115" s="28">
        <v>1497.54</v>
      </c>
      <c r="F115" s="28">
        <v>0.0</v>
      </c>
      <c r="G115" s="28">
        <v>0.0</v>
      </c>
      <c r="H115" s="28">
        <v>882.46</v>
      </c>
      <c r="I115" s="28">
        <v>15.0</v>
      </c>
    </row>
    <row r="116" ht="14.25" customHeight="1">
      <c r="A116" s="27">
        <v>44676.0</v>
      </c>
      <c r="B116" s="14">
        <f t="shared" si="1"/>
        <v>4</v>
      </c>
      <c r="C116" s="28">
        <f t="shared" si="2"/>
        <v>1</v>
      </c>
      <c r="D116" s="28">
        <v>3894.87</v>
      </c>
      <c r="E116" s="28">
        <v>3577.5</v>
      </c>
      <c r="F116" s="28">
        <v>317.37</v>
      </c>
      <c r="G116" s="28">
        <v>0.0</v>
      </c>
      <c r="H116" s="28">
        <v>2377.1</v>
      </c>
      <c r="I116" s="28">
        <v>33.0</v>
      </c>
    </row>
    <row r="117" ht="14.25" customHeight="1">
      <c r="A117" s="27">
        <v>44677.0</v>
      </c>
      <c r="B117" s="14">
        <f t="shared" si="1"/>
        <v>4</v>
      </c>
      <c r="C117" s="28">
        <f t="shared" si="2"/>
        <v>2</v>
      </c>
      <c r="D117" s="28">
        <v>2496.57</v>
      </c>
      <c r="E117" s="28">
        <v>2496.57</v>
      </c>
      <c r="F117" s="28">
        <v>0.0</v>
      </c>
      <c r="G117" s="28">
        <v>0.0</v>
      </c>
      <c r="H117" s="28">
        <v>1464.89</v>
      </c>
      <c r="I117" s="28">
        <v>25.0</v>
      </c>
    </row>
    <row r="118" ht="14.25" customHeight="1">
      <c r="A118" s="27">
        <v>44678.0</v>
      </c>
      <c r="B118" s="14">
        <f t="shared" si="1"/>
        <v>4</v>
      </c>
      <c r="C118" s="28">
        <f t="shared" si="2"/>
        <v>3</v>
      </c>
      <c r="D118" s="28">
        <v>2155.31</v>
      </c>
      <c r="E118" s="28">
        <v>2126.83</v>
      </c>
      <c r="F118" s="28">
        <v>28.48</v>
      </c>
      <c r="G118" s="28">
        <v>0.0</v>
      </c>
      <c r="H118" s="28">
        <v>1304.44</v>
      </c>
      <c r="I118" s="28">
        <v>28.0</v>
      </c>
    </row>
    <row r="119" ht="14.25" customHeight="1">
      <c r="A119" s="27">
        <v>44679.0</v>
      </c>
      <c r="B119" s="14">
        <f t="shared" si="1"/>
        <v>4</v>
      </c>
      <c r="C119" s="28">
        <f t="shared" si="2"/>
        <v>4</v>
      </c>
      <c r="D119" s="28">
        <v>3407.9</v>
      </c>
      <c r="E119" s="28">
        <v>2741.14</v>
      </c>
      <c r="F119" s="28">
        <v>666.76</v>
      </c>
      <c r="G119" s="28">
        <v>0.0</v>
      </c>
      <c r="H119" s="28">
        <v>2015.66</v>
      </c>
      <c r="I119" s="28">
        <v>36.0</v>
      </c>
    </row>
    <row r="120" ht="14.25" customHeight="1">
      <c r="A120" s="27">
        <v>44680.0</v>
      </c>
      <c r="B120" s="14">
        <f t="shared" si="1"/>
        <v>4</v>
      </c>
      <c r="C120" s="28">
        <f t="shared" si="2"/>
        <v>5</v>
      </c>
      <c r="D120" s="28">
        <v>2724.02</v>
      </c>
      <c r="E120" s="28">
        <v>2616.03</v>
      </c>
      <c r="F120" s="28">
        <v>107.99</v>
      </c>
      <c r="G120" s="28">
        <v>0.0</v>
      </c>
      <c r="H120" s="28">
        <v>1600.48</v>
      </c>
      <c r="I120" s="28">
        <v>32.0</v>
      </c>
    </row>
    <row r="121" ht="14.25" customHeight="1">
      <c r="A121" s="27">
        <v>44681.0</v>
      </c>
      <c r="B121" s="14">
        <f t="shared" si="1"/>
        <v>4</v>
      </c>
      <c r="C121" s="28">
        <f t="shared" si="2"/>
        <v>6</v>
      </c>
      <c r="D121" s="28">
        <v>2936.9</v>
      </c>
      <c r="E121" s="28">
        <v>2120.46</v>
      </c>
      <c r="F121" s="28">
        <v>816.44</v>
      </c>
      <c r="G121" s="28">
        <v>0.0</v>
      </c>
      <c r="H121" s="28">
        <v>1733.86</v>
      </c>
      <c r="I121" s="28">
        <v>31.0</v>
      </c>
    </row>
    <row r="122" ht="14.25" customHeight="1">
      <c r="A122" s="27">
        <v>44682.0</v>
      </c>
      <c r="B122" s="14">
        <f t="shared" si="1"/>
        <v>5</v>
      </c>
      <c r="C122" s="28">
        <f t="shared" si="2"/>
        <v>7</v>
      </c>
      <c r="D122" s="28">
        <v>2299.49</v>
      </c>
      <c r="E122" s="28">
        <v>1844.27</v>
      </c>
      <c r="F122" s="28">
        <v>455.22</v>
      </c>
      <c r="G122" s="28">
        <v>0.0</v>
      </c>
      <c r="H122" s="28">
        <v>1358.02</v>
      </c>
      <c r="I122" s="28">
        <v>25.0</v>
      </c>
    </row>
    <row r="123" ht="14.25" customHeight="1">
      <c r="A123" s="27">
        <v>44683.0</v>
      </c>
      <c r="B123" s="14">
        <f t="shared" si="1"/>
        <v>5</v>
      </c>
      <c r="C123" s="28">
        <f t="shared" si="2"/>
        <v>1</v>
      </c>
      <c r="D123" s="28">
        <v>5005.97</v>
      </c>
      <c r="E123" s="28">
        <v>4914.97</v>
      </c>
      <c r="F123" s="28">
        <v>91.0</v>
      </c>
      <c r="G123" s="28">
        <v>0.0</v>
      </c>
      <c r="H123" s="28">
        <v>2991.38</v>
      </c>
      <c r="I123" s="28">
        <v>44.0</v>
      </c>
    </row>
    <row r="124" ht="14.25" customHeight="1">
      <c r="A124" s="27">
        <v>44684.0</v>
      </c>
      <c r="B124" s="14">
        <f t="shared" si="1"/>
        <v>5</v>
      </c>
      <c r="C124" s="28">
        <f t="shared" si="2"/>
        <v>2</v>
      </c>
      <c r="D124" s="28">
        <v>3559.06</v>
      </c>
      <c r="E124" s="28">
        <v>3026.82</v>
      </c>
      <c r="F124" s="28">
        <v>532.24</v>
      </c>
      <c r="G124" s="28">
        <v>0.0</v>
      </c>
      <c r="H124" s="28">
        <v>2125.69</v>
      </c>
      <c r="I124" s="28">
        <v>35.0</v>
      </c>
    </row>
    <row r="125" ht="14.25" customHeight="1">
      <c r="A125" s="27">
        <v>44685.0</v>
      </c>
      <c r="B125" s="14">
        <f t="shared" si="1"/>
        <v>5</v>
      </c>
      <c r="C125" s="28">
        <f t="shared" si="2"/>
        <v>3</v>
      </c>
      <c r="D125" s="28">
        <v>3769.1</v>
      </c>
      <c r="E125" s="28">
        <v>3769.1</v>
      </c>
      <c r="F125" s="28">
        <v>0.0</v>
      </c>
      <c r="G125" s="28">
        <v>0.0</v>
      </c>
      <c r="H125" s="28">
        <v>2195.29</v>
      </c>
      <c r="I125" s="28">
        <v>31.0</v>
      </c>
    </row>
    <row r="126" ht="14.25" customHeight="1">
      <c r="A126" s="27">
        <v>44686.0</v>
      </c>
      <c r="B126" s="14">
        <f t="shared" si="1"/>
        <v>5</v>
      </c>
      <c r="C126" s="28">
        <f t="shared" si="2"/>
        <v>4</v>
      </c>
      <c r="D126" s="28">
        <v>4005.34</v>
      </c>
      <c r="E126" s="28">
        <v>3073.37</v>
      </c>
      <c r="F126" s="28">
        <v>931.97</v>
      </c>
      <c r="G126" s="28">
        <v>0.0</v>
      </c>
      <c r="H126" s="28">
        <v>2362.76</v>
      </c>
      <c r="I126" s="28">
        <v>45.0</v>
      </c>
    </row>
    <row r="127" ht="14.25" customHeight="1">
      <c r="A127" s="27">
        <v>44687.0</v>
      </c>
      <c r="B127" s="14">
        <f t="shared" si="1"/>
        <v>5</v>
      </c>
      <c r="C127" s="28">
        <f t="shared" si="2"/>
        <v>5</v>
      </c>
      <c r="D127" s="28">
        <v>3641.77</v>
      </c>
      <c r="E127" s="28">
        <v>3097.47</v>
      </c>
      <c r="F127" s="28">
        <v>544.3</v>
      </c>
      <c r="G127" s="28">
        <v>0.0</v>
      </c>
      <c r="H127" s="28">
        <v>2215.27</v>
      </c>
      <c r="I127" s="28">
        <v>36.0</v>
      </c>
    </row>
    <row r="128" ht="14.25" customHeight="1">
      <c r="A128" s="27">
        <v>44688.0</v>
      </c>
      <c r="B128" s="14">
        <f t="shared" si="1"/>
        <v>5</v>
      </c>
      <c r="C128" s="28">
        <f t="shared" si="2"/>
        <v>6</v>
      </c>
      <c r="D128" s="28">
        <v>3771.87</v>
      </c>
      <c r="E128" s="28">
        <v>3606.46</v>
      </c>
      <c r="F128" s="28">
        <v>165.41</v>
      </c>
      <c r="G128" s="28">
        <v>0.0</v>
      </c>
      <c r="H128" s="28">
        <v>2210.9</v>
      </c>
      <c r="I128" s="28">
        <v>37.0</v>
      </c>
    </row>
    <row r="129" ht="14.25" customHeight="1">
      <c r="A129" s="27">
        <v>44689.0</v>
      </c>
      <c r="B129" s="14">
        <f t="shared" si="1"/>
        <v>5</v>
      </c>
      <c r="C129" s="28">
        <f t="shared" si="2"/>
        <v>7</v>
      </c>
      <c r="D129" s="28">
        <v>4323.88</v>
      </c>
      <c r="E129" s="28">
        <v>4121.76</v>
      </c>
      <c r="F129" s="28">
        <v>202.12</v>
      </c>
      <c r="G129" s="28">
        <v>0.0</v>
      </c>
      <c r="H129" s="28">
        <v>2500.27</v>
      </c>
      <c r="I129" s="28">
        <v>34.0</v>
      </c>
    </row>
    <row r="130" ht="14.25" customHeight="1">
      <c r="A130" s="27">
        <v>44690.0</v>
      </c>
      <c r="B130" s="14">
        <f t="shared" si="1"/>
        <v>5</v>
      </c>
      <c r="C130" s="28">
        <f t="shared" si="2"/>
        <v>1</v>
      </c>
      <c r="D130" s="28">
        <v>6576.87</v>
      </c>
      <c r="E130" s="28">
        <v>4606.4</v>
      </c>
      <c r="F130" s="28">
        <v>1970.47</v>
      </c>
      <c r="G130" s="28">
        <v>0.0</v>
      </c>
      <c r="H130" s="28">
        <v>3815.44</v>
      </c>
      <c r="I130" s="28">
        <v>47.0</v>
      </c>
    </row>
    <row r="131" ht="14.25" customHeight="1">
      <c r="A131" s="27">
        <v>44691.0</v>
      </c>
      <c r="B131" s="14">
        <f t="shared" si="1"/>
        <v>5</v>
      </c>
      <c r="C131" s="28">
        <f t="shared" si="2"/>
        <v>2</v>
      </c>
      <c r="D131" s="28">
        <v>4187.87</v>
      </c>
      <c r="E131" s="28">
        <v>3274.09</v>
      </c>
      <c r="F131" s="28">
        <v>546.08</v>
      </c>
      <c r="G131" s="28">
        <v>367.7</v>
      </c>
      <c r="H131" s="28">
        <v>2428.3</v>
      </c>
      <c r="I131" s="28">
        <v>34.0</v>
      </c>
    </row>
    <row r="132" ht="14.25" customHeight="1">
      <c r="A132" s="27">
        <v>44692.0</v>
      </c>
      <c r="B132" s="14">
        <f t="shared" si="1"/>
        <v>5</v>
      </c>
      <c r="C132" s="28">
        <f t="shared" si="2"/>
        <v>3</v>
      </c>
      <c r="D132" s="28">
        <v>2697.0</v>
      </c>
      <c r="E132" s="28">
        <v>2265.39</v>
      </c>
      <c r="F132" s="28">
        <v>431.61</v>
      </c>
      <c r="G132" s="28">
        <v>0.0</v>
      </c>
      <c r="H132" s="28">
        <v>1614.29</v>
      </c>
      <c r="I132" s="28">
        <v>33.0</v>
      </c>
    </row>
    <row r="133" ht="14.25" customHeight="1">
      <c r="A133" s="27">
        <v>44693.0</v>
      </c>
      <c r="B133" s="14">
        <f t="shared" si="1"/>
        <v>5</v>
      </c>
      <c r="C133" s="28">
        <f t="shared" si="2"/>
        <v>4</v>
      </c>
      <c r="D133" s="28">
        <v>5016.97</v>
      </c>
      <c r="E133" s="28">
        <v>3192.75</v>
      </c>
      <c r="F133" s="28">
        <v>1824.22</v>
      </c>
      <c r="G133" s="28">
        <v>0.0</v>
      </c>
      <c r="H133" s="28">
        <v>2935.17</v>
      </c>
      <c r="I133" s="28">
        <v>48.0</v>
      </c>
    </row>
    <row r="134" ht="14.25" customHeight="1">
      <c r="A134" s="27">
        <v>44694.0</v>
      </c>
      <c r="B134" s="14">
        <f t="shared" si="1"/>
        <v>5</v>
      </c>
      <c r="C134" s="28">
        <f t="shared" si="2"/>
        <v>5</v>
      </c>
      <c r="D134" s="28">
        <v>6800.97</v>
      </c>
      <c r="E134" s="28">
        <v>5259.85</v>
      </c>
      <c r="F134" s="28">
        <v>1541.12</v>
      </c>
      <c r="G134" s="28">
        <v>0.0</v>
      </c>
      <c r="H134" s="28">
        <v>4028.82</v>
      </c>
      <c r="I134" s="28">
        <v>42.0</v>
      </c>
    </row>
    <row r="135" ht="14.25" customHeight="1">
      <c r="A135" s="27">
        <v>44695.0</v>
      </c>
      <c r="B135" s="14">
        <f t="shared" si="1"/>
        <v>5</v>
      </c>
      <c r="C135" s="28">
        <f t="shared" si="2"/>
        <v>6</v>
      </c>
      <c r="D135" s="28">
        <v>6474.39</v>
      </c>
      <c r="E135" s="28">
        <v>4850.71</v>
      </c>
      <c r="F135" s="28">
        <v>1400.68</v>
      </c>
      <c r="G135" s="28">
        <v>223.0</v>
      </c>
      <c r="H135" s="28">
        <v>3760.14</v>
      </c>
      <c r="I135" s="28">
        <v>45.0</v>
      </c>
    </row>
    <row r="136" ht="14.25" customHeight="1">
      <c r="A136" s="27">
        <v>44696.0</v>
      </c>
      <c r="B136" s="14">
        <f t="shared" si="1"/>
        <v>5</v>
      </c>
      <c r="C136" s="28">
        <f t="shared" si="2"/>
        <v>7</v>
      </c>
      <c r="D136" s="28">
        <v>2278.76</v>
      </c>
      <c r="E136" s="28">
        <v>2011.17</v>
      </c>
      <c r="F136" s="28">
        <v>267.59</v>
      </c>
      <c r="G136" s="28">
        <v>0.0</v>
      </c>
      <c r="H136" s="28">
        <v>1349.34</v>
      </c>
      <c r="I136" s="28">
        <v>26.0</v>
      </c>
    </row>
    <row r="137" ht="14.25" customHeight="1">
      <c r="A137" s="27">
        <v>44697.0</v>
      </c>
      <c r="B137" s="14">
        <f t="shared" si="1"/>
        <v>5</v>
      </c>
      <c r="C137" s="28">
        <f t="shared" si="2"/>
        <v>1</v>
      </c>
      <c r="D137" s="28">
        <v>6836.33</v>
      </c>
      <c r="E137" s="28">
        <v>5687.98</v>
      </c>
      <c r="F137" s="28">
        <v>1148.35</v>
      </c>
      <c r="G137" s="28">
        <v>0.0</v>
      </c>
      <c r="H137" s="28">
        <v>4091.26</v>
      </c>
      <c r="I137" s="28">
        <v>60.0</v>
      </c>
    </row>
    <row r="138" ht="14.25" customHeight="1">
      <c r="A138" s="27">
        <v>44698.0</v>
      </c>
      <c r="B138" s="14">
        <f t="shared" si="1"/>
        <v>5</v>
      </c>
      <c r="C138" s="28">
        <f t="shared" si="2"/>
        <v>2</v>
      </c>
      <c r="D138" s="28">
        <v>2978.96</v>
      </c>
      <c r="E138" s="28">
        <v>2784.96</v>
      </c>
      <c r="F138" s="28">
        <v>194.0</v>
      </c>
      <c r="G138" s="28">
        <v>0.0</v>
      </c>
      <c r="H138" s="28">
        <v>1801.97</v>
      </c>
      <c r="I138" s="28">
        <v>36.0</v>
      </c>
    </row>
    <row r="139" ht="14.25" customHeight="1">
      <c r="A139" s="27">
        <v>44699.0</v>
      </c>
      <c r="B139" s="14">
        <f t="shared" si="1"/>
        <v>5</v>
      </c>
      <c r="C139" s="28">
        <f t="shared" si="2"/>
        <v>3</v>
      </c>
      <c r="D139" s="28">
        <v>3994.34</v>
      </c>
      <c r="E139" s="28">
        <v>2886.69</v>
      </c>
      <c r="F139" s="28">
        <v>1107.65</v>
      </c>
      <c r="G139" s="28">
        <v>0.0</v>
      </c>
      <c r="H139" s="28">
        <v>2329.95</v>
      </c>
      <c r="I139" s="28">
        <v>42.0</v>
      </c>
    </row>
    <row r="140" ht="14.25" customHeight="1">
      <c r="A140" s="27">
        <v>44700.0</v>
      </c>
      <c r="B140" s="14">
        <f t="shared" si="1"/>
        <v>5</v>
      </c>
      <c r="C140" s="28">
        <f t="shared" si="2"/>
        <v>4</v>
      </c>
      <c r="D140" s="28">
        <v>3841.43</v>
      </c>
      <c r="E140" s="28">
        <v>3668.32</v>
      </c>
      <c r="F140" s="28">
        <v>173.11</v>
      </c>
      <c r="G140" s="28">
        <v>0.0</v>
      </c>
      <c r="H140" s="28">
        <v>2337.63</v>
      </c>
      <c r="I140" s="28">
        <v>40.0</v>
      </c>
    </row>
    <row r="141" ht="14.25" customHeight="1">
      <c r="A141" s="27">
        <v>44701.0</v>
      </c>
      <c r="B141" s="14">
        <f t="shared" si="1"/>
        <v>5</v>
      </c>
      <c r="C141" s="28">
        <f t="shared" si="2"/>
        <v>5</v>
      </c>
      <c r="D141" s="28">
        <v>5256.21</v>
      </c>
      <c r="E141" s="28">
        <v>4466.48</v>
      </c>
      <c r="F141" s="28">
        <v>318.81</v>
      </c>
      <c r="G141" s="28">
        <v>470.92</v>
      </c>
      <c r="H141" s="28">
        <v>3190.74</v>
      </c>
      <c r="I141" s="28">
        <v>46.0</v>
      </c>
    </row>
    <row r="142" ht="14.25" customHeight="1">
      <c r="A142" s="27">
        <v>44702.0</v>
      </c>
      <c r="B142" s="14">
        <f t="shared" si="1"/>
        <v>5</v>
      </c>
      <c r="C142" s="28">
        <f t="shared" si="2"/>
        <v>6</v>
      </c>
      <c r="D142" s="28">
        <v>4876.71</v>
      </c>
      <c r="E142" s="28">
        <v>4139.45</v>
      </c>
      <c r="F142" s="28">
        <v>737.26</v>
      </c>
      <c r="G142" s="28">
        <v>0.0</v>
      </c>
      <c r="H142" s="28">
        <v>2880.41</v>
      </c>
      <c r="I142" s="28">
        <v>31.0</v>
      </c>
    </row>
    <row r="143" ht="14.25" customHeight="1">
      <c r="A143" s="27">
        <v>44703.0</v>
      </c>
      <c r="B143" s="14">
        <f t="shared" si="1"/>
        <v>5</v>
      </c>
      <c r="C143" s="28">
        <f t="shared" si="2"/>
        <v>7</v>
      </c>
      <c r="D143" s="28">
        <v>3625.34</v>
      </c>
      <c r="E143" s="28">
        <v>2363.54</v>
      </c>
      <c r="F143" s="28">
        <v>1261.8</v>
      </c>
      <c r="G143" s="28">
        <v>0.0</v>
      </c>
      <c r="H143" s="28">
        <v>2172.88</v>
      </c>
      <c r="I143" s="28">
        <v>24.0</v>
      </c>
    </row>
    <row r="144" ht="14.25" customHeight="1">
      <c r="A144" s="27">
        <v>44704.0</v>
      </c>
      <c r="B144" s="14">
        <f t="shared" si="1"/>
        <v>5</v>
      </c>
      <c r="C144" s="28">
        <f t="shared" si="2"/>
        <v>1</v>
      </c>
      <c r="D144" s="28">
        <v>2353.56</v>
      </c>
      <c r="E144" s="28">
        <v>1970.94</v>
      </c>
      <c r="F144" s="28">
        <v>382.62</v>
      </c>
      <c r="G144" s="28">
        <v>0.0</v>
      </c>
      <c r="H144" s="28">
        <v>1398.95</v>
      </c>
      <c r="I144" s="28">
        <v>34.0</v>
      </c>
    </row>
    <row r="145" ht="14.25" customHeight="1">
      <c r="A145" s="27">
        <v>44705.0</v>
      </c>
      <c r="B145" s="14">
        <f t="shared" si="1"/>
        <v>5</v>
      </c>
      <c r="C145" s="28">
        <f t="shared" si="2"/>
        <v>2</v>
      </c>
      <c r="D145" s="28">
        <v>2837.77</v>
      </c>
      <c r="E145" s="28">
        <v>2560.34</v>
      </c>
      <c r="F145" s="28">
        <v>277.43</v>
      </c>
      <c r="G145" s="28">
        <v>0.0</v>
      </c>
      <c r="H145" s="28">
        <v>1671.61</v>
      </c>
      <c r="I145" s="28">
        <v>33.0</v>
      </c>
    </row>
    <row r="146" ht="14.25" customHeight="1">
      <c r="A146" s="27">
        <v>44706.0</v>
      </c>
      <c r="B146" s="14">
        <f t="shared" si="1"/>
        <v>5</v>
      </c>
      <c r="C146" s="28">
        <f t="shared" si="2"/>
        <v>3</v>
      </c>
      <c r="D146" s="28">
        <v>6485.35</v>
      </c>
      <c r="E146" s="28">
        <v>5601.1</v>
      </c>
      <c r="F146" s="28">
        <v>884.25</v>
      </c>
      <c r="G146" s="28">
        <v>0.0</v>
      </c>
      <c r="H146" s="28">
        <v>3843.54</v>
      </c>
      <c r="I146" s="28">
        <v>53.0</v>
      </c>
    </row>
    <row r="147" ht="14.25" customHeight="1">
      <c r="A147" s="27">
        <v>44707.0</v>
      </c>
      <c r="B147" s="14">
        <f t="shared" si="1"/>
        <v>5</v>
      </c>
      <c r="C147" s="28">
        <f t="shared" si="2"/>
        <v>4</v>
      </c>
      <c r="D147" s="28">
        <v>4079.26</v>
      </c>
      <c r="E147" s="28">
        <v>3574.25</v>
      </c>
      <c r="F147" s="28">
        <v>505.01</v>
      </c>
      <c r="G147" s="28">
        <v>0.0</v>
      </c>
      <c r="H147" s="28">
        <v>2365.6</v>
      </c>
      <c r="I147" s="28">
        <v>35.0</v>
      </c>
    </row>
    <row r="148" ht="14.25" customHeight="1">
      <c r="A148" s="27">
        <v>44708.0</v>
      </c>
      <c r="B148" s="14">
        <f t="shared" si="1"/>
        <v>5</v>
      </c>
      <c r="C148" s="28">
        <f t="shared" si="2"/>
        <v>5</v>
      </c>
      <c r="D148" s="28">
        <v>6378.39</v>
      </c>
      <c r="E148" s="28">
        <v>4568.81</v>
      </c>
      <c r="F148" s="28">
        <v>903.56</v>
      </c>
      <c r="G148" s="28">
        <v>906.02</v>
      </c>
      <c r="H148" s="28">
        <v>3894.37</v>
      </c>
      <c r="I148" s="28">
        <v>60.0</v>
      </c>
    </row>
    <row r="149" ht="14.25" customHeight="1">
      <c r="A149" s="27">
        <v>44709.0</v>
      </c>
      <c r="B149" s="14">
        <f t="shared" si="1"/>
        <v>5</v>
      </c>
      <c r="C149" s="28">
        <f t="shared" si="2"/>
        <v>6</v>
      </c>
      <c r="D149" s="28">
        <v>3786.59</v>
      </c>
      <c r="E149" s="28">
        <v>3228.34</v>
      </c>
      <c r="F149" s="28">
        <v>376.56</v>
      </c>
      <c r="G149" s="28">
        <v>181.69</v>
      </c>
      <c r="H149" s="28">
        <v>2274.87</v>
      </c>
      <c r="I149" s="28">
        <v>42.0</v>
      </c>
    </row>
    <row r="150" ht="14.25" customHeight="1">
      <c r="A150" s="27">
        <v>44710.0</v>
      </c>
      <c r="B150" s="14">
        <f t="shared" si="1"/>
        <v>5</v>
      </c>
      <c r="C150" s="28">
        <f t="shared" si="2"/>
        <v>7</v>
      </c>
      <c r="D150" s="28">
        <v>3963.06</v>
      </c>
      <c r="E150" s="28">
        <v>3963.06</v>
      </c>
      <c r="F150" s="28">
        <v>0.0</v>
      </c>
      <c r="G150" s="28">
        <v>0.0</v>
      </c>
      <c r="H150" s="28">
        <v>2283.02</v>
      </c>
      <c r="I150" s="28">
        <v>34.0</v>
      </c>
    </row>
    <row r="151" ht="14.25" customHeight="1">
      <c r="A151" s="27">
        <v>44711.0</v>
      </c>
      <c r="B151" s="14">
        <f t="shared" si="1"/>
        <v>5</v>
      </c>
      <c r="C151" s="28">
        <f t="shared" si="2"/>
        <v>1</v>
      </c>
      <c r="D151" s="28">
        <v>4594.945</v>
      </c>
      <c r="E151" s="28">
        <v>3829.46</v>
      </c>
      <c r="F151" s="28">
        <v>765.485</v>
      </c>
      <c r="G151" s="28">
        <v>0.0</v>
      </c>
      <c r="H151" s="28">
        <v>2665.0681</v>
      </c>
      <c r="I151" s="28">
        <v>0.0</v>
      </c>
    </row>
    <row r="152" ht="14.25" customHeight="1">
      <c r="A152" s="27">
        <v>44712.0</v>
      </c>
      <c r="B152" s="14">
        <f t="shared" si="1"/>
        <v>5</v>
      </c>
      <c r="C152" s="28">
        <f t="shared" si="2"/>
        <v>2</v>
      </c>
      <c r="D152" s="28">
        <v>2908.365</v>
      </c>
      <c r="E152" s="28">
        <v>2672.65</v>
      </c>
      <c r="F152" s="28">
        <v>235.715</v>
      </c>
      <c r="G152" s="28">
        <v>0.0</v>
      </c>
      <c r="H152" s="28">
        <v>1657.76805</v>
      </c>
      <c r="I152" s="28">
        <v>0.0</v>
      </c>
    </row>
    <row r="153" ht="14.25" customHeight="1">
      <c r="A153" s="27">
        <v>44568.0</v>
      </c>
      <c r="B153" s="14">
        <f t="shared" si="1"/>
        <v>1</v>
      </c>
      <c r="C153" s="28">
        <f t="shared" si="2"/>
        <v>5</v>
      </c>
      <c r="D153" s="28">
        <v>5649.31</v>
      </c>
      <c r="E153" s="28">
        <v>4933.16</v>
      </c>
      <c r="F153" s="28">
        <v>716.15</v>
      </c>
      <c r="G153" s="28">
        <v>0.0</v>
      </c>
      <c r="H153" s="28">
        <v>2779.85</v>
      </c>
      <c r="I153" s="28">
        <v>59.0</v>
      </c>
    </row>
    <row r="154" ht="14.25" customHeight="1">
      <c r="A154" s="27">
        <v>44575.0</v>
      </c>
      <c r="B154" s="14">
        <f t="shared" si="1"/>
        <v>1</v>
      </c>
      <c r="C154" s="28">
        <f t="shared" si="2"/>
        <v>5</v>
      </c>
      <c r="D154" s="28">
        <v>3503.12</v>
      </c>
      <c r="E154" s="28">
        <v>2831.55</v>
      </c>
      <c r="F154" s="28">
        <v>671.57</v>
      </c>
      <c r="G154" s="28">
        <v>0.0</v>
      </c>
      <c r="H154" s="28">
        <v>1996.33</v>
      </c>
      <c r="I154" s="28">
        <v>33.0</v>
      </c>
    </row>
    <row r="155" ht="14.25" customHeight="1">
      <c r="A155" s="27">
        <v>44576.0</v>
      </c>
      <c r="B155" s="14">
        <f t="shared" si="1"/>
        <v>1</v>
      </c>
      <c r="C155" s="28">
        <f t="shared" si="2"/>
        <v>6</v>
      </c>
      <c r="D155" s="28">
        <v>6727.53</v>
      </c>
      <c r="E155" s="28">
        <v>5752.18</v>
      </c>
      <c r="F155" s="28">
        <v>975.35</v>
      </c>
      <c r="G155" s="28">
        <v>0.0</v>
      </c>
      <c r="H155" s="28">
        <v>3750.84</v>
      </c>
      <c r="I155" s="28">
        <v>48.0</v>
      </c>
    </row>
    <row r="156" ht="14.25" customHeight="1">
      <c r="A156" s="27">
        <v>44577.0</v>
      </c>
      <c r="B156" s="14">
        <f t="shared" si="1"/>
        <v>1</v>
      </c>
      <c r="C156" s="28">
        <f t="shared" si="2"/>
        <v>7</v>
      </c>
      <c r="D156" s="28">
        <v>3620.16</v>
      </c>
      <c r="E156" s="28">
        <v>3216.57</v>
      </c>
      <c r="F156" s="28">
        <v>403.59</v>
      </c>
      <c r="G156" s="28">
        <v>0.0</v>
      </c>
      <c r="H156" s="28">
        <v>2127.77</v>
      </c>
      <c r="I156" s="28">
        <v>28.0</v>
      </c>
    </row>
    <row r="157" ht="14.25" customHeight="1">
      <c r="A157" s="27">
        <v>44616.0</v>
      </c>
      <c r="B157" s="14">
        <f t="shared" si="1"/>
        <v>2</v>
      </c>
      <c r="C157" s="28">
        <f t="shared" si="2"/>
        <v>4</v>
      </c>
      <c r="D157" s="28">
        <v>4088.09</v>
      </c>
      <c r="E157" s="28">
        <v>3492.17</v>
      </c>
      <c r="F157" s="28">
        <v>595.92</v>
      </c>
      <c r="G157" s="28">
        <v>0.0</v>
      </c>
      <c r="H157" s="28">
        <v>2317.07</v>
      </c>
      <c r="I157" s="28">
        <v>40.0</v>
      </c>
    </row>
    <row r="158" ht="14.25" customHeight="1">
      <c r="A158" s="27">
        <v>44617.0</v>
      </c>
      <c r="B158" s="14">
        <f t="shared" si="1"/>
        <v>2</v>
      </c>
      <c r="C158" s="28">
        <f t="shared" si="2"/>
        <v>5</v>
      </c>
      <c r="D158" s="28">
        <v>2918.34</v>
      </c>
      <c r="E158" s="28">
        <v>2489.85</v>
      </c>
      <c r="F158" s="28">
        <v>428.49</v>
      </c>
      <c r="G158" s="28">
        <v>0.0</v>
      </c>
      <c r="H158" s="28">
        <v>1668.94</v>
      </c>
      <c r="I158" s="28">
        <v>34.0</v>
      </c>
    </row>
    <row r="159" ht="14.25" customHeight="1">
      <c r="A159" s="27">
        <v>44618.0</v>
      </c>
      <c r="B159" s="14">
        <f t="shared" si="1"/>
        <v>2</v>
      </c>
      <c r="C159" s="28">
        <f t="shared" si="2"/>
        <v>6</v>
      </c>
      <c r="D159" s="28">
        <v>7506.01</v>
      </c>
      <c r="E159" s="28">
        <v>4240.65</v>
      </c>
      <c r="F159" s="28">
        <v>3265.36</v>
      </c>
      <c r="G159" s="28">
        <v>0.0</v>
      </c>
      <c r="H159" s="28">
        <v>4222.74</v>
      </c>
      <c r="I159" s="28">
        <v>49.0</v>
      </c>
    </row>
    <row r="160" ht="14.25" customHeight="1">
      <c r="A160" s="27">
        <v>44628.0</v>
      </c>
      <c r="B160" s="14">
        <f t="shared" si="1"/>
        <v>3</v>
      </c>
      <c r="C160" s="28">
        <f t="shared" si="2"/>
        <v>2</v>
      </c>
      <c r="D160" s="28">
        <v>5725.4</v>
      </c>
      <c r="E160" s="28">
        <v>4397.01</v>
      </c>
      <c r="F160" s="28">
        <v>1328.39</v>
      </c>
      <c r="G160" s="28">
        <v>0.0</v>
      </c>
      <c r="H160" s="28">
        <v>3161.2</v>
      </c>
      <c r="I160" s="28">
        <v>40.0</v>
      </c>
    </row>
    <row r="161" ht="14.25" customHeight="1">
      <c r="A161" s="27">
        <v>44658.0</v>
      </c>
      <c r="B161" s="14">
        <f t="shared" si="1"/>
        <v>4</v>
      </c>
      <c r="C161" s="28">
        <f t="shared" si="2"/>
        <v>4</v>
      </c>
      <c r="D161" s="28">
        <v>4385.35</v>
      </c>
      <c r="E161" s="28">
        <v>4385.35</v>
      </c>
      <c r="F161" s="28">
        <v>0.0</v>
      </c>
      <c r="G161" s="28">
        <v>0.0</v>
      </c>
      <c r="H161" s="28">
        <v>2619.86</v>
      </c>
      <c r="I161" s="28">
        <v>36.0</v>
      </c>
    </row>
    <row r="162" ht="14.25" customHeight="1">
      <c r="A162" s="27">
        <v>44659.0</v>
      </c>
      <c r="B162" s="14">
        <f t="shared" si="1"/>
        <v>4</v>
      </c>
      <c r="C162" s="28">
        <f t="shared" si="2"/>
        <v>5</v>
      </c>
      <c r="D162" s="28">
        <v>4999.97</v>
      </c>
      <c r="E162" s="28">
        <v>3970.51</v>
      </c>
      <c r="F162" s="28">
        <v>1029.46</v>
      </c>
      <c r="G162" s="28">
        <v>0.0</v>
      </c>
      <c r="H162" s="28">
        <v>2937.99</v>
      </c>
      <c r="I162" s="28">
        <v>39.0</v>
      </c>
    </row>
    <row r="163" ht="14.25" customHeight="1">
      <c r="A163" s="27">
        <v>44660.0</v>
      </c>
      <c r="B163" s="14">
        <f t="shared" si="1"/>
        <v>4</v>
      </c>
      <c r="C163" s="28">
        <f t="shared" si="2"/>
        <v>6</v>
      </c>
      <c r="D163" s="28">
        <v>4886.9</v>
      </c>
      <c r="E163" s="28">
        <v>3893.99</v>
      </c>
      <c r="F163" s="28">
        <v>992.91</v>
      </c>
      <c r="G163" s="28">
        <v>0.0</v>
      </c>
      <c r="H163" s="28">
        <v>2862.35</v>
      </c>
      <c r="I163" s="28">
        <v>44.0</v>
      </c>
    </row>
    <row r="164" ht="14.25" customHeight="1">
      <c r="A164" s="27">
        <v>44572.0</v>
      </c>
      <c r="B164" s="14">
        <f t="shared" si="1"/>
        <v>1</v>
      </c>
      <c r="C164" s="28">
        <f t="shared" si="2"/>
        <v>2</v>
      </c>
      <c r="D164" s="28">
        <v>4226.25</v>
      </c>
      <c r="E164" s="28">
        <v>3692.89</v>
      </c>
      <c r="F164" s="28">
        <v>533.36</v>
      </c>
      <c r="G164" s="28">
        <v>0.0</v>
      </c>
      <c r="H164" s="28">
        <v>2411.77</v>
      </c>
      <c r="I164" s="28">
        <v>46.0</v>
      </c>
    </row>
    <row r="165" ht="14.25" customHeight="1">
      <c r="A165" s="27">
        <v>44573.0</v>
      </c>
      <c r="B165" s="14">
        <f t="shared" si="1"/>
        <v>1</v>
      </c>
      <c r="C165" s="28">
        <f t="shared" si="2"/>
        <v>3</v>
      </c>
      <c r="D165" s="28">
        <v>4172.46</v>
      </c>
      <c r="E165" s="28">
        <v>4172.46</v>
      </c>
      <c r="F165" s="28">
        <v>0.0</v>
      </c>
      <c r="G165" s="28">
        <v>0.0</v>
      </c>
      <c r="H165" s="28">
        <v>2291.95</v>
      </c>
      <c r="I165" s="28">
        <v>48.0</v>
      </c>
    </row>
    <row r="166" ht="14.25" customHeight="1">
      <c r="A166" s="27">
        <v>44580.0</v>
      </c>
      <c r="B166" s="14">
        <f t="shared" si="1"/>
        <v>1</v>
      </c>
      <c r="C166" s="28">
        <f t="shared" si="2"/>
        <v>3</v>
      </c>
      <c r="D166" s="28">
        <v>3966.48</v>
      </c>
      <c r="E166" s="28">
        <v>3605.21</v>
      </c>
      <c r="F166" s="28">
        <v>361.27</v>
      </c>
      <c r="G166" s="28">
        <v>0.0</v>
      </c>
      <c r="H166" s="28">
        <v>2216.82</v>
      </c>
      <c r="I166" s="28">
        <v>53.0</v>
      </c>
    </row>
    <row r="167" ht="14.25" customHeight="1">
      <c r="A167" s="27">
        <v>44592.0</v>
      </c>
      <c r="B167" s="14">
        <f t="shared" si="1"/>
        <v>1</v>
      </c>
      <c r="C167" s="28">
        <f t="shared" si="2"/>
        <v>1</v>
      </c>
      <c r="D167" s="28">
        <v>4221.26</v>
      </c>
      <c r="E167" s="28">
        <v>4169.25</v>
      </c>
      <c r="F167" s="28">
        <v>52.01</v>
      </c>
      <c r="G167" s="28">
        <v>0.0</v>
      </c>
      <c r="H167" s="28">
        <v>2391.35</v>
      </c>
      <c r="I167" s="28">
        <v>54.0</v>
      </c>
    </row>
    <row r="168" ht="14.25" customHeight="1">
      <c r="A168" s="27">
        <v>44598.0</v>
      </c>
      <c r="B168" s="14">
        <f t="shared" si="1"/>
        <v>2</v>
      </c>
      <c r="C168" s="28">
        <f t="shared" si="2"/>
        <v>7</v>
      </c>
      <c r="D168" s="28">
        <v>2630.46</v>
      </c>
      <c r="E168" s="28">
        <v>1803.43</v>
      </c>
      <c r="F168" s="28">
        <v>827.03</v>
      </c>
      <c r="G168" s="28">
        <v>0.0</v>
      </c>
      <c r="H168" s="28">
        <v>1669.58</v>
      </c>
      <c r="I168" s="28">
        <v>22.0</v>
      </c>
    </row>
    <row r="169" ht="14.25" customHeight="1">
      <c r="A169" s="27">
        <v>44605.0</v>
      </c>
      <c r="B169" s="14">
        <f t="shared" si="1"/>
        <v>2</v>
      </c>
      <c r="C169" s="28">
        <f t="shared" si="2"/>
        <v>7</v>
      </c>
      <c r="D169" s="28">
        <v>2562.72</v>
      </c>
      <c r="E169" s="28">
        <v>2031.79</v>
      </c>
      <c r="F169" s="28">
        <v>530.93</v>
      </c>
      <c r="G169" s="28">
        <v>0.0</v>
      </c>
      <c r="H169" s="28">
        <v>1417.57</v>
      </c>
      <c r="I169" s="28">
        <v>22.0</v>
      </c>
    </row>
    <row r="170" ht="14.25" customHeight="1">
      <c r="A170" s="27">
        <v>44607.0</v>
      </c>
      <c r="B170" s="14">
        <f t="shared" si="1"/>
        <v>2</v>
      </c>
      <c r="C170" s="28">
        <f t="shared" si="2"/>
        <v>2</v>
      </c>
      <c r="D170" s="28">
        <v>6054.22</v>
      </c>
      <c r="E170" s="28">
        <v>5314.25</v>
      </c>
      <c r="F170" s="28">
        <v>739.97</v>
      </c>
      <c r="G170" s="28">
        <v>0.0</v>
      </c>
      <c r="H170" s="28">
        <v>3472.59</v>
      </c>
      <c r="I170" s="28">
        <v>56.0</v>
      </c>
    </row>
    <row r="171" ht="14.25" customHeight="1">
      <c r="A171" s="27">
        <v>44618.0</v>
      </c>
      <c r="B171" s="14">
        <f t="shared" si="1"/>
        <v>2</v>
      </c>
      <c r="C171" s="28">
        <f t="shared" si="2"/>
        <v>6</v>
      </c>
      <c r="D171" s="28">
        <v>7506.01</v>
      </c>
      <c r="E171" s="28">
        <v>4240.65</v>
      </c>
      <c r="F171" s="28">
        <v>3265.36</v>
      </c>
      <c r="G171" s="28">
        <v>0.0</v>
      </c>
      <c r="H171" s="28">
        <v>4222.74</v>
      </c>
      <c r="I171" s="28">
        <v>49.0</v>
      </c>
    </row>
    <row r="172" ht="14.25" customHeight="1">
      <c r="A172" s="27">
        <v>44622.0</v>
      </c>
      <c r="B172" s="14">
        <f t="shared" si="1"/>
        <v>3</v>
      </c>
      <c r="C172" s="28">
        <f t="shared" si="2"/>
        <v>3</v>
      </c>
      <c r="D172" s="28">
        <v>2966.54</v>
      </c>
      <c r="E172" s="28">
        <v>2898.01</v>
      </c>
      <c r="F172" s="28">
        <v>68.53</v>
      </c>
      <c r="G172" s="28">
        <v>0.0</v>
      </c>
      <c r="H172" s="28">
        <v>0.0</v>
      </c>
      <c r="I172" s="28">
        <v>29.0</v>
      </c>
    </row>
    <row r="173" ht="14.25" customHeight="1">
      <c r="A173" s="27">
        <v>44630.0</v>
      </c>
      <c r="B173" s="14">
        <f t="shared" si="1"/>
        <v>3</v>
      </c>
      <c r="C173" s="28">
        <f t="shared" si="2"/>
        <v>4</v>
      </c>
      <c r="D173" s="28">
        <v>3606.48</v>
      </c>
      <c r="E173" s="28">
        <v>3297.16</v>
      </c>
      <c r="F173" s="28">
        <v>309.32</v>
      </c>
      <c r="G173" s="28">
        <v>0.0</v>
      </c>
      <c r="H173" s="28">
        <v>2165.22</v>
      </c>
      <c r="I173" s="28">
        <v>44.0</v>
      </c>
    </row>
    <row r="174" ht="14.25" customHeight="1">
      <c r="A174" s="27">
        <v>44639.0</v>
      </c>
      <c r="B174" s="14">
        <f t="shared" si="1"/>
        <v>3</v>
      </c>
      <c r="C174" s="28">
        <f t="shared" si="2"/>
        <v>6</v>
      </c>
      <c r="D174" s="28">
        <v>3686.54</v>
      </c>
      <c r="E174" s="28">
        <v>3434.56</v>
      </c>
      <c r="F174" s="28">
        <v>251.98</v>
      </c>
      <c r="G174" s="28">
        <v>0.0</v>
      </c>
      <c r="H174" s="28">
        <v>2280.5</v>
      </c>
      <c r="I174" s="28">
        <v>38.0</v>
      </c>
    </row>
    <row r="175" ht="14.25" customHeight="1">
      <c r="A175" s="27">
        <v>44650.0</v>
      </c>
      <c r="B175" s="14">
        <f t="shared" si="1"/>
        <v>3</v>
      </c>
      <c r="C175" s="28">
        <f t="shared" si="2"/>
        <v>3</v>
      </c>
      <c r="D175" s="28">
        <v>2922.44</v>
      </c>
      <c r="E175" s="28">
        <v>2621.94</v>
      </c>
      <c r="F175" s="28">
        <v>300.5</v>
      </c>
      <c r="G175" s="28">
        <v>0.0</v>
      </c>
      <c r="H175" s="28">
        <v>1680.93</v>
      </c>
      <c r="I175" s="28">
        <v>29.0</v>
      </c>
    </row>
    <row r="176" ht="14.25" customHeight="1">
      <c r="A176" s="27">
        <v>44665.0</v>
      </c>
      <c r="B176" s="14">
        <f t="shared" si="1"/>
        <v>4</v>
      </c>
      <c r="C176" s="28">
        <f t="shared" si="2"/>
        <v>4</v>
      </c>
      <c r="D176" s="28">
        <v>2113.21</v>
      </c>
      <c r="E176" s="28">
        <v>1467.32</v>
      </c>
      <c r="F176" s="28">
        <v>645.89</v>
      </c>
      <c r="G176" s="28">
        <v>0.0</v>
      </c>
      <c r="H176" s="28">
        <v>1275.03</v>
      </c>
      <c r="I176" s="28">
        <v>22.0</v>
      </c>
    </row>
    <row r="177" ht="14.25" customHeight="1">
      <c r="A177" s="27">
        <v>44688.0</v>
      </c>
      <c r="B177" s="14">
        <f t="shared" si="1"/>
        <v>5</v>
      </c>
      <c r="C177" s="28">
        <f t="shared" si="2"/>
        <v>6</v>
      </c>
      <c r="D177" s="28">
        <v>3771.87</v>
      </c>
      <c r="E177" s="28">
        <v>3606.46</v>
      </c>
      <c r="F177" s="28">
        <v>165.41</v>
      </c>
      <c r="G177" s="28">
        <v>0.0</v>
      </c>
      <c r="H177" s="28">
        <v>2210.9</v>
      </c>
      <c r="I177" s="28">
        <v>37.0</v>
      </c>
    </row>
    <row r="178" ht="14.25" customHeight="1">
      <c r="A178" s="27">
        <v>44692.0</v>
      </c>
      <c r="B178" s="14">
        <f t="shared" si="1"/>
        <v>5</v>
      </c>
      <c r="C178" s="28">
        <f t="shared" si="2"/>
        <v>3</v>
      </c>
      <c r="D178" s="28">
        <v>2697.0</v>
      </c>
      <c r="E178" s="28">
        <v>2265.39</v>
      </c>
      <c r="F178" s="28">
        <v>431.61</v>
      </c>
      <c r="G178" s="28">
        <v>0.0</v>
      </c>
      <c r="H178" s="28">
        <v>1614.29</v>
      </c>
      <c r="I178" s="28">
        <v>33.0</v>
      </c>
    </row>
    <row r="179" ht="14.25" customHeight="1">
      <c r="A179" s="27">
        <v>44693.0</v>
      </c>
      <c r="B179" s="14">
        <f t="shared" si="1"/>
        <v>5</v>
      </c>
      <c r="C179" s="28">
        <f t="shared" si="2"/>
        <v>4</v>
      </c>
      <c r="D179" s="28">
        <v>5016.97</v>
      </c>
      <c r="E179" s="28">
        <v>3192.75</v>
      </c>
      <c r="F179" s="28">
        <v>1824.22</v>
      </c>
      <c r="G179" s="28">
        <v>0.0</v>
      </c>
      <c r="H179" s="28">
        <v>2935.17</v>
      </c>
      <c r="I179" s="28">
        <v>48.0</v>
      </c>
    </row>
    <row r="180" ht="14.25" customHeight="1">
      <c r="A180" s="27">
        <v>44695.0</v>
      </c>
      <c r="B180" s="14">
        <f t="shared" si="1"/>
        <v>5</v>
      </c>
      <c r="C180" s="28">
        <f t="shared" si="2"/>
        <v>6</v>
      </c>
      <c r="D180" s="28">
        <v>6474.39</v>
      </c>
      <c r="E180" s="28">
        <v>4850.71</v>
      </c>
      <c r="F180" s="28">
        <v>1400.68</v>
      </c>
      <c r="G180" s="28">
        <v>223.0</v>
      </c>
      <c r="H180" s="28">
        <v>3760.14</v>
      </c>
      <c r="I180" s="28">
        <v>45.0</v>
      </c>
    </row>
    <row r="181" ht="14.25" customHeight="1">
      <c r="A181" s="27">
        <v>44696.0</v>
      </c>
      <c r="B181" s="14">
        <f t="shared" si="1"/>
        <v>5</v>
      </c>
      <c r="C181" s="28">
        <f t="shared" si="2"/>
        <v>7</v>
      </c>
      <c r="D181" s="28">
        <v>2278.76</v>
      </c>
      <c r="E181" s="28">
        <v>2011.17</v>
      </c>
      <c r="F181" s="28">
        <v>267.59</v>
      </c>
      <c r="G181" s="28">
        <v>0.0</v>
      </c>
      <c r="H181" s="28">
        <v>1349.34</v>
      </c>
      <c r="I181" s="28">
        <v>26.0</v>
      </c>
    </row>
    <row r="182" ht="14.25" customHeight="1">
      <c r="A182" s="27">
        <v>44709.0</v>
      </c>
      <c r="B182" s="14">
        <f t="shared" si="1"/>
        <v>5</v>
      </c>
      <c r="C182" s="28">
        <f t="shared" si="2"/>
        <v>6</v>
      </c>
      <c r="D182" s="28">
        <v>3786.59</v>
      </c>
      <c r="E182" s="28">
        <v>3228.34</v>
      </c>
      <c r="F182" s="28">
        <v>376.56</v>
      </c>
      <c r="G182" s="28">
        <v>181.69</v>
      </c>
      <c r="H182" s="28">
        <v>2274.87</v>
      </c>
      <c r="I182" s="28">
        <v>42.0</v>
      </c>
    </row>
    <row r="183" ht="14.25" customHeight="1">
      <c r="A183" s="27">
        <v>44710.0</v>
      </c>
      <c r="B183" s="14">
        <f t="shared" si="1"/>
        <v>5</v>
      </c>
      <c r="C183" s="28">
        <f t="shared" si="2"/>
        <v>7</v>
      </c>
      <c r="D183" s="28">
        <v>3963.06</v>
      </c>
      <c r="E183" s="28">
        <v>3963.06</v>
      </c>
      <c r="F183" s="28">
        <v>0.0</v>
      </c>
      <c r="G183" s="28">
        <v>0.0</v>
      </c>
      <c r="H183" s="28">
        <v>2283.02</v>
      </c>
      <c r="I183" s="28">
        <v>34.0</v>
      </c>
    </row>
    <row r="184" ht="14.25" customHeight="1">
      <c r="A184" s="27">
        <v>44618.0</v>
      </c>
      <c r="B184" s="14">
        <f t="shared" si="1"/>
        <v>2</v>
      </c>
      <c r="C184" s="28">
        <f t="shared" si="2"/>
        <v>6</v>
      </c>
      <c r="D184" s="28">
        <v>7506.01</v>
      </c>
      <c r="E184" s="28">
        <v>4240.65</v>
      </c>
      <c r="F184" s="28">
        <v>3265.36</v>
      </c>
      <c r="G184" s="28">
        <v>0.0</v>
      </c>
      <c r="H184" s="28">
        <v>4222.74</v>
      </c>
      <c r="I184" s="28">
        <v>49.0</v>
      </c>
    </row>
    <row r="185" ht="14.25" customHeight="1">
      <c r="B185" s="14"/>
    </row>
    <row r="186" ht="14.25" customHeight="1">
      <c r="B186" s="14"/>
    </row>
    <row r="187" ht="14.25" customHeight="1">
      <c r="B187" s="14"/>
    </row>
    <row r="188" ht="14.25" customHeight="1">
      <c r="B188" s="14"/>
    </row>
    <row r="189" ht="14.25" customHeight="1">
      <c r="B189" s="14"/>
    </row>
    <row r="190" ht="14.25" customHeight="1">
      <c r="B190" s="14"/>
    </row>
    <row r="191" ht="14.25" customHeight="1">
      <c r="B191" s="14"/>
    </row>
    <row r="192" ht="14.25" customHeight="1">
      <c r="B192" s="14"/>
    </row>
    <row r="193" ht="14.25" customHeight="1">
      <c r="B193" s="14"/>
    </row>
    <row r="194" ht="14.25" customHeight="1">
      <c r="B194" s="14"/>
    </row>
    <row r="195" ht="14.25" customHeight="1">
      <c r="B195" s="14"/>
    </row>
    <row r="196" ht="14.25" customHeight="1">
      <c r="B196" s="14"/>
    </row>
    <row r="197" ht="14.25" customHeight="1">
      <c r="B197" s="14"/>
    </row>
    <row r="198" ht="14.25" customHeight="1">
      <c r="B198" s="14"/>
    </row>
    <row r="199" ht="14.25" customHeight="1">
      <c r="B199" s="14"/>
    </row>
    <row r="200" ht="14.25" customHeight="1">
      <c r="B200" s="14"/>
    </row>
    <row r="201" ht="14.25" customHeight="1">
      <c r="B201" s="14"/>
    </row>
    <row r="202" ht="14.25" customHeight="1">
      <c r="B202" s="14"/>
    </row>
    <row r="203" ht="14.25" customHeight="1">
      <c r="B203" s="14"/>
    </row>
    <row r="204" ht="14.25" customHeight="1">
      <c r="B204" s="14"/>
    </row>
    <row r="205" ht="14.25" customHeight="1">
      <c r="B205" s="14"/>
    </row>
    <row r="206" ht="14.25" customHeight="1">
      <c r="B206" s="14"/>
    </row>
    <row r="207" ht="14.25" customHeight="1">
      <c r="B207" s="14"/>
    </row>
    <row r="208" ht="14.25" customHeight="1">
      <c r="B208" s="14"/>
    </row>
    <row r="209" ht="14.25" customHeight="1">
      <c r="B209" s="14"/>
    </row>
    <row r="210" ht="14.25" customHeight="1">
      <c r="B210" s="14"/>
    </row>
    <row r="211" ht="14.25" customHeight="1">
      <c r="B211" s="14"/>
    </row>
    <row r="212" ht="14.25" customHeight="1">
      <c r="B212" s="14"/>
    </row>
    <row r="213" ht="14.25" customHeight="1">
      <c r="B213" s="14"/>
    </row>
    <row r="214" ht="14.25" customHeight="1">
      <c r="B214" s="14"/>
    </row>
    <row r="215" ht="14.25" customHeight="1">
      <c r="B215" s="14"/>
    </row>
    <row r="216" ht="14.25" customHeight="1">
      <c r="B216" s="14"/>
    </row>
    <row r="217" ht="14.25" customHeight="1">
      <c r="B217" s="14"/>
    </row>
    <row r="218" ht="14.25" customHeight="1">
      <c r="B218" s="14"/>
    </row>
    <row r="219" ht="14.25" customHeight="1">
      <c r="B219" s="14"/>
    </row>
    <row r="220" ht="14.25" customHeight="1">
      <c r="B220" s="14"/>
    </row>
    <row r="221" ht="14.25" customHeight="1">
      <c r="B221" s="14"/>
    </row>
    <row r="222" ht="14.25" customHeight="1">
      <c r="B222" s="14"/>
    </row>
    <row r="223" ht="14.25" customHeight="1">
      <c r="B223" s="14"/>
    </row>
    <row r="224" ht="14.25" customHeight="1">
      <c r="B224" s="14"/>
    </row>
    <row r="225" ht="14.25" customHeight="1">
      <c r="B225" s="14"/>
    </row>
    <row r="226" ht="14.25" customHeight="1">
      <c r="B226" s="14"/>
    </row>
    <row r="227" ht="14.25" customHeight="1">
      <c r="B227" s="14"/>
    </row>
    <row r="228" ht="14.25" customHeight="1">
      <c r="B228" s="14"/>
    </row>
    <row r="229" ht="14.25" customHeight="1">
      <c r="B229" s="14"/>
    </row>
    <row r="230" ht="14.25" customHeight="1">
      <c r="B230" s="14"/>
    </row>
    <row r="231" ht="14.25" customHeight="1">
      <c r="B231" s="14"/>
    </row>
    <row r="232" ht="14.25" customHeight="1">
      <c r="B232" s="14"/>
    </row>
    <row r="233" ht="14.25" customHeight="1">
      <c r="B233" s="14"/>
    </row>
    <row r="234" ht="14.25" customHeight="1">
      <c r="B234" s="14"/>
    </row>
    <row r="235" ht="14.25" customHeight="1">
      <c r="B235" s="14"/>
    </row>
    <row r="236" ht="14.25" customHeight="1">
      <c r="B236" s="14"/>
    </row>
    <row r="237" ht="14.25" customHeight="1">
      <c r="B237" s="14"/>
    </row>
    <row r="238" ht="14.25" customHeight="1">
      <c r="B238" s="14"/>
    </row>
    <row r="239" ht="14.25" customHeight="1">
      <c r="B239" s="14"/>
    </row>
    <row r="240" ht="14.25" customHeight="1">
      <c r="B240" s="14"/>
    </row>
    <row r="241" ht="14.25" customHeight="1">
      <c r="B241" s="14"/>
    </row>
    <row r="242" ht="14.25" customHeight="1">
      <c r="B242" s="14"/>
    </row>
    <row r="243" ht="14.25" customHeight="1">
      <c r="B243" s="14"/>
    </row>
    <row r="244" ht="14.25" customHeight="1">
      <c r="B244" s="14"/>
    </row>
    <row r="245" ht="14.25" customHeight="1">
      <c r="B245" s="14"/>
    </row>
    <row r="246" ht="14.25" customHeight="1">
      <c r="B246" s="14"/>
    </row>
    <row r="247" ht="14.25" customHeight="1">
      <c r="B247" s="14"/>
    </row>
    <row r="248" ht="14.25" customHeight="1">
      <c r="B248" s="14"/>
    </row>
    <row r="249" ht="14.25" customHeight="1">
      <c r="B249" s="14"/>
    </row>
    <row r="250" ht="14.25" customHeight="1">
      <c r="B250" s="14"/>
    </row>
    <row r="251" ht="14.25" customHeight="1">
      <c r="B251" s="14"/>
    </row>
    <row r="252" ht="14.25" customHeight="1">
      <c r="B252" s="14"/>
    </row>
    <row r="253" ht="14.25" customHeight="1">
      <c r="B253" s="14"/>
    </row>
    <row r="254" ht="14.25" customHeight="1">
      <c r="B254" s="14"/>
    </row>
    <row r="255" ht="14.25" customHeight="1">
      <c r="B255" s="14"/>
    </row>
    <row r="256" ht="14.25" customHeight="1">
      <c r="B256" s="14"/>
    </row>
    <row r="257" ht="14.25" customHeight="1">
      <c r="B257" s="14"/>
    </row>
    <row r="258" ht="14.25" customHeight="1">
      <c r="B258" s="14"/>
    </row>
    <row r="259" ht="14.25" customHeight="1">
      <c r="B259" s="14"/>
    </row>
    <row r="260" ht="14.25" customHeight="1">
      <c r="B260" s="14"/>
    </row>
    <row r="261" ht="14.25" customHeight="1">
      <c r="B261" s="14"/>
    </row>
    <row r="262" ht="14.25" customHeight="1">
      <c r="B262" s="14"/>
    </row>
    <row r="263" ht="14.25" customHeight="1">
      <c r="B263" s="14"/>
    </row>
    <row r="264" ht="14.25" customHeight="1">
      <c r="B264" s="14"/>
    </row>
    <row r="265" ht="14.25" customHeight="1">
      <c r="B265" s="14"/>
    </row>
    <row r="266" ht="14.25" customHeight="1">
      <c r="B266" s="14"/>
    </row>
    <row r="267" ht="14.25" customHeight="1">
      <c r="B267" s="14"/>
    </row>
    <row r="268" ht="14.25" customHeight="1">
      <c r="B268" s="14"/>
    </row>
    <row r="269" ht="14.25" customHeight="1">
      <c r="B269" s="14"/>
    </row>
    <row r="270" ht="14.25" customHeight="1">
      <c r="B270" s="14"/>
    </row>
    <row r="271" ht="14.25" customHeight="1">
      <c r="B271" s="14"/>
    </row>
    <row r="272" ht="14.25" customHeight="1">
      <c r="B272" s="14"/>
    </row>
    <row r="273" ht="14.25" customHeight="1">
      <c r="B273" s="14"/>
    </row>
    <row r="274" ht="14.25" customHeight="1">
      <c r="B274" s="14"/>
    </row>
    <row r="275" ht="14.25" customHeight="1">
      <c r="B275" s="14"/>
    </row>
    <row r="276" ht="14.25" customHeight="1">
      <c r="B276" s="14"/>
    </row>
    <row r="277" ht="14.25" customHeight="1">
      <c r="B277" s="14"/>
    </row>
    <row r="278" ht="14.25" customHeight="1">
      <c r="B278" s="14"/>
    </row>
    <row r="279" ht="14.25" customHeight="1">
      <c r="B279" s="14"/>
    </row>
    <row r="280" ht="14.25" customHeight="1">
      <c r="B280" s="14"/>
    </row>
    <row r="281" ht="14.25" customHeight="1">
      <c r="B281" s="14"/>
    </row>
    <row r="282" ht="14.25" customHeight="1">
      <c r="B282" s="14"/>
    </row>
    <row r="283" ht="14.25" customHeight="1">
      <c r="B283" s="14"/>
    </row>
    <row r="284" ht="14.25" customHeight="1">
      <c r="B284" s="14"/>
    </row>
    <row r="285" ht="14.25" customHeight="1">
      <c r="B285" s="14"/>
    </row>
    <row r="286" ht="14.25" customHeight="1">
      <c r="B286" s="14"/>
    </row>
    <row r="287" ht="14.25" customHeight="1">
      <c r="B287" s="14"/>
    </row>
    <row r="288" ht="14.25" customHeight="1">
      <c r="B288" s="14"/>
    </row>
    <row r="289" ht="14.25" customHeight="1">
      <c r="B289" s="14"/>
    </row>
    <row r="290" ht="14.25" customHeight="1">
      <c r="B290" s="14"/>
    </row>
    <row r="291" ht="14.25" customHeight="1">
      <c r="B291" s="14"/>
    </row>
    <row r="292" ht="14.25" customHeight="1">
      <c r="B292" s="14"/>
    </row>
    <row r="293" ht="14.25" customHeight="1">
      <c r="B293" s="14"/>
    </row>
    <row r="294" ht="14.25" customHeight="1">
      <c r="B294" s="14"/>
    </row>
    <row r="295" ht="14.25" customHeight="1">
      <c r="B295" s="14"/>
    </row>
    <row r="296" ht="14.25" customHeight="1">
      <c r="B296" s="14"/>
    </row>
    <row r="297" ht="14.25" customHeight="1">
      <c r="B297" s="14"/>
    </row>
    <row r="298" ht="14.25" customHeight="1">
      <c r="B298" s="14"/>
    </row>
    <row r="299" ht="14.25" customHeight="1">
      <c r="B299" s="14"/>
    </row>
    <row r="300" ht="14.25" customHeight="1">
      <c r="B300" s="14"/>
    </row>
    <row r="301" ht="14.25" customHeight="1">
      <c r="B301" s="14"/>
    </row>
    <row r="302" ht="14.25" customHeight="1">
      <c r="B302" s="14"/>
    </row>
    <row r="303" ht="14.25" customHeight="1">
      <c r="B303" s="14"/>
    </row>
    <row r="304" ht="14.25" customHeight="1">
      <c r="B304" s="14"/>
    </row>
    <row r="305" ht="14.25" customHeight="1">
      <c r="B305" s="14"/>
    </row>
    <row r="306" ht="14.25" customHeight="1">
      <c r="B306" s="14"/>
    </row>
    <row r="307" ht="14.25" customHeight="1">
      <c r="B307" s="14"/>
    </row>
    <row r="308" ht="14.25" customHeight="1">
      <c r="B308" s="14"/>
    </row>
    <row r="309" ht="14.25" customHeight="1">
      <c r="B309" s="14"/>
    </row>
    <row r="310" ht="14.25" customHeight="1">
      <c r="B310" s="14"/>
    </row>
    <row r="311" ht="14.25" customHeight="1">
      <c r="B311" s="14"/>
    </row>
    <row r="312" ht="14.25" customHeight="1">
      <c r="B312" s="14"/>
    </row>
    <row r="313" ht="14.25" customHeight="1">
      <c r="B313" s="14"/>
    </row>
    <row r="314" ht="14.25" customHeight="1">
      <c r="B314" s="14"/>
    </row>
    <row r="315" ht="14.25" customHeight="1">
      <c r="B315" s="14"/>
    </row>
    <row r="316" ht="14.25" customHeight="1">
      <c r="B316" s="14"/>
    </row>
    <row r="317" ht="14.25" customHeight="1">
      <c r="B317" s="14"/>
    </row>
    <row r="318" ht="14.25" customHeight="1">
      <c r="B318" s="14"/>
    </row>
    <row r="319" ht="14.25" customHeight="1">
      <c r="B319" s="14"/>
    </row>
    <row r="320" ht="14.25" customHeight="1">
      <c r="B320" s="14"/>
    </row>
    <row r="321" ht="14.25" customHeight="1">
      <c r="B321" s="14"/>
    </row>
    <row r="322" ht="14.25" customHeight="1">
      <c r="B322" s="14"/>
    </row>
    <row r="323" ht="14.25" customHeight="1">
      <c r="B323" s="14"/>
    </row>
    <row r="324" ht="14.25" customHeight="1">
      <c r="B324" s="14"/>
    </row>
    <row r="325" ht="14.25" customHeight="1">
      <c r="B325" s="14"/>
    </row>
    <row r="326" ht="14.25" customHeight="1">
      <c r="B326" s="14"/>
    </row>
    <row r="327" ht="14.25" customHeight="1">
      <c r="B327" s="14"/>
    </row>
    <row r="328" ht="14.25" customHeight="1">
      <c r="B328" s="14"/>
    </row>
    <row r="329" ht="14.25" customHeight="1">
      <c r="B329" s="14"/>
    </row>
    <row r="330" ht="14.25" customHeight="1">
      <c r="B330" s="14"/>
    </row>
    <row r="331" ht="14.25" customHeight="1">
      <c r="B331" s="14"/>
    </row>
    <row r="332" ht="14.25" customHeight="1">
      <c r="B332" s="14"/>
    </row>
    <row r="333" ht="14.25" customHeight="1">
      <c r="B333" s="14"/>
    </row>
    <row r="334" ht="14.25" customHeight="1">
      <c r="B334" s="14"/>
    </row>
    <row r="335" ht="14.25" customHeight="1">
      <c r="B335" s="14"/>
    </row>
    <row r="336" ht="14.25" customHeight="1">
      <c r="B336" s="14"/>
    </row>
    <row r="337" ht="14.25" customHeight="1">
      <c r="B337" s="14"/>
    </row>
    <row r="338" ht="14.25" customHeight="1">
      <c r="B338" s="14"/>
    </row>
    <row r="339" ht="14.25" customHeight="1">
      <c r="B339" s="14"/>
    </row>
    <row r="340" ht="14.25" customHeight="1">
      <c r="B340" s="14"/>
    </row>
    <row r="341" ht="14.25" customHeight="1">
      <c r="B341" s="14"/>
    </row>
    <row r="342" ht="14.25" customHeight="1">
      <c r="B342" s="14"/>
    </row>
    <row r="343" ht="14.25" customHeight="1">
      <c r="B343" s="14"/>
    </row>
    <row r="344" ht="14.25" customHeight="1">
      <c r="B344" s="14"/>
    </row>
    <row r="345" ht="14.25" customHeight="1">
      <c r="B345" s="14"/>
    </row>
    <row r="346" ht="14.25" customHeight="1">
      <c r="B346" s="14"/>
    </row>
    <row r="347" ht="14.25" customHeight="1">
      <c r="B347" s="14"/>
    </row>
    <row r="348" ht="14.25" customHeight="1">
      <c r="B348" s="14"/>
    </row>
    <row r="349" ht="14.25" customHeight="1">
      <c r="B349" s="14"/>
    </row>
    <row r="350" ht="14.25" customHeight="1">
      <c r="B350" s="14"/>
    </row>
    <row r="351" ht="14.25" customHeight="1">
      <c r="B351" s="14"/>
    </row>
    <row r="352" ht="14.25" customHeight="1">
      <c r="B352" s="14"/>
    </row>
    <row r="353" ht="14.25" customHeight="1">
      <c r="B353" s="14"/>
    </row>
    <row r="354" ht="14.25" customHeight="1">
      <c r="B354" s="14"/>
    </row>
    <row r="355" ht="14.25" customHeight="1">
      <c r="B355" s="14"/>
    </row>
    <row r="356" ht="14.25" customHeight="1">
      <c r="B356" s="14"/>
    </row>
    <row r="357" ht="14.25" customHeight="1">
      <c r="B357" s="14"/>
    </row>
    <row r="358" ht="14.25" customHeight="1">
      <c r="B358" s="14"/>
    </row>
    <row r="359" ht="14.25" customHeight="1">
      <c r="B359" s="14"/>
    </row>
    <row r="360" ht="14.25" customHeight="1">
      <c r="B360" s="14"/>
    </row>
    <row r="361" ht="14.25" customHeight="1">
      <c r="B361" s="14"/>
    </row>
    <row r="362" ht="14.25" customHeight="1">
      <c r="B362" s="14"/>
    </row>
    <row r="363" ht="14.25" customHeight="1">
      <c r="B363" s="14"/>
    </row>
    <row r="364" ht="14.25" customHeight="1">
      <c r="B364" s="14"/>
    </row>
    <row r="365" ht="14.25" customHeight="1">
      <c r="B365" s="14"/>
    </row>
    <row r="366" ht="14.25" customHeight="1">
      <c r="B366" s="14"/>
    </row>
    <row r="367" ht="14.25" customHeight="1">
      <c r="B367" s="14"/>
    </row>
    <row r="368" ht="14.25" customHeight="1">
      <c r="B368" s="14"/>
    </row>
    <row r="369" ht="14.25" customHeight="1">
      <c r="B369" s="14"/>
    </row>
    <row r="370" ht="14.25" customHeight="1">
      <c r="B370" s="14"/>
    </row>
    <row r="371" ht="14.25" customHeight="1">
      <c r="B371" s="14"/>
    </row>
    <row r="372" ht="14.25" customHeight="1">
      <c r="B372" s="14"/>
    </row>
    <row r="373" ht="14.25" customHeight="1">
      <c r="B373" s="14"/>
    </row>
    <row r="374" ht="14.25" customHeight="1">
      <c r="B374" s="14"/>
    </row>
    <row r="375" ht="14.25" customHeight="1">
      <c r="B375" s="14"/>
    </row>
    <row r="376" ht="14.25" customHeight="1">
      <c r="B376" s="14"/>
    </row>
    <row r="377" ht="14.25" customHeight="1">
      <c r="B377" s="14"/>
    </row>
    <row r="378" ht="14.25" customHeight="1">
      <c r="B378" s="14"/>
    </row>
    <row r="379" ht="14.25" customHeight="1">
      <c r="B379" s="14"/>
    </row>
    <row r="380" ht="14.25" customHeight="1">
      <c r="B380" s="14"/>
    </row>
    <row r="381" ht="14.25" customHeight="1">
      <c r="B381" s="14"/>
    </row>
    <row r="382" ht="14.25" customHeight="1">
      <c r="B382" s="14"/>
    </row>
    <row r="383" ht="14.25" customHeight="1">
      <c r="B383" s="14"/>
    </row>
    <row r="384" ht="14.25" customHeight="1">
      <c r="B384" s="14"/>
    </row>
    <row r="385" ht="14.25" customHeight="1">
      <c r="B385" s="14"/>
    </row>
    <row r="386" ht="14.25" customHeight="1">
      <c r="B386" s="14"/>
    </row>
    <row r="387" ht="14.25" customHeight="1">
      <c r="B387" s="14"/>
    </row>
    <row r="388" ht="14.25" customHeight="1">
      <c r="B388" s="14"/>
    </row>
    <row r="389" ht="14.25" customHeight="1">
      <c r="B389" s="14"/>
    </row>
    <row r="390" ht="14.25" customHeight="1">
      <c r="B390" s="14"/>
    </row>
    <row r="391" ht="14.25" customHeight="1">
      <c r="B391" s="14"/>
    </row>
    <row r="392" ht="14.25" customHeight="1">
      <c r="B392" s="14"/>
    </row>
    <row r="393" ht="14.25" customHeight="1">
      <c r="B393" s="14"/>
    </row>
    <row r="394" ht="14.25" customHeight="1">
      <c r="B394" s="14"/>
    </row>
    <row r="395" ht="14.25" customHeight="1">
      <c r="B395" s="14"/>
    </row>
    <row r="396" ht="14.25" customHeight="1">
      <c r="B396" s="14"/>
    </row>
    <row r="397" ht="14.25" customHeight="1">
      <c r="B397" s="14"/>
    </row>
    <row r="398" ht="14.25" customHeight="1">
      <c r="B398" s="14"/>
    </row>
    <row r="399" ht="14.25" customHeight="1">
      <c r="B399" s="14"/>
    </row>
    <row r="400" ht="14.25" customHeight="1">
      <c r="B400" s="14"/>
    </row>
    <row r="401" ht="14.25" customHeight="1">
      <c r="B401" s="14"/>
    </row>
    <row r="402" ht="14.25" customHeight="1">
      <c r="B402" s="14"/>
    </row>
    <row r="403" ht="14.25" customHeight="1">
      <c r="B403" s="14"/>
    </row>
    <row r="404" ht="14.25" customHeight="1">
      <c r="B404" s="14"/>
    </row>
    <row r="405" ht="14.25" customHeight="1">
      <c r="B405" s="14"/>
    </row>
    <row r="406" ht="14.25" customHeight="1">
      <c r="B406" s="14"/>
    </row>
    <row r="407" ht="14.25" customHeight="1">
      <c r="B407" s="14"/>
    </row>
    <row r="408" ht="14.25" customHeight="1">
      <c r="B408" s="14"/>
    </row>
    <row r="409" ht="14.25" customHeight="1">
      <c r="B409" s="14"/>
    </row>
    <row r="410" ht="14.25" customHeight="1">
      <c r="B410" s="14"/>
    </row>
    <row r="411" ht="14.25" customHeight="1">
      <c r="B411" s="14"/>
    </row>
    <row r="412" ht="14.25" customHeight="1">
      <c r="B412" s="14"/>
    </row>
    <row r="413" ht="14.25" customHeight="1">
      <c r="B413" s="14"/>
    </row>
    <row r="414" ht="14.25" customHeight="1">
      <c r="B414" s="14"/>
    </row>
    <row r="415" ht="14.25" customHeight="1">
      <c r="B415" s="14"/>
    </row>
    <row r="416" ht="14.25" customHeight="1">
      <c r="B416" s="14"/>
    </row>
    <row r="417" ht="14.25" customHeight="1">
      <c r="B417" s="14"/>
    </row>
    <row r="418" ht="14.25" customHeight="1">
      <c r="B418" s="14"/>
    </row>
    <row r="419" ht="14.25" customHeight="1">
      <c r="B419" s="14"/>
    </row>
    <row r="420" ht="14.25" customHeight="1">
      <c r="B420" s="14"/>
    </row>
    <row r="421" ht="14.25" customHeight="1">
      <c r="B421" s="14"/>
    </row>
    <row r="422" ht="14.25" customHeight="1">
      <c r="B422" s="14"/>
    </row>
    <row r="423" ht="14.25" customHeight="1">
      <c r="B423" s="14"/>
    </row>
    <row r="424" ht="14.25" customHeight="1">
      <c r="B424" s="14"/>
    </row>
    <row r="425" ht="14.25" customHeight="1">
      <c r="B425" s="14"/>
    </row>
    <row r="426" ht="14.25" customHeight="1">
      <c r="B426" s="14"/>
    </row>
    <row r="427" ht="14.25" customHeight="1">
      <c r="B427" s="14"/>
    </row>
    <row r="428" ht="14.25" customHeight="1">
      <c r="B428" s="14"/>
    </row>
    <row r="429" ht="14.25" customHeight="1">
      <c r="B429" s="14"/>
    </row>
    <row r="430" ht="14.25" customHeight="1">
      <c r="B430" s="14"/>
    </row>
    <row r="431" ht="14.25" customHeight="1">
      <c r="B431" s="14"/>
    </row>
    <row r="432" ht="14.25" customHeight="1">
      <c r="B432" s="14"/>
    </row>
    <row r="433" ht="14.25" customHeight="1">
      <c r="B433" s="14"/>
    </row>
    <row r="434" ht="14.25" customHeight="1">
      <c r="B434" s="14"/>
    </row>
    <row r="435" ht="14.25" customHeight="1">
      <c r="B435" s="14"/>
    </row>
    <row r="436" ht="14.25" customHeight="1">
      <c r="B436" s="14"/>
    </row>
    <row r="437" ht="14.25" customHeight="1">
      <c r="B437" s="14"/>
    </row>
    <row r="438" ht="14.25" customHeight="1">
      <c r="B438" s="14"/>
    </row>
    <row r="439" ht="14.25" customHeight="1">
      <c r="B439" s="14"/>
    </row>
    <row r="440" ht="14.25" customHeight="1">
      <c r="B440" s="14"/>
    </row>
    <row r="441" ht="14.25" customHeight="1">
      <c r="B441" s="14"/>
    </row>
    <row r="442" ht="14.25" customHeight="1">
      <c r="B442" s="14"/>
    </row>
    <row r="443" ht="14.25" customHeight="1">
      <c r="B443" s="14"/>
    </row>
    <row r="444" ht="14.25" customHeight="1">
      <c r="B444" s="14"/>
    </row>
    <row r="445" ht="14.25" customHeight="1">
      <c r="B445" s="14"/>
    </row>
    <row r="446" ht="14.25" customHeight="1">
      <c r="B446" s="14"/>
    </row>
    <row r="447" ht="14.25" customHeight="1">
      <c r="B447" s="14"/>
    </row>
    <row r="448" ht="14.25" customHeight="1">
      <c r="B448" s="14"/>
    </row>
    <row r="449" ht="14.25" customHeight="1">
      <c r="B449" s="14"/>
    </row>
    <row r="450" ht="14.25" customHeight="1">
      <c r="B450" s="14"/>
    </row>
    <row r="451" ht="14.25" customHeight="1">
      <c r="B451" s="14"/>
    </row>
    <row r="452" ht="14.25" customHeight="1">
      <c r="B452" s="14"/>
    </row>
    <row r="453" ht="14.25" customHeight="1">
      <c r="B453" s="14"/>
    </row>
    <row r="454" ht="14.25" customHeight="1">
      <c r="B454" s="14"/>
    </row>
    <row r="455" ht="14.25" customHeight="1">
      <c r="B455" s="14"/>
    </row>
    <row r="456" ht="14.25" customHeight="1">
      <c r="B456" s="14"/>
    </row>
    <row r="457" ht="14.25" customHeight="1">
      <c r="B457" s="14"/>
    </row>
    <row r="458" ht="14.25" customHeight="1">
      <c r="B458" s="14"/>
    </row>
    <row r="459" ht="14.25" customHeight="1">
      <c r="B459" s="14"/>
    </row>
    <row r="460" ht="14.25" customHeight="1">
      <c r="B460" s="14"/>
    </row>
    <row r="461" ht="14.25" customHeight="1">
      <c r="B461" s="14"/>
    </row>
    <row r="462" ht="14.25" customHeight="1">
      <c r="B462" s="14"/>
    </row>
    <row r="463" ht="14.25" customHeight="1">
      <c r="B463" s="14"/>
    </row>
    <row r="464" ht="14.25" customHeight="1">
      <c r="B464" s="14"/>
    </row>
    <row r="465" ht="14.25" customHeight="1">
      <c r="B465" s="14"/>
    </row>
    <row r="466" ht="14.25" customHeight="1">
      <c r="B466" s="14"/>
    </row>
    <row r="467" ht="14.25" customHeight="1">
      <c r="B467" s="14"/>
    </row>
    <row r="468" ht="14.25" customHeight="1">
      <c r="B468" s="14"/>
    </row>
    <row r="469" ht="14.25" customHeight="1">
      <c r="B469" s="14"/>
    </row>
    <row r="470" ht="14.25" customHeight="1">
      <c r="B470" s="14"/>
    </row>
    <row r="471" ht="14.25" customHeight="1">
      <c r="B471" s="14"/>
    </row>
    <row r="472" ht="14.25" customHeight="1">
      <c r="B472" s="14"/>
    </row>
    <row r="473" ht="14.25" customHeight="1">
      <c r="B473" s="14"/>
    </row>
    <row r="474" ht="14.25" customHeight="1">
      <c r="B474" s="14"/>
    </row>
    <row r="475" ht="14.25" customHeight="1">
      <c r="B475" s="14"/>
    </row>
    <row r="476" ht="14.25" customHeight="1">
      <c r="B476" s="14"/>
    </row>
    <row r="477" ht="14.25" customHeight="1">
      <c r="B477" s="14"/>
    </row>
    <row r="478" ht="14.25" customHeight="1">
      <c r="B478" s="14"/>
    </row>
    <row r="479" ht="14.25" customHeight="1">
      <c r="B479" s="14"/>
    </row>
    <row r="480" ht="14.25" customHeight="1">
      <c r="B480" s="14"/>
    </row>
    <row r="481" ht="14.25" customHeight="1">
      <c r="B481" s="14"/>
    </row>
    <row r="482" ht="14.25" customHeight="1">
      <c r="B482" s="14"/>
    </row>
    <row r="483" ht="14.25" customHeight="1">
      <c r="B483" s="14"/>
    </row>
    <row r="484" ht="14.25" customHeight="1">
      <c r="B484" s="14"/>
    </row>
    <row r="485" ht="14.25" customHeight="1">
      <c r="B485" s="14"/>
    </row>
    <row r="486" ht="14.25" customHeight="1">
      <c r="B486" s="14"/>
    </row>
    <row r="487" ht="14.25" customHeight="1">
      <c r="B487" s="14"/>
    </row>
    <row r="488" ht="14.25" customHeight="1">
      <c r="B488" s="14"/>
    </row>
    <row r="489" ht="14.25" customHeight="1">
      <c r="B489" s="14"/>
    </row>
    <row r="490" ht="14.25" customHeight="1">
      <c r="B490" s="14"/>
    </row>
    <row r="491" ht="14.25" customHeight="1">
      <c r="B491" s="14"/>
    </row>
    <row r="492" ht="14.25" customHeight="1">
      <c r="B492" s="14"/>
    </row>
    <row r="493" ht="14.25" customHeight="1">
      <c r="B493" s="14"/>
    </row>
    <row r="494" ht="14.25" customHeight="1">
      <c r="B494" s="14"/>
    </row>
    <row r="495" ht="14.25" customHeight="1">
      <c r="B495" s="14"/>
    </row>
    <row r="496" ht="14.25" customHeight="1">
      <c r="B496" s="14"/>
    </row>
    <row r="497" ht="14.25" customHeight="1">
      <c r="B497" s="14"/>
    </row>
    <row r="498" ht="14.25" customHeight="1">
      <c r="B498" s="14"/>
    </row>
    <row r="499" ht="14.25" customHeight="1">
      <c r="B499" s="14"/>
    </row>
    <row r="500" ht="14.25" customHeight="1">
      <c r="B500" s="14"/>
    </row>
    <row r="501" ht="14.25" customHeight="1">
      <c r="B501" s="14"/>
    </row>
    <row r="502" ht="14.25" customHeight="1">
      <c r="B502" s="14"/>
    </row>
    <row r="503" ht="14.25" customHeight="1">
      <c r="B503" s="14"/>
    </row>
    <row r="504" ht="14.25" customHeight="1">
      <c r="B504" s="14"/>
    </row>
    <row r="505" ht="14.25" customHeight="1">
      <c r="B505" s="14"/>
    </row>
    <row r="506" ht="14.25" customHeight="1">
      <c r="B506" s="14"/>
    </row>
    <row r="507" ht="14.25" customHeight="1">
      <c r="B507" s="14"/>
    </row>
    <row r="508" ht="14.25" customHeight="1">
      <c r="B508" s="14"/>
    </row>
    <row r="509" ht="14.25" customHeight="1">
      <c r="B509" s="14"/>
    </row>
    <row r="510" ht="14.25" customHeight="1">
      <c r="B510" s="14"/>
    </row>
    <row r="511" ht="14.25" customHeight="1">
      <c r="B511" s="14"/>
    </row>
    <row r="512" ht="14.25" customHeight="1">
      <c r="B512" s="14"/>
    </row>
    <row r="513" ht="14.25" customHeight="1">
      <c r="B513" s="14"/>
    </row>
    <row r="514" ht="14.25" customHeight="1">
      <c r="B514" s="14"/>
    </row>
    <row r="515" ht="14.25" customHeight="1">
      <c r="B515" s="14"/>
    </row>
    <row r="516" ht="14.25" customHeight="1">
      <c r="B516" s="14"/>
    </row>
    <row r="517" ht="14.25" customHeight="1">
      <c r="B517" s="14"/>
    </row>
    <row r="518" ht="14.25" customHeight="1">
      <c r="B518" s="14"/>
    </row>
    <row r="519" ht="14.25" customHeight="1">
      <c r="B519" s="14"/>
    </row>
    <row r="520" ht="14.25" customHeight="1">
      <c r="B520" s="14"/>
    </row>
    <row r="521" ht="14.25" customHeight="1">
      <c r="B521" s="14"/>
    </row>
    <row r="522" ht="14.25" customHeight="1">
      <c r="B522" s="14"/>
    </row>
    <row r="523" ht="14.25" customHeight="1">
      <c r="B523" s="14"/>
    </row>
    <row r="524" ht="14.25" customHeight="1">
      <c r="B524" s="14"/>
    </row>
    <row r="525" ht="14.25" customHeight="1">
      <c r="B525" s="14"/>
    </row>
    <row r="526" ht="14.25" customHeight="1">
      <c r="B526" s="14"/>
    </row>
    <row r="527" ht="14.25" customHeight="1">
      <c r="B527" s="14"/>
    </row>
    <row r="528" ht="14.25" customHeight="1">
      <c r="B528" s="14"/>
    </row>
    <row r="529" ht="14.25" customHeight="1">
      <c r="B529" s="14"/>
    </row>
    <row r="530" ht="14.25" customHeight="1">
      <c r="B530" s="14"/>
    </row>
    <row r="531" ht="14.25" customHeight="1">
      <c r="B531" s="14"/>
    </row>
    <row r="532" ht="14.25" customHeight="1">
      <c r="B532" s="14"/>
    </row>
    <row r="533" ht="14.25" customHeight="1">
      <c r="B533" s="14"/>
    </row>
    <row r="534" ht="14.25" customHeight="1">
      <c r="B534" s="14"/>
    </row>
    <row r="535" ht="14.25" customHeight="1">
      <c r="B535" s="14"/>
    </row>
    <row r="536" ht="14.25" customHeight="1">
      <c r="B536" s="14"/>
    </row>
    <row r="537" ht="14.25" customHeight="1">
      <c r="B537" s="14"/>
    </row>
    <row r="538" ht="14.25" customHeight="1">
      <c r="B538" s="14"/>
    </row>
    <row r="539" ht="14.25" customHeight="1">
      <c r="B539" s="14"/>
    </row>
    <row r="540" ht="14.25" customHeight="1">
      <c r="B540" s="14"/>
    </row>
    <row r="541" ht="14.25" customHeight="1">
      <c r="B541" s="14"/>
    </row>
    <row r="542" ht="14.25" customHeight="1">
      <c r="B542" s="14"/>
    </row>
    <row r="543" ht="14.25" customHeight="1">
      <c r="B543" s="14"/>
    </row>
    <row r="544" ht="14.25" customHeight="1">
      <c r="B544" s="14"/>
    </row>
    <row r="545" ht="14.25" customHeight="1">
      <c r="B545" s="14"/>
    </row>
    <row r="546" ht="14.25" customHeight="1">
      <c r="B546" s="14"/>
    </row>
    <row r="547" ht="14.25" customHeight="1">
      <c r="B547" s="14"/>
    </row>
    <row r="548" ht="14.25" customHeight="1">
      <c r="B548" s="14"/>
    </row>
    <row r="549" ht="14.25" customHeight="1">
      <c r="B549" s="14"/>
    </row>
    <row r="550" ht="14.25" customHeight="1">
      <c r="B550" s="14"/>
    </row>
    <row r="551" ht="14.25" customHeight="1">
      <c r="B551" s="14"/>
    </row>
    <row r="552" ht="14.25" customHeight="1">
      <c r="B552" s="14"/>
    </row>
    <row r="553" ht="14.25" customHeight="1">
      <c r="B553" s="14"/>
    </row>
    <row r="554" ht="14.25" customHeight="1">
      <c r="B554" s="14"/>
    </row>
    <row r="555" ht="14.25" customHeight="1">
      <c r="B555" s="14"/>
    </row>
    <row r="556" ht="14.25" customHeight="1">
      <c r="B556" s="14"/>
    </row>
    <row r="557" ht="14.25" customHeight="1">
      <c r="B557" s="14"/>
    </row>
    <row r="558" ht="14.25" customHeight="1">
      <c r="B558" s="14"/>
    </row>
    <row r="559" ht="14.25" customHeight="1">
      <c r="B559" s="14"/>
    </row>
    <row r="560" ht="14.25" customHeight="1">
      <c r="B560" s="14"/>
    </row>
    <row r="561" ht="14.25" customHeight="1">
      <c r="B561" s="14"/>
    </row>
    <row r="562" ht="14.25" customHeight="1">
      <c r="B562" s="14"/>
    </row>
    <row r="563" ht="14.25" customHeight="1">
      <c r="B563" s="14"/>
    </row>
    <row r="564" ht="14.25" customHeight="1">
      <c r="B564" s="14"/>
    </row>
    <row r="565" ht="14.25" customHeight="1">
      <c r="B565" s="14"/>
    </row>
    <row r="566" ht="14.25" customHeight="1">
      <c r="B566" s="14"/>
    </row>
    <row r="567" ht="14.25" customHeight="1">
      <c r="B567" s="14"/>
    </row>
    <row r="568" ht="14.25" customHeight="1">
      <c r="B568" s="14"/>
    </row>
    <row r="569" ht="14.25" customHeight="1">
      <c r="B569" s="14"/>
    </row>
    <row r="570" ht="14.25" customHeight="1">
      <c r="B570" s="14"/>
    </row>
    <row r="571" ht="14.25" customHeight="1">
      <c r="B571" s="14"/>
    </row>
    <row r="572" ht="14.25" customHeight="1">
      <c r="B572" s="14"/>
    </row>
    <row r="573" ht="14.25" customHeight="1">
      <c r="B573" s="14"/>
    </row>
    <row r="574" ht="14.25" customHeight="1">
      <c r="B574" s="14"/>
    </row>
    <row r="575" ht="14.25" customHeight="1">
      <c r="B575" s="14"/>
    </row>
    <row r="576" ht="14.25" customHeight="1">
      <c r="B576" s="14"/>
    </row>
    <row r="577" ht="14.25" customHeight="1">
      <c r="B577" s="14"/>
    </row>
    <row r="578" ht="14.25" customHeight="1">
      <c r="B578" s="14"/>
    </row>
    <row r="579" ht="14.25" customHeight="1">
      <c r="B579" s="14"/>
    </row>
    <row r="580" ht="14.25" customHeight="1">
      <c r="B580" s="14"/>
    </row>
    <row r="581" ht="14.25" customHeight="1">
      <c r="B581" s="14"/>
    </row>
    <row r="582" ht="14.25" customHeight="1">
      <c r="B582" s="14"/>
    </row>
    <row r="583" ht="14.25" customHeight="1">
      <c r="B583" s="14"/>
    </row>
    <row r="584" ht="14.25" customHeight="1">
      <c r="B584" s="14"/>
    </row>
    <row r="585" ht="14.25" customHeight="1">
      <c r="B585" s="14"/>
    </row>
    <row r="586" ht="14.25" customHeight="1">
      <c r="B586" s="14"/>
    </row>
    <row r="587" ht="14.25" customHeight="1">
      <c r="B587" s="14"/>
    </row>
    <row r="588" ht="14.25" customHeight="1">
      <c r="B588" s="14"/>
    </row>
    <row r="589" ht="14.25" customHeight="1">
      <c r="B589" s="14"/>
    </row>
    <row r="590" ht="14.25" customHeight="1">
      <c r="B590" s="14"/>
    </row>
    <row r="591" ht="14.25" customHeight="1">
      <c r="B591" s="14"/>
    </row>
    <row r="592" ht="14.25" customHeight="1">
      <c r="B592" s="14"/>
    </row>
    <row r="593" ht="14.25" customHeight="1">
      <c r="B593" s="14"/>
    </row>
    <row r="594" ht="14.25" customHeight="1">
      <c r="B594" s="14"/>
    </row>
    <row r="595" ht="14.25" customHeight="1">
      <c r="B595" s="14"/>
    </row>
    <row r="596" ht="14.25" customHeight="1">
      <c r="B596" s="14"/>
    </row>
    <row r="597" ht="14.25" customHeight="1">
      <c r="B597" s="14"/>
    </row>
    <row r="598" ht="14.25" customHeight="1">
      <c r="B598" s="14"/>
    </row>
    <row r="599" ht="14.25" customHeight="1">
      <c r="B599" s="14"/>
    </row>
    <row r="600" ht="14.25" customHeight="1">
      <c r="B600" s="14"/>
    </row>
    <row r="601" ht="14.25" customHeight="1">
      <c r="B601" s="14"/>
    </row>
    <row r="602" ht="14.25" customHeight="1">
      <c r="B602" s="14"/>
    </row>
    <row r="603" ht="14.25" customHeight="1">
      <c r="B603" s="14"/>
    </row>
    <row r="604" ht="14.25" customHeight="1">
      <c r="B604" s="14"/>
    </row>
    <row r="605" ht="14.25" customHeight="1">
      <c r="B605" s="14"/>
    </row>
    <row r="606" ht="14.25" customHeight="1">
      <c r="B606" s="14"/>
    </row>
    <row r="607" ht="14.25" customHeight="1">
      <c r="B607" s="14"/>
    </row>
    <row r="608" ht="14.25" customHeight="1">
      <c r="B608" s="14"/>
    </row>
    <row r="609" ht="14.25" customHeight="1">
      <c r="B609" s="14"/>
    </row>
    <row r="610" ht="14.25" customHeight="1">
      <c r="B610" s="14"/>
    </row>
    <row r="611" ht="14.25" customHeight="1">
      <c r="B611" s="14"/>
    </row>
    <row r="612" ht="14.25" customHeight="1">
      <c r="B612" s="14"/>
    </row>
    <row r="613" ht="14.25" customHeight="1">
      <c r="B613" s="14"/>
    </row>
    <row r="614" ht="14.25" customHeight="1">
      <c r="B614" s="14"/>
    </row>
    <row r="615" ht="14.25" customHeight="1">
      <c r="B615" s="14"/>
    </row>
    <row r="616" ht="14.25" customHeight="1">
      <c r="B616" s="14"/>
    </row>
    <row r="617" ht="14.25" customHeight="1">
      <c r="B617" s="14"/>
    </row>
    <row r="618" ht="14.25" customHeight="1">
      <c r="B618" s="14"/>
    </row>
    <row r="619" ht="14.25" customHeight="1">
      <c r="B619" s="14"/>
    </row>
    <row r="620" ht="14.25" customHeight="1">
      <c r="B620" s="14"/>
    </row>
    <row r="621" ht="14.25" customHeight="1">
      <c r="B621" s="14"/>
    </row>
    <row r="622" ht="14.25" customHeight="1">
      <c r="B622" s="14"/>
    </row>
    <row r="623" ht="14.25" customHeight="1">
      <c r="B623" s="14"/>
    </row>
    <row r="624" ht="14.25" customHeight="1">
      <c r="B624" s="14"/>
    </row>
    <row r="625" ht="14.25" customHeight="1">
      <c r="B625" s="14"/>
    </row>
    <row r="626" ht="14.25" customHeight="1">
      <c r="B626" s="14"/>
    </row>
    <row r="627" ht="14.25" customHeight="1">
      <c r="B627" s="14"/>
    </row>
    <row r="628" ht="14.25" customHeight="1">
      <c r="B628" s="14"/>
    </row>
    <row r="629" ht="14.25" customHeight="1">
      <c r="B629" s="14"/>
    </row>
    <row r="630" ht="14.25" customHeight="1">
      <c r="B630" s="14"/>
    </row>
    <row r="631" ht="14.25" customHeight="1">
      <c r="B631" s="14"/>
    </row>
    <row r="632" ht="14.25" customHeight="1">
      <c r="B632" s="14"/>
    </row>
    <row r="633" ht="14.25" customHeight="1">
      <c r="B633" s="14"/>
    </row>
    <row r="634" ht="14.25" customHeight="1">
      <c r="B634" s="14"/>
    </row>
    <row r="635" ht="14.25" customHeight="1">
      <c r="B635" s="14"/>
    </row>
    <row r="636" ht="14.25" customHeight="1">
      <c r="B636" s="14"/>
    </row>
    <row r="637" ht="14.25" customHeight="1">
      <c r="B637" s="14"/>
    </row>
    <row r="638" ht="14.25" customHeight="1">
      <c r="B638" s="14"/>
    </row>
    <row r="639" ht="14.25" customHeight="1">
      <c r="B639" s="14"/>
    </row>
    <row r="640" ht="14.25" customHeight="1">
      <c r="B640" s="14"/>
    </row>
    <row r="641" ht="14.25" customHeight="1">
      <c r="B641" s="14"/>
    </row>
    <row r="642" ht="14.25" customHeight="1">
      <c r="B642" s="14"/>
    </row>
    <row r="643" ht="14.25" customHeight="1">
      <c r="B643" s="14"/>
    </row>
    <row r="644" ht="14.25" customHeight="1">
      <c r="B644" s="14"/>
    </row>
    <row r="645" ht="14.25" customHeight="1">
      <c r="B645" s="14"/>
    </row>
    <row r="646" ht="14.25" customHeight="1">
      <c r="B646" s="14"/>
    </row>
    <row r="647" ht="14.25" customHeight="1">
      <c r="B647" s="14"/>
    </row>
    <row r="648" ht="14.25" customHeight="1">
      <c r="B648" s="14"/>
    </row>
    <row r="649" ht="14.25" customHeight="1">
      <c r="B649" s="14"/>
    </row>
    <row r="650" ht="14.25" customHeight="1">
      <c r="B650" s="14"/>
    </row>
    <row r="651" ht="14.25" customHeight="1">
      <c r="B651" s="14"/>
    </row>
    <row r="652" ht="14.25" customHeight="1">
      <c r="B652" s="14"/>
    </row>
    <row r="653" ht="14.25" customHeight="1">
      <c r="B653" s="14"/>
    </row>
    <row r="654" ht="14.25" customHeight="1">
      <c r="B654" s="14"/>
    </row>
    <row r="655" ht="14.25" customHeight="1">
      <c r="B655" s="14"/>
    </row>
    <row r="656" ht="14.25" customHeight="1">
      <c r="B656" s="14"/>
    </row>
    <row r="657" ht="14.25" customHeight="1">
      <c r="B657" s="14"/>
    </row>
    <row r="658" ht="14.25" customHeight="1">
      <c r="B658" s="14"/>
    </row>
    <row r="659" ht="14.25" customHeight="1">
      <c r="B659" s="14"/>
    </row>
    <row r="660" ht="14.25" customHeight="1">
      <c r="B660" s="14"/>
    </row>
    <row r="661" ht="14.25" customHeight="1">
      <c r="B661" s="14"/>
    </row>
    <row r="662" ht="14.25" customHeight="1">
      <c r="B662" s="14"/>
    </row>
    <row r="663" ht="14.25" customHeight="1">
      <c r="B663" s="14"/>
    </row>
    <row r="664" ht="14.25" customHeight="1">
      <c r="B664" s="14"/>
    </row>
    <row r="665" ht="14.25" customHeight="1">
      <c r="B665" s="14"/>
    </row>
    <row r="666" ht="14.25" customHeight="1">
      <c r="B666" s="14"/>
    </row>
    <row r="667" ht="14.25" customHeight="1">
      <c r="B667" s="14"/>
    </row>
    <row r="668" ht="14.25" customHeight="1">
      <c r="B668" s="14"/>
    </row>
    <row r="669" ht="14.25" customHeight="1">
      <c r="B669" s="14"/>
    </row>
    <row r="670" ht="14.25" customHeight="1">
      <c r="B670" s="14"/>
    </row>
    <row r="671" ht="14.25" customHeight="1">
      <c r="B671" s="14"/>
    </row>
    <row r="672" ht="14.25" customHeight="1">
      <c r="B672" s="14"/>
    </row>
    <row r="673" ht="14.25" customHeight="1">
      <c r="B673" s="14"/>
    </row>
    <row r="674" ht="14.25" customHeight="1">
      <c r="B674" s="14"/>
    </row>
    <row r="675" ht="14.25" customHeight="1">
      <c r="B675" s="14"/>
    </row>
    <row r="676" ht="14.25" customHeight="1">
      <c r="B676" s="14"/>
    </row>
    <row r="677" ht="14.25" customHeight="1">
      <c r="B677" s="14"/>
    </row>
    <row r="678" ht="14.25" customHeight="1">
      <c r="B678" s="14"/>
    </row>
    <row r="679" ht="14.25" customHeight="1">
      <c r="B679" s="14"/>
    </row>
    <row r="680" ht="14.25" customHeight="1">
      <c r="B680" s="14"/>
    </row>
    <row r="681" ht="14.25" customHeight="1">
      <c r="B681" s="14"/>
    </row>
    <row r="682" ht="14.25" customHeight="1">
      <c r="B682" s="14"/>
    </row>
    <row r="683" ht="14.25" customHeight="1">
      <c r="B683" s="14"/>
    </row>
    <row r="684" ht="14.25" customHeight="1">
      <c r="B684" s="14"/>
    </row>
    <row r="685" ht="14.25" customHeight="1">
      <c r="B685" s="14"/>
    </row>
    <row r="686" ht="14.25" customHeight="1">
      <c r="B686" s="14"/>
    </row>
    <row r="687" ht="14.25" customHeight="1">
      <c r="B687" s="14"/>
    </row>
    <row r="688" ht="14.25" customHeight="1">
      <c r="B688" s="14"/>
    </row>
    <row r="689" ht="14.25" customHeight="1">
      <c r="B689" s="14"/>
    </row>
    <row r="690" ht="14.25" customHeight="1">
      <c r="B690" s="14"/>
    </row>
    <row r="691" ht="14.25" customHeight="1">
      <c r="B691" s="14"/>
    </row>
    <row r="692" ht="14.25" customHeight="1">
      <c r="B692" s="14"/>
    </row>
    <row r="693" ht="14.25" customHeight="1">
      <c r="B693" s="14"/>
    </row>
    <row r="694" ht="14.25" customHeight="1">
      <c r="B694" s="14"/>
    </row>
    <row r="695" ht="14.25" customHeight="1">
      <c r="B695" s="14"/>
    </row>
    <row r="696" ht="14.25" customHeight="1">
      <c r="B696" s="14"/>
    </row>
    <row r="697" ht="14.25" customHeight="1">
      <c r="B697" s="14"/>
    </row>
    <row r="698" ht="14.25" customHeight="1">
      <c r="B698" s="14"/>
    </row>
    <row r="699" ht="14.25" customHeight="1">
      <c r="B699" s="14"/>
    </row>
    <row r="700" ht="14.25" customHeight="1">
      <c r="B700" s="14"/>
    </row>
    <row r="701" ht="14.25" customHeight="1">
      <c r="B701" s="14"/>
    </row>
    <row r="702" ht="14.25" customHeight="1">
      <c r="B702" s="14"/>
    </row>
    <row r="703" ht="14.25" customHeight="1">
      <c r="B703" s="14"/>
    </row>
    <row r="704" ht="14.25" customHeight="1">
      <c r="B704" s="14"/>
    </row>
    <row r="705" ht="14.25" customHeight="1">
      <c r="B705" s="14"/>
    </row>
    <row r="706" ht="14.25" customHeight="1">
      <c r="B706" s="14"/>
    </row>
    <row r="707" ht="14.25" customHeight="1">
      <c r="B707" s="14"/>
    </row>
    <row r="708" ht="14.25" customHeight="1">
      <c r="B708" s="14"/>
    </row>
    <row r="709" ht="14.25" customHeight="1">
      <c r="B709" s="14"/>
    </row>
    <row r="710" ht="14.25" customHeight="1">
      <c r="B710" s="14"/>
    </row>
    <row r="711" ht="14.25" customHeight="1">
      <c r="B711" s="14"/>
    </row>
    <row r="712" ht="14.25" customHeight="1">
      <c r="B712" s="14"/>
    </row>
    <row r="713" ht="14.25" customHeight="1">
      <c r="B713" s="14"/>
    </row>
    <row r="714" ht="14.25" customHeight="1">
      <c r="B714" s="14"/>
    </row>
    <row r="715" ht="14.25" customHeight="1">
      <c r="B715" s="14"/>
    </row>
    <row r="716" ht="14.25" customHeight="1">
      <c r="B716" s="14"/>
    </row>
    <row r="717" ht="14.25" customHeight="1">
      <c r="B717" s="14"/>
    </row>
    <row r="718" ht="14.25" customHeight="1">
      <c r="B718" s="14"/>
    </row>
    <row r="719" ht="14.25" customHeight="1">
      <c r="B719" s="14"/>
    </row>
    <row r="720" ht="14.25" customHeight="1">
      <c r="B720" s="14"/>
    </row>
    <row r="721" ht="14.25" customHeight="1">
      <c r="B721" s="14"/>
    </row>
    <row r="722" ht="14.25" customHeight="1">
      <c r="B722" s="14"/>
    </row>
    <row r="723" ht="14.25" customHeight="1">
      <c r="B723" s="14"/>
    </row>
    <row r="724" ht="14.25" customHeight="1">
      <c r="B724" s="14"/>
    </row>
    <row r="725" ht="14.25" customHeight="1">
      <c r="B725" s="14"/>
    </row>
    <row r="726" ht="14.25" customHeight="1">
      <c r="B726" s="14"/>
    </row>
    <row r="727" ht="14.25" customHeight="1">
      <c r="B727" s="14"/>
    </row>
    <row r="728" ht="14.25" customHeight="1">
      <c r="B728" s="14"/>
    </row>
    <row r="729" ht="14.25" customHeight="1">
      <c r="B729" s="14"/>
    </row>
    <row r="730" ht="14.25" customHeight="1">
      <c r="B730" s="14"/>
    </row>
    <row r="731" ht="14.25" customHeight="1">
      <c r="B731" s="14"/>
    </row>
    <row r="732" ht="14.25" customHeight="1">
      <c r="B732" s="14"/>
    </row>
    <row r="733" ht="14.25" customHeight="1">
      <c r="B733" s="14"/>
    </row>
    <row r="734" ht="14.25" customHeight="1">
      <c r="B734" s="14"/>
    </row>
    <row r="735" ht="14.25" customHeight="1">
      <c r="B735" s="14"/>
    </row>
    <row r="736" ht="14.25" customHeight="1">
      <c r="B736" s="14"/>
    </row>
    <row r="737" ht="14.25" customHeight="1">
      <c r="B737" s="14"/>
    </row>
    <row r="738" ht="14.25" customHeight="1">
      <c r="B738" s="14"/>
    </row>
    <row r="739" ht="14.25" customHeight="1">
      <c r="B739" s="14"/>
    </row>
    <row r="740" ht="14.25" customHeight="1">
      <c r="B740" s="14"/>
    </row>
    <row r="741" ht="14.25" customHeight="1">
      <c r="B741" s="14"/>
    </row>
    <row r="742" ht="14.25" customHeight="1">
      <c r="B742" s="14"/>
    </row>
    <row r="743" ht="14.25" customHeight="1">
      <c r="B743" s="14"/>
    </row>
    <row r="744" ht="14.25" customHeight="1">
      <c r="B744" s="14"/>
    </row>
    <row r="745" ht="14.25" customHeight="1">
      <c r="B745" s="14"/>
    </row>
    <row r="746" ht="14.25" customHeight="1">
      <c r="B746" s="14"/>
    </row>
    <row r="747" ht="14.25" customHeight="1">
      <c r="B747" s="14"/>
    </row>
    <row r="748" ht="14.25" customHeight="1">
      <c r="B748" s="14"/>
    </row>
    <row r="749" ht="14.25" customHeight="1">
      <c r="B749" s="14"/>
    </row>
    <row r="750" ht="14.25" customHeight="1">
      <c r="B750" s="14"/>
    </row>
    <row r="751" ht="14.25" customHeight="1">
      <c r="B751" s="14"/>
    </row>
    <row r="752" ht="14.25" customHeight="1">
      <c r="B752" s="14"/>
    </row>
    <row r="753" ht="14.25" customHeight="1">
      <c r="B753" s="14"/>
    </row>
    <row r="754" ht="14.25" customHeight="1">
      <c r="B754" s="14"/>
    </row>
    <row r="755" ht="14.25" customHeight="1">
      <c r="B755" s="14"/>
    </row>
    <row r="756" ht="14.25" customHeight="1">
      <c r="B756" s="14"/>
    </row>
    <row r="757" ht="14.25" customHeight="1">
      <c r="B757" s="14"/>
    </row>
    <row r="758" ht="14.25" customHeight="1">
      <c r="B758" s="14"/>
    </row>
    <row r="759" ht="14.25" customHeight="1">
      <c r="B759" s="14"/>
    </row>
    <row r="760" ht="14.25" customHeight="1">
      <c r="B760" s="14"/>
    </row>
    <row r="761" ht="14.25" customHeight="1">
      <c r="B761" s="14"/>
    </row>
    <row r="762" ht="14.25" customHeight="1">
      <c r="B762" s="14"/>
    </row>
    <row r="763" ht="14.25" customHeight="1">
      <c r="B763" s="14"/>
    </row>
    <row r="764" ht="14.25" customHeight="1">
      <c r="B764" s="14"/>
    </row>
    <row r="765" ht="14.25" customHeight="1">
      <c r="B765" s="14"/>
    </row>
    <row r="766" ht="14.25" customHeight="1">
      <c r="B766" s="14"/>
    </row>
    <row r="767" ht="14.25" customHeight="1">
      <c r="B767" s="14"/>
    </row>
    <row r="768" ht="14.25" customHeight="1">
      <c r="B768" s="14"/>
    </row>
    <row r="769" ht="14.25" customHeight="1">
      <c r="B769" s="14"/>
    </row>
    <row r="770" ht="14.25" customHeight="1">
      <c r="B770" s="14"/>
    </row>
    <row r="771" ht="14.25" customHeight="1">
      <c r="B771" s="14"/>
    </row>
    <row r="772" ht="14.25" customHeight="1">
      <c r="B772" s="14"/>
    </row>
    <row r="773" ht="14.25" customHeight="1">
      <c r="B773" s="14"/>
    </row>
    <row r="774" ht="14.25" customHeight="1">
      <c r="B774" s="14"/>
    </row>
    <row r="775" ht="14.25" customHeight="1">
      <c r="B775" s="14"/>
    </row>
    <row r="776" ht="14.25" customHeight="1">
      <c r="B776" s="14"/>
    </row>
    <row r="777" ht="14.25" customHeight="1">
      <c r="B777" s="14"/>
    </row>
    <row r="778" ht="14.25" customHeight="1">
      <c r="B778" s="14"/>
    </row>
    <row r="779" ht="14.25" customHeight="1">
      <c r="B779" s="14"/>
    </row>
    <row r="780" ht="14.25" customHeight="1">
      <c r="B780" s="14"/>
    </row>
    <row r="781" ht="14.25" customHeight="1">
      <c r="B781" s="14"/>
    </row>
    <row r="782" ht="14.25" customHeight="1">
      <c r="B782" s="14"/>
    </row>
    <row r="783" ht="14.25" customHeight="1">
      <c r="B783" s="14"/>
    </row>
    <row r="784" ht="14.25" customHeight="1">
      <c r="B784" s="14"/>
    </row>
    <row r="785" ht="14.25" customHeight="1">
      <c r="B785" s="14"/>
    </row>
    <row r="786" ht="14.25" customHeight="1">
      <c r="B786" s="14"/>
    </row>
    <row r="787" ht="14.25" customHeight="1">
      <c r="B787" s="14"/>
    </row>
    <row r="788" ht="14.25" customHeight="1">
      <c r="B788" s="14"/>
    </row>
    <row r="789" ht="14.25" customHeight="1">
      <c r="B789" s="14"/>
    </row>
    <row r="790" ht="14.25" customHeight="1">
      <c r="B790" s="14"/>
    </row>
    <row r="791" ht="14.25" customHeight="1">
      <c r="B791" s="14"/>
    </row>
    <row r="792" ht="14.25" customHeight="1">
      <c r="B792" s="14"/>
    </row>
    <row r="793" ht="14.25" customHeight="1">
      <c r="B793" s="14"/>
    </row>
    <row r="794" ht="14.25" customHeight="1">
      <c r="B794" s="14"/>
    </row>
    <row r="795" ht="14.25" customHeight="1">
      <c r="B795" s="14"/>
    </row>
    <row r="796" ht="14.25" customHeight="1">
      <c r="B796" s="14"/>
    </row>
    <row r="797" ht="14.25" customHeight="1">
      <c r="B797" s="14"/>
    </row>
    <row r="798" ht="14.25" customHeight="1">
      <c r="B798" s="14"/>
    </row>
    <row r="799" ht="14.25" customHeight="1">
      <c r="B799" s="14"/>
    </row>
    <row r="800" ht="14.25" customHeight="1">
      <c r="B800" s="14"/>
    </row>
    <row r="801" ht="14.25" customHeight="1">
      <c r="B801" s="14"/>
    </row>
    <row r="802" ht="14.25" customHeight="1">
      <c r="B802" s="14"/>
    </row>
    <row r="803" ht="14.25" customHeight="1">
      <c r="B803" s="14"/>
    </row>
    <row r="804" ht="14.25" customHeight="1">
      <c r="B804" s="14"/>
    </row>
    <row r="805" ht="14.25" customHeight="1">
      <c r="B805" s="14"/>
    </row>
    <row r="806" ht="14.25" customHeight="1">
      <c r="B806" s="14"/>
    </row>
    <row r="807" ht="14.25" customHeight="1">
      <c r="B807" s="14"/>
    </row>
    <row r="808" ht="14.25" customHeight="1">
      <c r="B808" s="14"/>
    </row>
    <row r="809" ht="14.25" customHeight="1">
      <c r="B809" s="14"/>
    </row>
    <row r="810" ht="14.25" customHeight="1">
      <c r="B810" s="14"/>
    </row>
    <row r="811" ht="14.25" customHeight="1">
      <c r="B811" s="14"/>
    </row>
    <row r="812" ht="14.25" customHeight="1">
      <c r="B812" s="14"/>
    </row>
    <row r="813" ht="14.25" customHeight="1">
      <c r="B813" s="14"/>
    </row>
    <row r="814" ht="14.25" customHeight="1">
      <c r="B814" s="14"/>
    </row>
    <row r="815" ht="14.25" customHeight="1">
      <c r="B815" s="14"/>
    </row>
    <row r="816" ht="14.25" customHeight="1">
      <c r="B816" s="14"/>
    </row>
    <row r="817" ht="14.25" customHeight="1">
      <c r="B817" s="14"/>
    </row>
    <row r="818" ht="14.25" customHeight="1">
      <c r="B818" s="14"/>
    </row>
    <row r="819" ht="14.25" customHeight="1">
      <c r="B819" s="14"/>
    </row>
    <row r="820" ht="14.25" customHeight="1">
      <c r="B820" s="14"/>
    </row>
    <row r="821" ht="14.25" customHeight="1">
      <c r="B821" s="14"/>
    </row>
    <row r="822" ht="14.25" customHeight="1">
      <c r="B822" s="14"/>
    </row>
    <row r="823" ht="14.25" customHeight="1">
      <c r="B823" s="14"/>
    </row>
    <row r="824" ht="14.25" customHeight="1">
      <c r="B824" s="14"/>
    </row>
    <row r="825" ht="14.25" customHeight="1">
      <c r="B825" s="14"/>
    </row>
    <row r="826" ht="14.25" customHeight="1">
      <c r="B826" s="14"/>
    </row>
    <row r="827" ht="14.25" customHeight="1">
      <c r="B827" s="14"/>
    </row>
    <row r="828" ht="14.25" customHeight="1">
      <c r="B828" s="14"/>
    </row>
    <row r="829" ht="14.25" customHeight="1">
      <c r="B829" s="14"/>
    </row>
    <row r="830" ht="14.25" customHeight="1">
      <c r="B830" s="14"/>
    </row>
    <row r="831" ht="14.25" customHeight="1">
      <c r="B831" s="14"/>
    </row>
    <row r="832" ht="14.25" customHeight="1">
      <c r="B832" s="14"/>
    </row>
    <row r="833" ht="14.25" customHeight="1">
      <c r="B833" s="14"/>
    </row>
    <row r="834" ht="14.25" customHeight="1">
      <c r="B834" s="14"/>
    </row>
    <row r="835" ht="14.25" customHeight="1">
      <c r="B835" s="14"/>
    </row>
    <row r="836" ht="14.25" customHeight="1">
      <c r="B836" s="14"/>
    </row>
    <row r="837" ht="14.25" customHeight="1">
      <c r="B837" s="14"/>
    </row>
    <row r="838" ht="14.25" customHeight="1">
      <c r="B838" s="14"/>
    </row>
    <row r="839" ht="14.25" customHeight="1">
      <c r="B839" s="14"/>
    </row>
    <row r="840" ht="14.25" customHeight="1">
      <c r="B840" s="14"/>
    </row>
    <row r="841" ht="14.25" customHeight="1">
      <c r="B841" s="14"/>
    </row>
    <row r="842" ht="14.25" customHeight="1">
      <c r="B842" s="14"/>
    </row>
    <row r="843" ht="14.25" customHeight="1">
      <c r="B843" s="14"/>
    </row>
    <row r="844" ht="14.25" customHeight="1">
      <c r="B844" s="14"/>
    </row>
    <row r="845" ht="14.25" customHeight="1">
      <c r="B845" s="14"/>
    </row>
    <row r="846" ht="14.25" customHeight="1">
      <c r="B846" s="14"/>
    </row>
    <row r="847" ht="14.25" customHeight="1">
      <c r="B847" s="14"/>
    </row>
    <row r="848" ht="14.25" customHeight="1">
      <c r="B848" s="14"/>
    </row>
    <row r="849" ht="14.25" customHeight="1">
      <c r="B849" s="14"/>
    </row>
    <row r="850" ht="14.25" customHeight="1">
      <c r="B850" s="14"/>
    </row>
    <row r="851" ht="14.25" customHeight="1">
      <c r="B851" s="14"/>
    </row>
    <row r="852" ht="14.25" customHeight="1">
      <c r="B852" s="14"/>
    </row>
    <row r="853" ht="14.25" customHeight="1">
      <c r="B853" s="14"/>
    </row>
    <row r="854" ht="14.25" customHeight="1">
      <c r="B854" s="14"/>
    </row>
    <row r="855" ht="14.25" customHeight="1">
      <c r="B855" s="14"/>
    </row>
    <row r="856" ht="14.25" customHeight="1">
      <c r="B856" s="14"/>
    </row>
    <row r="857" ht="14.25" customHeight="1">
      <c r="B857" s="14"/>
    </row>
    <row r="858" ht="14.25" customHeight="1">
      <c r="B858" s="14"/>
    </row>
    <row r="859" ht="14.25" customHeight="1">
      <c r="B859" s="14"/>
    </row>
    <row r="860" ht="14.25" customHeight="1">
      <c r="B860" s="14"/>
    </row>
    <row r="861" ht="14.25" customHeight="1">
      <c r="B861" s="14"/>
    </row>
    <row r="862" ht="14.25" customHeight="1">
      <c r="B862" s="14"/>
    </row>
    <row r="863" ht="14.25" customHeight="1">
      <c r="B863" s="14"/>
    </row>
    <row r="864" ht="14.25" customHeight="1">
      <c r="B864" s="14"/>
    </row>
    <row r="865" ht="14.25" customHeight="1">
      <c r="B865" s="14"/>
    </row>
    <row r="866" ht="14.25" customHeight="1">
      <c r="B866" s="14"/>
    </row>
    <row r="867" ht="14.25" customHeight="1">
      <c r="B867" s="14"/>
    </row>
    <row r="868" ht="14.25" customHeight="1">
      <c r="B868" s="14"/>
    </row>
    <row r="869" ht="14.25" customHeight="1">
      <c r="B869" s="14"/>
    </row>
    <row r="870" ht="14.25" customHeight="1">
      <c r="B870" s="14"/>
    </row>
    <row r="871" ht="14.25" customHeight="1">
      <c r="B871" s="14"/>
    </row>
    <row r="872" ht="14.25" customHeight="1">
      <c r="B872" s="14"/>
    </row>
    <row r="873" ht="14.25" customHeight="1">
      <c r="B873" s="14"/>
    </row>
    <row r="874" ht="14.25" customHeight="1">
      <c r="B874" s="14"/>
    </row>
    <row r="875" ht="14.25" customHeight="1">
      <c r="B875" s="14"/>
    </row>
    <row r="876" ht="14.25" customHeight="1">
      <c r="B876" s="14"/>
    </row>
    <row r="877" ht="14.25" customHeight="1">
      <c r="B877" s="14"/>
    </row>
    <row r="878" ht="14.25" customHeight="1">
      <c r="B878" s="14"/>
    </row>
    <row r="879" ht="14.25" customHeight="1">
      <c r="B879" s="14"/>
    </row>
    <row r="880" ht="14.25" customHeight="1">
      <c r="B880" s="14"/>
    </row>
    <row r="881" ht="14.25" customHeight="1">
      <c r="B881" s="14"/>
    </row>
    <row r="882" ht="14.25" customHeight="1">
      <c r="B882" s="14"/>
    </row>
    <row r="883" ht="14.25" customHeight="1">
      <c r="B883" s="14"/>
    </row>
    <row r="884" ht="14.25" customHeight="1">
      <c r="B884" s="14"/>
    </row>
    <row r="885" ht="14.25" customHeight="1">
      <c r="B885" s="14"/>
    </row>
    <row r="886" ht="14.25" customHeight="1">
      <c r="B886" s="14"/>
    </row>
    <row r="887" ht="14.25" customHeight="1">
      <c r="B887" s="14"/>
    </row>
    <row r="888" ht="14.25" customHeight="1">
      <c r="B888" s="14"/>
    </row>
    <row r="889" ht="14.25" customHeight="1">
      <c r="B889" s="14"/>
    </row>
    <row r="890" ht="14.25" customHeight="1">
      <c r="B890" s="14"/>
    </row>
    <row r="891" ht="14.25" customHeight="1">
      <c r="B891" s="14"/>
    </row>
    <row r="892" ht="14.25" customHeight="1">
      <c r="B892" s="14"/>
    </row>
    <row r="893" ht="14.25" customHeight="1">
      <c r="B893" s="14"/>
    </row>
    <row r="894" ht="14.25" customHeight="1">
      <c r="B894" s="14"/>
    </row>
    <row r="895" ht="14.25" customHeight="1">
      <c r="B895" s="14"/>
    </row>
    <row r="896" ht="14.25" customHeight="1">
      <c r="B896" s="14"/>
    </row>
    <row r="897" ht="14.25" customHeight="1">
      <c r="B897" s="14"/>
    </row>
    <row r="898" ht="14.25" customHeight="1">
      <c r="B898" s="14"/>
    </row>
    <row r="899" ht="14.25" customHeight="1">
      <c r="B899" s="14"/>
    </row>
    <row r="900" ht="14.25" customHeight="1">
      <c r="B900" s="14"/>
    </row>
    <row r="901" ht="14.25" customHeight="1">
      <c r="B901" s="14"/>
    </row>
    <row r="902" ht="14.25" customHeight="1">
      <c r="B902" s="14"/>
    </row>
    <row r="903" ht="14.25" customHeight="1">
      <c r="B903" s="14"/>
    </row>
    <row r="904" ht="14.25" customHeight="1">
      <c r="B904" s="14"/>
    </row>
    <row r="905" ht="14.25" customHeight="1">
      <c r="B905" s="14"/>
    </row>
    <row r="906" ht="14.25" customHeight="1">
      <c r="B906" s="14"/>
    </row>
    <row r="907" ht="14.25" customHeight="1">
      <c r="B907" s="14"/>
    </row>
    <row r="908" ht="14.25" customHeight="1">
      <c r="B908" s="14"/>
    </row>
    <row r="909" ht="14.25" customHeight="1">
      <c r="B909" s="14"/>
    </row>
    <row r="910" ht="14.25" customHeight="1">
      <c r="B910" s="14"/>
    </row>
    <row r="911" ht="14.25" customHeight="1">
      <c r="B911" s="14"/>
    </row>
    <row r="912" ht="14.25" customHeight="1">
      <c r="B912" s="14"/>
    </row>
    <row r="913" ht="14.25" customHeight="1">
      <c r="B913" s="14"/>
    </row>
    <row r="914" ht="14.25" customHeight="1">
      <c r="B914" s="14"/>
    </row>
    <row r="915" ht="14.25" customHeight="1">
      <c r="B915" s="14"/>
    </row>
    <row r="916" ht="14.25" customHeight="1">
      <c r="B916" s="14"/>
    </row>
    <row r="917" ht="14.25" customHeight="1">
      <c r="B917" s="14"/>
    </row>
    <row r="918" ht="14.25" customHeight="1">
      <c r="B918" s="14"/>
    </row>
    <row r="919" ht="14.25" customHeight="1">
      <c r="B919" s="14"/>
    </row>
    <row r="920" ht="14.25" customHeight="1">
      <c r="B920" s="14"/>
    </row>
    <row r="921" ht="14.25" customHeight="1">
      <c r="B921" s="14"/>
    </row>
    <row r="922" ht="14.25" customHeight="1">
      <c r="B922" s="14"/>
    </row>
    <row r="923" ht="14.25" customHeight="1">
      <c r="B923" s="14"/>
    </row>
    <row r="924" ht="14.25" customHeight="1">
      <c r="B924" s="14"/>
    </row>
    <row r="925" ht="14.25" customHeight="1">
      <c r="B925" s="14"/>
    </row>
    <row r="926" ht="14.25" customHeight="1">
      <c r="B926" s="14"/>
    </row>
    <row r="927" ht="14.25" customHeight="1">
      <c r="B927" s="14"/>
    </row>
    <row r="928" ht="14.25" customHeight="1">
      <c r="B928" s="14"/>
    </row>
    <row r="929" ht="14.25" customHeight="1">
      <c r="B929" s="14"/>
    </row>
    <row r="930" ht="14.25" customHeight="1">
      <c r="B930" s="14"/>
    </row>
    <row r="931" ht="14.25" customHeight="1">
      <c r="B931" s="14"/>
    </row>
    <row r="932" ht="14.25" customHeight="1">
      <c r="B932" s="14"/>
    </row>
    <row r="933" ht="14.25" customHeight="1">
      <c r="B933" s="14"/>
    </row>
    <row r="934" ht="14.25" customHeight="1">
      <c r="B934" s="14"/>
    </row>
    <row r="935" ht="14.25" customHeight="1">
      <c r="B935" s="14"/>
    </row>
    <row r="936" ht="14.25" customHeight="1">
      <c r="B936" s="14"/>
    </row>
    <row r="937" ht="14.25" customHeight="1">
      <c r="B937" s="14"/>
    </row>
    <row r="938" ht="14.25" customHeight="1">
      <c r="B938" s="14"/>
    </row>
    <row r="939" ht="14.25" customHeight="1">
      <c r="B939" s="14"/>
    </row>
    <row r="940" ht="14.25" customHeight="1">
      <c r="B940" s="14"/>
    </row>
    <row r="941" ht="14.25" customHeight="1">
      <c r="B941" s="14"/>
    </row>
    <row r="942" ht="14.25" customHeight="1">
      <c r="B942" s="14"/>
    </row>
    <row r="943" ht="14.25" customHeight="1">
      <c r="B943" s="14"/>
    </row>
    <row r="944" ht="14.25" customHeight="1">
      <c r="B944" s="14"/>
    </row>
    <row r="945" ht="14.25" customHeight="1">
      <c r="B945" s="14"/>
    </row>
    <row r="946" ht="14.25" customHeight="1">
      <c r="B946" s="14"/>
    </row>
    <row r="947" ht="14.25" customHeight="1">
      <c r="B947" s="14"/>
    </row>
    <row r="948" ht="14.25" customHeight="1">
      <c r="B948" s="14"/>
    </row>
    <row r="949" ht="14.25" customHeight="1">
      <c r="B949" s="14"/>
    </row>
    <row r="950" ht="14.25" customHeight="1">
      <c r="B950" s="14"/>
    </row>
    <row r="951" ht="14.25" customHeight="1">
      <c r="B951" s="14"/>
    </row>
    <row r="952" ht="14.25" customHeight="1">
      <c r="B952" s="14"/>
    </row>
    <row r="953" ht="14.25" customHeight="1">
      <c r="B953" s="14"/>
    </row>
    <row r="954" ht="14.25" customHeight="1">
      <c r="B954" s="14"/>
    </row>
    <row r="955" ht="14.25" customHeight="1">
      <c r="B955" s="14"/>
    </row>
    <row r="956" ht="14.25" customHeight="1">
      <c r="B956" s="14"/>
    </row>
    <row r="957" ht="14.25" customHeight="1">
      <c r="B957" s="14"/>
    </row>
    <row r="958" ht="14.25" customHeight="1">
      <c r="B958" s="14"/>
    </row>
    <row r="959" ht="14.25" customHeight="1">
      <c r="B959" s="14"/>
    </row>
    <row r="960" ht="14.25" customHeight="1">
      <c r="B960" s="14"/>
    </row>
    <row r="961" ht="14.25" customHeight="1">
      <c r="B961" s="14"/>
    </row>
    <row r="962" ht="14.25" customHeight="1">
      <c r="B962" s="14"/>
    </row>
    <row r="963" ht="14.25" customHeight="1">
      <c r="B963" s="14"/>
    </row>
    <row r="964" ht="14.25" customHeight="1">
      <c r="B964" s="14"/>
    </row>
    <row r="965" ht="14.25" customHeight="1">
      <c r="B965" s="14"/>
    </row>
    <row r="966" ht="14.25" customHeight="1">
      <c r="B966" s="14"/>
    </row>
    <row r="967" ht="14.25" customHeight="1">
      <c r="B967" s="14"/>
    </row>
    <row r="968" ht="14.25" customHeight="1">
      <c r="B968" s="14"/>
    </row>
    <row r="969" ht="14.25" customHeight="1">
      <c r="B969" s="14"/>
    </row>
    <row r="970" ht="14.25" customHeight="1">
      <c r="B970" s="14"/>
    </row>
    <row r="971" ht="14.25" customHeight="1">
      <c r="B971" s="14"/>
    </row>
    <row r="972" ht="14.25" customHeight="1">
      <c r="B972" s="14"/>
    </row>
    <row r="973" ht="14.25" customHeight="1">
      <c r="B973" s="14"/>
    </row>
    <row r="974" ht="14.25" customHeight="1">
      <c r="B974" s="14"/>
    </row>
    <row r="975" ht="14.25" customHeight="1">
      <c r="B975" s="14"/>
    </row>
    <row r="976" ht="14.25" customHeight="1">
      <c r="B976" s="14"/>
    </row>
    <row r="977" ht="14.25" customHeight="1">
      <c r="B977" s="14"/>
    </row>
    <row r="978" ht="14.25" customHeight="1">
      <c r="B978" s="14"/>
    </row>
    <row r="979" ht="14.25" customHeight="1">
      <c r="B979" s="14"/>
    </row>
    <row r="980" ht="14.25" customHeight="1">
      <c r="B980" s="14"/>
    </row>
    <row r="981" ht="14.25" customHeight="1">
      <c r="B981" s="14"/>
    </row>
    <row r="982" ht="14.25" customHeight="1">
      <c r="B982" s="14"/>
    </row>
    <row r="983" ht="14.25" customHeight="1">
      <c r="B983" s="14"/>
    </row>
    <row r="984" ht="14.25" customHeight="1">
      <c r="B984" s="14"/>
    </row>
    <row r="985" ht="14.25" customHeight="1">
      <c r="B985" s="14"/>
    </row>
    <row r="986" ht="14.25" customHeight="1">
      <c r="B986" s="14"/>
    </row>
    <row r="987" ht="14.25" customHeight="1">
      <c r="B987" s="14"/>
    </row>
    <row r="988" ht="14.25" customHeight="1">
      <c r="B988" s="14"/>
    </row>
    <row r="989" ht="14.25" customHeight="1">
      <c r="B989" s="14"/>
    </row>
    <row r="990" ht="14.25" customHeight="1">
      <c r="B990" s="14"/>
    </row>
    <row r="991" ht="14.25" customHeight="1">
      <c r="B991" s="14"/>
    </row>
    <row r="992" ht="14.25" customHeight="1">
      <c r="B992" s="14"/>
    </row>
    <row r="993" ht="14.25" customHeight="1">
      <c r="B993" s="14"/>
    </row>
    <row r="994" ht="14.25" customHeight="1">
      <c r="B994" s="14"/>
    </row>
    <row r="995" ht="14.25" customHeight="1">
      <c r="B995" s="14"/>
    </row>
    <row r="996" ht="14.25" customHeight="1">
      <c r="B996" s="14"/>
    </row>
    <row r="997" ht="14.25" customHeight="1">
      <c r="B997" s="14"/>
    </row>
    <row r="998" ht="14.25" customHeight="1">
      <c r="B998" s="14"/>
    </row>
    <row r="999" ht="14.25" customHeight="1">
      <c r="B999" s="14"/>
    </row>
    <row r="1000" ht="14.25" customHeight="1">
      <c r="B1000" s="14"/>
    </row>
  </sheetData>
  <conditionalFormatting sqref="B1:D1000">
    <cfRule type="cellIs" dxfId="0" priority="1" operator="greaterThanOrEqual">
      <formula>3000</formula>
    </cfRule>
  </conditionalFormatting>
  <conditionalFormatting sqref="B1:D1000">
    <cfRule type="cellIs" dxfId="1" priority="2" operator="between">
      <formula>2000</formula>
      <formula>3000</formula>
    </cfRule>
  </conditionalFormatting>
  <conditionalFormatting sqref="B1:D1000">
    <cfRule type="cellIs" dxfId="2" priority="3" operator="between">
      <formula>0</formula>
      <formula>2000</formula>
    </cfRule>
  </conditionalFormatting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 outlineLevelRow="1"/>
  <cols>
    <col customWidth="1" min="2" max="2" width="22.57"/>
    <col customWidth="1" min="3" max="3" width="20.29"/>
    <col customWidth="1" min="4" max="4" width="20.14"/>
  </cols>
  <sheetData>
    <row r="1">
      <c r="A1" s="31" t="s">
        <v>28</v>
      </c>
      <c r="B1" s="8" t="s">
        <v>34</v>
      </c>
      <c r="C1" s="28" t="s">
        <v>34</v>
      </c>
      <c r="D1" s="38" t="s">
        <v>35</v>
      </c>
      <c r="E1" s="38" t="s">
        <v>36</v>
      </c>
    </row>
    <row r="2" outlineLevel="1">
      <c r="A2" s="27">
        <v>44562.0</v>
      </c>
      <c r="B2" s="8">
        <v>0.0</v>
      </c>
      <c r="C2" s="28">
        <v>0.0</v>
      </c>
      <c r="D2" s="38">
        <v>0.0</v>
      </c>
      <c r="E2" s="8" t="e">
        <v>#ERROR!</v>
      </c>
    </row>
    <row r="3" outlineLevel="1">
      <c r="A3" s="27">
        <v>44563.0</v>
      </c>
      <c r="B3" s="8">
        <v>3574.28</v>
      </c>
      <c r="C3" s="28">
        <v>3574.28</v>
      </c>
      <c r="D3" s="38">
        <v>25.0</v>
      </c>
      <c r="E3" s="8" t="e">
        <v>#ERROR!</v>
      </c>
    </row>
    <row r="4" outlineLevel="1">
      <c r="A4" s="27">
        <v>44564.0</v>
      </c>
      <c r="B4" s="8">
        <v>4942.17</v>
      </c>
      <c r="C4" s="28">
        <v>4942.17</v>
      </c>
      <c r="D4" s="38">
        <v>47.0</v>
      </c>
      <c r="E4" s="8" t="e">
        <v>#ERROR!</v>
      </c>
    </row>
    <row r="5" outlineLevel="1">
      <c r="A5" s="27">
        <v>44565.0</v>
      </c>
      <c r="B5" s="8">
        <v>5551.82</v>
      </c>
      <c r="C5" s="28">
        <v>5551.82</v>
      </c>
      <c r="D5" s="38">
        <v>55.0</v>
      </c>
      <c r="E5" s="8" t="e">
        <v>#ERROR!</v>
      </c>
    </row>
    <row r="6" outlineLevel="1">
      <c r="A6" s="27">
        <v>44566.0</v>
      </c>
      <c r="B6" s="8">
        <v>6001.55</v>
      </c>
      <c r="C6" s="28">
        <v>6001.55</v>
      </c>
      <c r="D6" s="38">
        <v>58.0</v>
      </c>
      <c r="E6" s="8" t="e">
        <v>#ERROR!</v>
      </c>
    </row>
    <row r="7" outlineLevel="1">
      <c r="A7" s="27">
        <v>44567.0</v>
      </c>
      <c r="B7" s="8">
        <v>4118.89</v>
      </c>
      <c r="C7" s="28">
        <v>4118.89</v>
      </c>
      <c r="D7" s="38">
        <v>50.0</v>
      </c>
      <c r="E7" s="8" t="e">
        <v>#ERROR!</v>
      </c>
    </row>
    <row r="8" outlineLevel="1">
      <c r="A8" s="27">
        <v>44568.0</v>
      </c>
      <c r="B8" s="8">
        <v>11298.62</v>
      </c>
      <c r="C8" s="28">
        <v>11298.62</v>
      </c>
      <c r="D8" s="38">
        <v>118.0</v>
      </c>
      <c r="E8" s="8" t="e">
        <v>#ERROR!</v>
      </c>
    </row>
    <row r="9" outlineLevel="1">
      <c r="A9" s="27">
        <v>44569.0</v>
      </c>
      <c r="B9" s="8">
        <v>5302.13</v>
      </c>
      <c r="C9" s="28">
        <v>5302.13</v>
      </c>
      <c r="D9" s="38">
        <v>58.0</v>
      </c>
      <c r="E9" s="8" t="e">
        <v>#ERROR!</v>
      </c>
    </row>
    <row r="10" outlineLevel="1">
      <c r="A10" s="27">
        <v>44570.0</v>
      </c>
      <c r="B10" s="8">
        <v>3478.01</v>
      </c>
      <c r="C10" s="28">
        <v>3478.01</v>
      </c>
      <c r="D10" s="38">
        <v>32.0</v>
      </c>
      <c r="E10" s="8" t="e">
        <v>#ERROR!</v>
      </c>
    </row>
    <row r="11" outlineLevel="1">
      <c r="A11" s="27">
        <v>44571.0</v>
      </c>
      <c r="B11" s="8">
        <v>7573.72</v>
      </c>
      <c r="C11" s="28">
        <v>7573.72</v>
      </c>
      <c r="D11" s="38">
        <v>32.0</v>
      </c>
      <c r="E11" s="8" t="e">
        <v>#ERROR!</v>
      </c>
    </row>
    <row r="12" outlineLevel="1">
      <c r="A12" s="27">
        <v>44572.0</v>
      </c>
      <c r="B12" s="8">
        <v>8452.5</v>
      </c>
      <c r="C12" s="28">
        <v>8452.5</v>
      </c>
      <c r="D12" s="38">
        <v>92.0</v>
      </c>
      <c r="E12" s="8" t="e">
        <v>#ERROR!</v>
      </c>
    </row>
    <row r="13" outlineLevel="1">
      <c r="A13" s="27">
        <v>44573.0</v>
      </c>
      <c r="B13" s="8">
        <v>8344.92</v>
      </c>
      <c r="C13" s="28">
        <v>8344.92</v>
      </c>
      <c r="D13" s="38">
        <v>96.0</v>
      </c>
      <c r="E13" s="8" t="e">
        <v>#ERROR!</v>
      </c>
    </row>
    <row r="14" outlineLevel="1">
      <c r="A14" s="27">
        <v>44574.0</v>
      </c>
      <c r="B14" s="8">
        <v>3580.9</v>
      </c>
      <c r="C14" s="28">
        <v>3580.9</v>
      </c>
      <c r="D14" s="38">
        <v>39.0</v>
      </c>
      <c r="E14" s="8" t="e">
        <v>#ERROR!</v>
      </c>
    </row>
    <row r="15" outlineLevel="1">
      <c r="A15" s="27">
        <v>44575.0</v>
      </c>
      <c r="B15" s="8">
        <v>7006.24</v>
      </c>
      <c r="C15" s="28">
        <v>7006.24</v>
      </c>
      <c r="D15" s="38">
        <v>66.0</v>
      </c>
      <c r="E15" s="8" t="e">
        <v>#ERROR!</v>
      </c>
    </row>
    <row r="16" outlineLevel="1">
      <c r="A16" s="27">
        <v>44576.0</v>
      </c>
      <c r="B16" s="8">
        <v>13455.06</v>
      </c>
      <c r="C16" s="28">
        <v>13455.06</v>
      </c>
      <c r="D16" s="38">
        <v>96.0</v>
      </c>
      <c r="E16" s="8" t="e">
        <v>#ERROR!</v>
      </c>
    </row>
    <row r="17" outlineLevel="1">
      <c r="A17" s="27">
        <v>44577.0</v>
      </c>
      <c r="B17" s="8">
        <v>7240.32</v>
      </c>
      <c r="C17" s="28">
        <v>7240.32</v>
      </c>
      <c r="D17" s="38">
        <v>56.0</v>
      </c>
      <c r="E17" s="8" t="e">
        <v>#ERROR!</v>
      </c>
    </row>
    <row r="18" outlineLevel="1">
      <c r="A18" s="27">
        <v>44578.0</v>
      </c>
      <c r="B18" s="8">
        <v>3178.41</v>
      </c>
      <c r="C18" s="28">
        <v>3178.41</v>
      </c>
      <c r="D18" s="38">
        <v>34.0</v>
      </c>
      <c r="E18" s="8" t="e">
        <v>#ERROR!</v>
      </c>
    </row>
    <row r="19" outlineLevel="1">
      <c r="A19" s="27">
        <v>44579.0</v>
      </c>
      <c r="B19" s="8">
        <v>3765.94</v>
      </c>
      <c r="C19" s="28">
        <v>3765.94</v>
      </c>
      <c r="D19" s="38">
        <v>40.0</v>
      </c>
      <c r="E19" s="8" t="e">
        <v>#ERROR!</v>
      </c>
    </row>
    <row r="20" outlineLevel="1">
      <c r="A20" s="27">
        <v>44580.0</v>
      </c>
      <c r="B20" s="8">
        <v>7932.96</v>
      </c>
      <c r="C20" s="28">
        <v>7932.96</v>
      </c>
      <c r="D20" s="38">
        <v>106.0</v>
      </c>
      <c r="E20" s="8" t="e">
        <v>#ERROR!</v>
      </c>
    </row>
    <row r="21" outlineLevel="1">
      <c r="A21" s="27">
        <v>44581.0</v>
      </c>
      <c r="B21" s="8">
        <v>3706.63</v>
      </c>
      <c r="C21" s="28">
        <v>3706.63</v>
      </c>
      <c r="D21" s="38">
        <v>42.0</v>
      </c>
      <c r="E21" s="8" t="e">
        <v>#ERROR!</v>
      </c>
    </row>
    <row r="22" outlineLevel="1">
      <c r="A22" s="27">
        <v>44582.0</v>
      </c>
      <c r="B22" s="8">
        <v>2753.61</v>
      </c>
      <c r="C22" s="28">
        <v>2753.61</v>
      </c>
      <c r="D22" s="38">
        <v>35.0</v>
      </c>
      <c r="E22" s="8" t="e">
        <v>#ERROR!</v>
      </c>
    </row>
    <row r="23" outlineLevel="1">
      <c r="A23" s="27">
        <v>44583.0</v>
      </c>
      <c r="B23" s="8">
        <v>6177.15</v>
      </c>
      <c r="C23" s="28">
        <v>6177.15</v>
      </c>
      <c r="D23" s="38">
        <v>51.0</v>
      </c>
      <c r="E23" s="8" t="e">
        <v>#ERROR!</v>
      </c>
    </row>
    <row r="24" outlineLevel="1">
      <c r="A24" s="27">
        <v>44584.0</v>
      </c>
      <c r="B24" s="8">
        <v>2919.39</v>
      </c>
      <c r="C24" s="28">
        <v>2919.39</v>
      </c>
      <c r="D24" s="38">
        <v>26.0</v>
      </c>
      <c r="E24" s="8" t="e">
        <v>#ERROR!</v>
      </c>
    </row>
    <row r="25" outlineLevel="1">
      <c r="A25" s="27">
        <v>44585.0</v>
      </c>
      <c r="B25" s="8">
        <v>3034.94</v>
      </c>
      <c r="C25" s="28">
        <v>3034.94</v>
      </c>
      <c r="D25" s="38">
        <v>31.0</v>
      </c>
      <c r="E25" s="8" t="e">
        <v>#ERROR!</v>
      </c>
    </row>
    <row r="26" outlineLevel="1">
      <c r="A26" s="27">
        <v>44586.0</v>
      </c>
      <c r="B26" s="8">
        <v>2491.39</v>
      </c>
      <c r="C26" s="28">
        <v>2491.39</v>
      </c>
      <c r="D26" s="38">
        <v>34.0</v>
      </c>
      <c r="E26" s="8" t="e">
        <v>#ERROR!</v>
      </c>
    </row>
    <row r="27" outlineLevel="1">
      <c r="A27" s="27">
        <v>44587.0</v>
      </c>
      <c r="B27" s="8">
        <v>1881.23</v>
      </c>
      <c r="C27" s="28">
        <v>1881.23</v>
      </c>
      <c r="D27" s="38">
        <v>24.0</v>
      </c>
      <c r="E27" s="8" t="e">
        <v>#ERROR!</v>
      </c>
    </row>
    <row r="28" outlineLevel="1">
      <c r="A28" s="27">
        <v>44588.0</v>
      </c>
      <c r="B28" s="8">
        <v>2533.27</v>
      </c>
      <c r="C28" s="28">
        <v>2533.27</v>
      </c>
      <c r="D28" s="38">
        <v>34.0</v>
      </c>
      <c r="E28" s="8" t="e">
        <v>#ERROR!</v>
      </c>
    </row>
    <row r="29" outlineLevel="1">
      <c r="A29" s="27">
        <v>44589.0</v>
      </c>
      <c r="B29" s="8">
        <v>4445.86</v>
      </c>
      <c r="C29" s="28">
        <v>4445.86</v>
      </c>
      <c r="D29" s="38">
        <v>45.0</v>
      </c>
      <c r="E29" s="8" t="e">
        <v>#ERROR!</v>
      </c>
    </row>
    <row r="30" outlineLevel="1">
      <c r="A30" s="27">
        <v>44590.0</v>
      </c>
      <c r="B30" s="8">
        <v>3152.18</v>
      </c>
      <c r="C30" s="28">
        <v>3152.18</v>
      </c>
      <c r="D30" s="38">
        <v>26.0</v>
      </c>
      <c r="E30" s="8" t="e">
        <v>#ERROR!</v>
      </c>
    </row>
    <row r="31" outlineLevel="1">
      <c r="A31" s="27">
        <v>44591.0</v>
      </c>
      <c r="B31" s="8">
        <v>2940.98</v>
      </c>
      <c r="C31" s="28">
        <v>2940.98</v>
      </c>
      <c r="D31" s="38">
        <v>29.0</v>
      </c>
      <c r="E31" s="8" t="e">
        <v>#ERROR!</v>
      </c>
    </row>
    <row r="32" outlineLevel="1">
      <c r="A32" s="27">
        <v>44592.0</v>
      </c>
      <c r="B32" s="8">
        <v>8442.52</v>
      </c>
      <c r="C32" s="28">
        <v>8442.52</v>
      </c>
      <c r="D32" s="38">
        <v>108.0</v>
      </c>
      <c r="E32" s="8" t="e">
        <v>#ERROR!</v>
      </c>
    </row>
    <row r="33">
      <c r="A33" s="27">
        <v>44593.0</v>
      </c>
      <c r="B33" s="8">
        <v>4717.85</v>
      </c>
      <c r="C33" s="28">
        <v>4717.85</v>
      </c>
      <c r="D33" s="38">
        <v>47.0</v>
      </c>
      <c r="E33" s="38" t="e">
        <v>#ERROR!</v>
      </c>
    </row>
    <row r="34">
      <c r="A34" s="27">
        <v>44594.0</v>
      </c>
      <c r="B34" s="8">
        <v>4845.28</v>
      </c>
      <c r="C34" s="28">
        <v>4845.28</v>
      </c>
      <c r="D34" s="38">
        <v>42.0</v>
      </c>
      <c r="E34" s="38" t="e">
        <v>#ERROR!</v>
      </c>
    </row>
    <row r="35">
      <c r="A35" s="27">
        <v>44595.0</v>
      </c>
      <c r="B35" s="8">
        <v>3418.45</v>
      </c>
      <c r="C35" s="28">
        <v>3418.45</v>
      </c>
      <c r="D35" s="38">
        <v>33.0</v>
      </c>
      <c r="E35" s="38" t="e">
        <v>#ERROR!</v>
      </c>
    </row>
    <row r="36">
      <c r="A36" s="27">
        <v>44596.0</v>
      </c>
      <c r="B36" s="8">
        <v>3483.92</v>
      </c>
      <c r="C36" s="28">
        <v>3483.92</v>
      </c>
      <c r="D36" s="38">
        <v>39.0</v>
      </c>
      <c r="E36" s="38" t="e">
        <v>#ERROR!</v>
      </c>
    </row>
    <row r="37">
      <c r="A37" s="27">
        <v>44597.0</v>
      </c>
      <c r="B37" s="8">
        <v>4180.18</v>
      </c>
      <c r="C37" s="28">
        <v>4180.18</v>
      </c>
      <c r="D37" s="38">
        <v>38.0</v>
      </c>
      <c r="E37" s="38" t="e">
        <v>#ERROR!</v>
      </c>
    </row>
    <row r="38">
      <c r="A38" s="27">
        <v>44598.0</v>
      </c>
      <c r="B38" s="8">
        <v>5260.92</v>
      </c>
      <c r="C38" s="28">
        <v>5260.92</v>
      </c>
      <c r="D38" s="38">
        <v>44.0</v>
      </c>
      <c r="E38" s="38" t="e">
        <v>#ERROR!</v>
      </c>
    </row>
    <row r="39">
      <c r="A39" s="27">
        <v>44599.0</v>
      </c>
      <c r="B39" s="8">
        <v>2654.27</v>
      </c>
      <c r="C39" s="28">
        <v>2654.27</v>
      </c>
      <c r="D39" s="38">
        <v>31.0</v>
      </c>
      <c r="E39" s="38" t="e">
        <v>#ERROR!</v>
      </c>
    </row>
    <row r="40">
      <c r="A40" s="27">
        <v>44600.0</v>
      </c>
      <c r="B40" s="8">
        <v>1405.34</v>
      </c>
      <c r="C40" s="28">
        <v>1405.34</v>
      </c>
      <c r="D40" s="38">
        <v>14.0</v>
      </c>
      <c r="E40" s="38" t="e">
        <v>#ERROR!</v>
      </c>
    </row>
    <row r="41">
      <c r="A41" s="27">
        <v>44601.0</v>
      </c>
      <c r="B41" s="8">
        <v>3204.92</v>
      </c>
      <c r="C41" s="28">
        <v>3204.92</v>
      </c>
      <c r="D41" s="38">
        <v>27.0</v>
      </c>
      <c r="E41" s="38" t="e">
        <v>#ERROR!</v>
      </c>
    </row>
    <row r="42">
      <c r="A42" s="27">
        <v>44602.0</v>
      </c>
      <c r="B42" s="8">
        <v>3167.18</v>
      </c>
      <c r="C42" s="28">
        <v>3167.18</v>
      </c>
      <c r="D42" s="38">
        <v>30.0</v>
      </c>
      <c r="E42" s="38" t="e">
        <v>#ERROR!</v>
      </c>
    </row>
    <row r="43">
      <c r="A43" s="27">
        <v>44603.0</v>
      </c>
      <c r="B43" s="8">
        <v>2384.78</v>
      </c>
      <c r="C43" s="28">
        <v>2384.78</v>
      </c>
      <c r="D43" s="38">
        <v>24.0</v>
      </c>
      <c r="E43" s="38" t="e">
        <v>#ERROR!</v>
      </c>
    </row>
    <row r="44">
      <c r="A44" s="27">
        <v>44604.0</v>
      </c>
      <c r="B44" s="8">
        <v>4758.67</v>
      </c>
      <c r="C44" s="28">
        <v>4758.67</v>
      </c>
      <c r="D44" s="38">
        <v>40.0</v>
      </c>
      <c r="E44" s="38" t="e">
        <v>#ERROR!</v>
      </c>
    </row>
    <row r="45">
      <c r="A45" s="27">
        <v>44605.0</v>
      </c>
      <c r="B45" s="8">
        <v>5125.44</v>
      </c>
      <c r="C45" s="28">
        <v>5125.44</v>
      </c>
      <c r="D45" s="38">
        <v>44.0</v>
      </c>
      <c r="E45" s="38" t="e">
        <v>#ERROR!</v>
      </c>
    </row>
    <row r="46">
      <c r="A46" s="27">
        <v>44606.0</v>
      </c>
      <c r="B46" s="8">
        <v>2791.7</v>
      </c>
      <c r="C46" s="28">
        <v>2791.7</v>
      </c>
      <c r="D46" s="38">
        <v>26.0</v>
      </c>
      <c r="E46" s="38" t="e">
        <v>#ERROR!</v>
      </c>
    </row>
    <row r="47">
      <c r="A47" s="27">
        <v>44607.0</v>
      </c>
      <c r="B47" s="8">
        <v>12108.44</v>
      </c>
      <c r="C47" s="28">
        <v>12108.44</v>
      </c>
      <c r="D47" s="38">
        <v>112.0</v>
      </c>
      <c r="E47" s="38" t="e">
        <v>#ERROR!</v>
      </c>
    </row>
    <row r="48">
      <c r="A48" s="27">
        <v>44608.0</v>
      </c>
      <c r="B48" s="8">
        <v>4255.83</v>
      </c>
      <c r="C48" s="28">
        <v>4255.83</v>
      </c>
      <c r="D48" s="38">
        <v>44.0</v>
      </c>
      <c r="E48" s="38" t="e">
        <v>#ERROR!</v>
      </c>
    </row>
    <row r="49">
      <c r="A49" s="27">
        <v>44609.0</v>
      </c>
      <c r="B49" s="8">
        <v>4820.66</v>
      </c>
      <c r="C49" s="28">
        <v>4820.66</v>
      </c>
      <c r="D49" s="38">
        <v>55.0</v>
      </c>
      <c r="E49" s="38" t="e">
        <v>#ERROR!</v>
      </c>
    </row>
    <row r="50">
      <c r="A50" s="27">
        <v>44610.0</v>
      </c>
      <c r="B50" s="8">
        <v>2980.8</v>
      </c>
      <c r="C50" s="28">
        <v>2980.8</v>
      </c>
      <c r="D50" s="38">
        <v>37.0</v>
      </c>
      <c r="E50" s="38" t="e">
        <v>#ERROR!</v>
      </c>
    </row>
    <row r="51">
      <c r="A51" s="27">
        <v>44611.0</v>
      </c>
      <c r="B51" s="8">
        <v>5728.46</v>
      </c>
      <c r="C51" s="28">
        <v>5728.46</v>
      </c>
      <c r="D51" s="38">
        <v>44.0</v>
      </c>
      <c r="E51" s="38" t="e">
        <v>#ERROR!</v>
      </c>
    </row>
    <row r="52">
      <c r="A52" s="27">
        <v>44612.0</v>
      </c>
      <c r="B52" s="8">
        <v>5559.94</v>
      </c>
      <c r="C52" s="28">
        <v>5559.94</v>
      </c>
      <c r="D52" s="38">
        <v>33.0</v>
      </c>
      <c r="E52" s="38" t="e">
        <v>#ERROR!</v>
      </c>
    </row>
    <row r="53">
      <c r="A53" s="27">
        <v>44613.0</v>
      </c>
      <c r="B53" s="8">
        <v>4966.54</v>
      </c>
      <c r="C53" s="28">
        <v>4966.54</v>
      </c>
      <c r="D53" s="38">
        <v>35.0</v>
      </c>
      <c r="E53" s="38" t="e">
        <v>#ERROR!</v>
      </c>
    </row>
    <row r="54">
      <c r="A54" s="27">
        <v>44614.0</v>
      </c>
      <c r="B54" s="8">
        <v>4648.99</v>
      </c>
      <c r="C54" s="28">
        <v>4648.99</v>
      </c>
      <c r="D54" s="38">
        <v>49.0</v>
      </c>
      <c r="E54" s="38" t="e">
        <v>#ERROR!</v>
      </c>
    </row>
    <row r="55">
      <c r="A55" s="27">
        <v>44615.0</v>
      </c>
      <c r="B55" s="8">
        <v>3440.66</v>
      </c>
      <c r="C55" s="28">
        <v>3440.66</v>
      </c>
      <c r="D55" s="38">
        <v>43.0</v>
      </c>
      <c r="E55" s="38" t="e">
        <v>#ERROR!</v>
      </c>
    </row>
    <row r="56">
      <c r="A56" s="27">
        <v>44616.0</v>
      </c>
      <c r="B56" s="8">
        <v>8176.18</v>
      </c>
      <c r="C56" s="28">
        <v>8176.18</v>
      </c>
      <c r="D56" s="38">
        <v>80.0</v>
      </c>
      <c r="E56" s="38" t="e">
        <v>#ERROR!</v>
      </c>
    </row>
    <row r="57">
      <c r="A57" s="27">
        <v>44617.0</v>
      </c>
      <c r="B57" s="8">
        <v>5836.68</v>
      </c>
      <c r="C57" s="28">
        <v>5836.68</v>
      </c>
      <c r="D57" s="38">
        <v>68.0</v>
      </c>
      <c r="E57" s="38" t="e">
        <v>#ERROR!</v>
      </c>
    </row>
    <row r="58">
      <c r="A58" s="27">
        <v>44618.0</v>
      </c>
      <c r="B58" s="8">
        <v>30024.04</v>
      </c>
      <c r="C58" s="28">
        <v>30024.04</v>
      </c>
      <c r="D58" s="38">
        <v>196.0</v>
      </c>
      <c r="E58" s="38" t="e">
        <v>#ERROR!</v>
      </c>
    </row>
    <row r="59">
      <c r="A59" s="27">
        <v>44619.0</v>
      </c>
      <c r="B59" s="8">
        <v>3184.52</v>
      </c>
      <c r="C59" s="28">
        <v>3184.52</v>
      </c>
      <c r="D59" s="38">
        <v>31.0</v>
      </c>
      <c r="E59" s="38" t="e">
        <v>#ERROR!</v>
      </c>
    </row>
    <row r="60">
      <c r="A60" s="27">
        <v>44620.0</v>
      </c>
      <c r="B60" s="8">
        <v>4329.66</v>
      </c>
      <c r="C60" s="28">
        <v>4329.66</v>
      </c>
      <c r="D60" s="38">
        <v>40.0</v>
      </c>
      <c r="E60" s="38" t="e">
        <v>#ERROR!</v>
      </c>
    </row>
    <row r="61">
      <c r="A61" s="27">
        <v>44621.0</v>
      </c>
      <c r="B61" s="8">
        <v>6669.52</v>
      </c>
      <c r="C61" s="28">
        <v>6669.52</v>
      </c>
      <c r="D61" s="38">
        <v>60.0</v>
      </c>
      <c r="E61" s="38" t="e">
        <v>#ERROR!</v>
      </c>
    </row>
    <row r="62">
      <c r="A62" s="27">
        <v>44622.0</v>
      </c>
      <c r="B62" s="8">
        <v>5933.08</v>
      </c>
      <c r="C62" s="28">
        <v>5933.08</v>
      </c>
      <c r="D62" s="38">
        <v>58.0</v>
      </c>
      <c r="E62" s="38" t="e">
        <v>#ERROR!</v>
      </c>
    </row>
    <row r="63">
      <c r="A63" s="27">
        <v>44623.0</v>
      </c>
      <c r="B63" s="8">
        <v>6080.77</v>
      </c>
      <c r="C63" s="28">
        <v>6080.77</v>
      </c>
      <c r="D63" s="38">
        <v>50.0</v>
      </c>
      <c r="E63" s="38" t="e">
        <v>#ERROR!</v>
      </c>
    </row>
    <row r="64">
      <c r="A64" s="27">
        <v>44624.0</v>
      </c>
      <c r="B64" s="8">
        <v>3690.55</v>
      </c>
      <c r="C64" s="28">
        <v>3690.55</v>
      </c>
      <c r="D64" s="38">
        <v>38.0</v>
      </c>
      <c r="E64" s="38" t="e">
        <v>#ERROR!</v>
      </c>
    </row>
    <row r="65">
      <c r="A65" s="27">
        <v>44625.0</v>
      </c>
      <c r="B65" s="8">
        <v>5746.1</v>
      </c>
      <c r="C65" s="28">
        <v>5746.1</v>
      </c>
      <c r="D65" s="38">
        <v>48.0</v>
      </c>
      <c r="E65" s="38" t="e">
        <v>#ERROR!</v>
      </c>
    </row>
    <row r="66">
      <c r="A66" s="27">
        <v>44626.0</v>
      </c>
      <c r="B66" s="8">
        <v>3095.82</v>
      </c>
      <c r="C66" s="28">
        <v>3095.82</v>
      </c>
      <c r="D66" s="38">
        <v>28.0</v>
      </c>
      <c r="E66" s="38" t="e">
        <v>#ERROR!</v>
      </c>
    </row>
    <row r="67">
      <c r="A67" s="27">
        <v>44627.0</v>
      </c>
      <c r="B67" s="8">
        <v>3740.32</v>
      </c>
      <c r="C67" s="28">
        <v>3740.32</v>
      </c>
      <c r="D67" s="38">
        <v>40.0</v>
      </c>
      <c r="E67" s="38" t="e">
        <v>#ERROR!</v>
      </c>
    </row>
    <row r="68">
      <c r="A68" s="27">
        <v>44628.0</v>
      </c>
      <c r="B68" s="8">
        <v>11450.8</v>
      </c>
      <c r="C68" s="28">
        <v>11450.8</v>
      </c>
      <c r="D68" s="38">
        <v>80.0</v>
      </c>
      <c r="E68" s="38" t="e">
        <v>#ERROR!</v>
      </c>
    </row>
    <row r="69">
      <c r="A69" s="27">
        <v>44629.0</v>
      </c>
      <c r="B69" s="8">
        <v>2361.7</v>
      </c>
      <c r="C69" s="28">
        <v>2361.7</v>
      </c>
      <c r="D69" s="38">
        <v>29.0</v>
      </c>
      <c r="E69" s="38" t="e">
        <v>#ERROR!</v>
      </c>
    </row>
    <row r="70">
      <c r="A70" s="27">
        <v>44630.0</v>
      </c>
      <c r="B70" s="8">
        <v>7212.96</v>
      </c>
      <c r="C70" s="28">
        <v>7212.96</v>
      </c>
      <c r="D70" s="38">
        <v>88.0</v>
      </c>
      <c r="E70" s="38" t="e">
        <v>#ERROR!</v>
      </c>
    </row>
    <row r="71">
      <c r="A71" s="27">
        <v>44631.0</v>
      </c>
      <c r="B71" s="8">
        <v>4566.46</v>
      </c>
      <c r="C71" s="28">
        <v>4566.46</v>
      </c>
      <c r="D71" s="38">
        <v>41.0</v>
      </c>
      <c r="E71" s="38" t="e">
        <v>#ERROR!</v>
      </c>
    </row>
    <row r="72">
      <c r="A72" s="27">
        <v>44632.0</v>
      </c>
      <c r="B72" s="8">
        <v>2883.33</v>
      </c>
      <c r="C72" s="28">
        <v>2883.33</v>
      </c>
      <c r="D72" s="38">
        <v>28.0</v>
      </c>
      <c r="E72" s="38" t="e">
        <v>#ERROR!</v>
      </c>
    </row>
    <row r="73">
      <c r="A73" s="27">
        <v>44633.0</v>
      </c>
      <c r="B73" s="8">
        <v>1853.87</v>
      </c>
      <c r="C73" s="28">
        <v>1853.87</v>
      </c>
      <c r="D73" s="38">
        <v>17.0</v>
      </c>
      <c r="E73" s="38" t="e">
        <v>#ERROR!</v>
      </c>
    </row>
    <row r="74">
      <c r="A74" s="27">
        <v>44634.0</v>
      </c>
      <c r="B74" s="8">
        <v>5483.77</v>
      </c>
      <c r="C74" s="28">
        <v>5483.77</v>
      </c>
      <c r="D74" s="38">
        <v>45.0</v>
      </c>
      <c r="E74" s="38" t="e">
        <v>#ERROR!</v>
      </c>
    </row>
    <row r="75">
      <c r="A75" s="27">
        <v>44635.0</v>
      </c>
      <c r="B75" s="8">
        <v>5135.18</v>
      </c>
      <c r="C75" s="28">
        <v>5135.18</v>
      </c>
      <c r="D75" s="38">
        <v>40.0</v>
      </c>
      <c r="E75" s="38" t="e">
        <v>#ERROR!</v>
      </c>
    </row>
    <row r="76">
      <c r="A76" s="27">
        <v>44636.0</v>
      </c>
      <c r="B76" s="8">
        <v>3445.95</v>
      </c>
      <c r="C76" s="28">
        <v>3445.95</v>
      </c>
      <c r="D76" s="38">
        <v>28.0</v>
      </c>
      <c r="E76" s="38" t="e">
        <v>#ERROR!</v>
      </c>
    </row>
    <row r="77">
      <c r="A77" s="27">
        <v>44637.0</v>
      </c>
      <c r="B77" s="8">
        <v>4681.26</v>
      </c>
      <c r="C77" s="28">
        <v>4681.26</v>
      </c>
      <c r="D77" s="38">
        <v>33.0</v>
      </c>
      <c r="E77" s="38" t="e">
        <v>#ERROR!</v>
      </c>
    </row>
    <row r="78">
      <c r="A78" s="27">
        <v>44638.0</v>
      </c>
      <c r="B78" s="8">
        <v>4252.02</v>
      </c>
      <c r="C78" s="28">
        <v>4252.02</v>
      </c>
      <c r="D78" s="38">
        <v>40.0</v>
      </c>
      <c r="E78" s="38" t="e">
        <v>#ERROR!</v>
      </c>
    </row>
    <row r="79">
      <c r="A79" s="27">
        <v>44639.0</v>
      </c>
      <c r="B79" s="8">
        <v>7373.08</v>
      </c>
      <c r="C79" s="28">
        <v>7373.08</v>
      </c>
      <c r="D79" s="38">
        <v>76.0</v>
      </c>
      <c r="E79" s="38" t="e">
        <v>#ERROR!</v>
      </c>
    </row>
    <row r="80">
      <c r="A80" s="27">
        <v>44640.0</v>
      </c>
      <c r="B80" s="8">
        <v>3334.67</v>
      </c>
      <c r="C80" s="28">
        <v>3334.67</v>
      </c>
      <c r="D80" s="38">
        <v>32.0</v>
      </c>
      <c r="E80" s="38" t="e">
        <v>#ERROR!</v>
      </c>
    </row>
    <row r="81">
      <c r="A81" s="27">
        <v>44641.0</v>
      </c>
      <c r="B81" s="8">
        <v>3020.49</v>
      </c>
      <c r="C81" s="28">
        <v>3020.49</v>
      </c>
      <c r="D81" s="38">
        <v>31.0</v>
      </c>
      <c r="E81" s="38" t="e">
        <v>#ERROR!</v>
      </c>
    </row>
    <row r="82">
      <c r="A82" s="27">
        <v>44642.0</v>
      </c>
      <c r="B82" s="8">
        <v>1648.64</v>
      </c>
      <c r="C82" s="28">
        <v>1648.64</v>
      </c>
      <c r="D82" s="38">
        <v>27.0</v>
      </c>
      <c r="E82" s="38" t="e">
        <v>#ERROR!</v>
      </c>
    </row>
    <row r="83">
      <c r="A83" s="27">
        <v>44643.0</v>
      </c>
      <c r="B83" s="8">
        <v>2574.24</v>
      </c>
      <c r="C83" s="28">
        <v>2574.24</v>
      </c>
      <c r="D83" s="38">
        <v>27.0</v>
      </c>
      <c r="E83" s="38" t="e">
        <v>#ERROR!</v>
      </c>
    </row>
    <row r="84">
      <c r="A84" s="27">
        <v>44644.0</v>
      </c>
      <c r="B84" s="8">
        <v>2477.08</v>
      </c>
      <c r="C84" s="28">
        <v>2477.08</v>
      </c>
      <c r="D84" s="38">
        <v>25.0</v>
      </c>
      <c r="E84" s="38" t="e">
        <v>#ERROR!</v>
      </c>
    </row>
    <row r="85">
      <c r="A85" s="27">
        <v>44645.0</v>
      </c>
      <c r="B85" s="8">
        <v>4972.6</v>
      </c>
      <c r="C85" s="28">
        <v>4972.6</v>
      </c>
      <c r="D85" s="38">
        <v>46.0</v>
      </c>
      <c r="E85" s="38" t="e">
        <v>#ERROR!</v>
      </c>
    </row>
    <row r="86">
      <c r="A86" s="27">
        <v>44646.0</v>
      </c>
      <c r="B86" s="8">
        <v>5208.9</v>
      </c>
      <c r="C86" s="28">
        <v>5208.9</v>
      </c>
      <c r="D86" s="38">
        <v>44.0</v>
      </c>
      <c r="E86" s="38" t="e">
        <v>#ERROR!</v>
      </c>
    </row>
    <row r="87">
      <c r="A87" s="27">
        <v>44647.0</v>
      </c>
      <c r="B87" s="8">
        <v>1700.68</v>
      </c>
      <c r="C87" s="28">
        <v>1700.68</v>
      </c>
      <c r="D87" s="38">
        <v>16.0</v>
      </c>
      <c r="E87" s="38" t="e">
        <v>#ERROR!</v>
      </c>
    </row>
    <row r="88">
      <c r="A88" s="27">
        <v>44648.0</v>
      </c>
      <c r="B88" s="8">
        <v>4589.27</v>
      </c>
      <c r="C88" s="28">
        <v>4589.27</v>
      </c>
      <c r="D88" s="38">
        <v>44.0</v>
      </c>
      <c r="E88" s="38" t="e">
        <v>#ERROR!</v>
      </c>
    </row>
    <row r="89">
      <c r="A89" s="27">
        <v>44649.0</v>
      </c>
      <c r="B89" s="8">
        <v>3952.03</v>
      </c>
      <c r="C89" s="28">
        <v>3952.03</v>
      </c>
      <c r="D89" s="38">
        <v>39.0</v>
      </c>
      <c r="E89" s="38" t="e">
        <v>#ERROR!</v>
      </c>
    </row>
    <row r="90">
      <c r="A90" s="27">
        <v>44650.0</v>
      </c>
      <c r="B90" s="8">
        <v>5844.88</v>
      </c>
      <c r="C90" s="28">
        <v>5844.88</v>
      </c>
      <c r="D90" s="38">
        <v>58.0</v>
      </c>
      <c r="E90" s="38" t="e">
        <v>#ERROR!</v>
      </c>
    </row>
    <row r="91">
      <c r="A91" s="27">
        <v>44651.0</v>
      </c>
      <c r="B91" s="8">
        <v>5354.57</v>
      </c>
      <c r="C91" s="28">
        <v>5354.57</v>
      </c>
      <c r="D91" s="38">
        <v>48.0</v>
      </c>
      <c r="E91" s="38" t="e">
        <v>#ERROR!</v>
      </c>
    </row>
    <row r="92">
      <c r="A92" s="27">
        <v>44652.0</v>
      </c>
      <c r="B92" s="8">
        <v>10255.38</v>
      </c>
      <c r="C92" s="28">
        <v>10255.38</v>
      </c>
      <c r="D92" s="38">
        <v>73.0</v>
      </c>
      <c r="E92" s="38" t="e">
        <v>#ERROR!</v>
      </c>
    </row>
    <row r="93">
      <c r="A93" s="27">
        <v>44653.0</v>
      </c>
      <c r="B93" s="8">
        <v>3892.35</v>
      </c>
      <c r="C93" s="28">
        <v>3892.35</v>
      </c>
      <c r="D93" s="38">
        <v>31.0</v>
      </c>
      <c r="E93" s="38" t="e">
        <v>#ERROR!</v>
      </c>
    </row>
    <row r="94">
      <c r="A94" s="27">
        <v>44654.0</v>
      </c>
      <c r="B94" s="8">
        <v>1394.7</v>
      </c>
      <c r="C94" s="28">
        <v>1394.7</v>
      </c>
      <c r="D94" s="38">
        <v>19.0</v>
      </c>
      <c r="E94" s="38" t="e">
        <v>#ERROR!</v>
      </c>
    </row>
    <row r="95">
      <c r="A95" s="27">
        <v>44655.0</v>
      </c>
      <c r="B95" s="8">
        <v>2904.19</v>
      </c>
      <c r="C95" s="28">
        <v>2904.19</v>
      </c>
      <c r="D95" s="38">
        <v>35.0</v>
      </c>
      <c r="E95" s="38" t="e">
        <v>#ERROR!</v>
      </c>
    </row>
    <row r="96">
      <c r="A96" s="27">
        <v>44656.0</v>
      </c>
      <c r="B96" s="8">
        <v>3574.76</v>
      </c>
      <c r="C96" s="28">
        <v>3574.76</v>
      </c>
      <c r="D96" s="38">
        <v>46.0</v>
      </c>
      <c r="E96" s="38" t="e">
        <v>#ERROR!</v>
      </c>
    </row>
    <row r="97">
      <c r="A97" s="27">
        <v>44657.0</v>
      </c>
      <c r="B97" s="8">
        <v>3552.24</v>
      </c>
      <c r="C97" s="28">
        <v>3552.24</v>
      </c>
      <c r="D97" s="38">
        <v>32.0</v>
      </c>
      <c r="E97" s="38" t="e">
        <v>#ERROR!</v>
      </c>
    </row>
    <row r="98">
      <c r="A98" s="27">
        <v>44658.0</v>
      </c>
      <c r="B98" s="8">
        <v>8770.7</v>
      </c>
      <c r="C98" s="28">
        <v>8770.7</v>
      </c>
      <c r="D98" s="38">
        <v>72.0</v>
      </c>
      <c r="E98" s="38" t="e">
        <v>#ERROR!</v>
      </c>
    </row>
    <row r="99">
      <c r="A99" s="27">
        <v>44659.0</v>
      </c>
      <c r="B99" s="8">
        <v>9999.94</v>
      </c>
      <c r="C99" s="28">
        <v>9999.94</v>
      </c>
      <c r="D99" s="38">
        <v>78.0</v>
      </c>
      <c r="E99" s="38" t="e">
        <v>#ERROR!</v>
      </c>
    </row>
    <row r="100">
      <c r="A100" s="27">
        <v>44660.0</v>
      </c>
      <c r="B100" s="8">
        <v>9773.8</v>
      </c>
      <c r="C100" s="28">
        <v>9773.8</v>
      </c>
      <c r="D100" s="38">
        <v>88.0</v>
      </c>
      <c r="E100" s="38" t="e">
        <v>#ERROR!</v>
      </c>
    </row>
    <row r="101">
      <c r="A101" s="27">
        <v>44661.0</v>
      </c>
      <c r="B101" s="8">
        <v>2396.57</v>
      </c>
      <c r="C101" s="28">
        <v>2396.57</v>
      </c>
      <c r="D101" s="38">
        <v>21.0</v>
      </c>
      <c r="E101" s="38" t="e">
        <v>#ERROR!</v>
      </c>
    </row>
    <row r="102">
      <c r="A102" s="27">
        <v>44662.0</v>
      </c>
      <c r="B102" s="8">
        <v>3934.62</v>
      </c>
      <c r="C102" s="28">
        <v>3934.62</v>
      </c>
      <c r="D102" s="38">
        <v>45.0</v>
      </c>
      <c r="E102" s="38" t="e">
        <v>#ERROR!</v>
      </c>
    </row>
    <row r="103">
      <c r="A103" s="27">
        <v>44663.0</v>
      </c>
      <c r="B103" s="8">
        <v>7285.53</v>
      </c>
      <c r="C103" s="28">
        <v>7285.53</v>
      </c>
      <c r="D103" s="38">
        <v>61.0</v>
      </c>
      <c r="E103" s="38" t="e">
        <v>#ERROR!</v>
      </c>
    </row>
    <row r="104">
      <c r="A104" s="27">
        <v>44664.0</v>
      </c>
      <c r="B104" s="8">
        <v>7784.47</v>
      </c>
      <c r="C104" s="28">
        <v>7784.47</v>
      </c>
      <c r="D104" s="38">
        <v>66.0</v>
      </c>
      <c r="E104" s="38" t="e">
        <v>#ERROR!</v>
      </c>
    </row>
    <row r="105">
      <c r="A105" s="27">
        <v>44665.0</v>
      </c>
      <c r="B105" s="8">
        <v>4226.42</v>
      </c>
      <c r="C105" s="28">
        <v>4226.42</v>
      </c>
      <c r="D105" s="38">
        <v>44.0</v>
      </c>
      <c r="E105" s="38" t="e">
        <v>#ERROR!</v>
      </c>
    </row>
    <row r="106">
      <c r="A106" s="27">
        <v>44666.0</v>
      </c>
      <c r="B106" s="8">
        <v>2323.02</v>
      </c>
      <c r="C106" s="28">
        <v>2323.02</v>
      </c>
      <c r="D106" s="38">
        <v>19.0</v>
      </c>
      <c r="E106" s="38" t="e">
        <v>#ERROR!</v>
      </c>
    </row>
    <row r="107">
      <c r="A107" s="27">
        <v>44667.0</v>
      </c>
      <c r="B107" s="8">
        <v>2517.63</v>
      </c>
      <c r="C107" s="28">
        <v>2517.63</v>
      </c>
      <c r="D107" s="38">
        <v>30.0</v>
      </c>
      <c r="E107" s="38" t="e">
        <v>#ERROR!</v>
      </c>
    </row>
    <row r="108">
      <c r="A108" s="27">
        <v>44668.0</v>
      </c>
      <c r="B108" s="8">
        <v>3773.66</v>
      </c>
      <c r="C108" s="28">
        <v>3773.66</v>
      </c>
      <c r="D108" s="38">
        <v>22.0</v>
      </c>
      <c r="E108" s="38" t="e">
        <v>#ERROR!</v>
      </c>
    </row>
    <row r="109">
      <c r="A109" s="27">
        <v>44669.0</v>
      </c>
      <c r="B109" s="8">
        <v>4332.58</v>
      </c>
      <c r="C109" s="28">
        <v>4332.58</v>
      </c>
      <c r="D109" s="38">
        <v>47.0</v>
      </c>
      <c r="E109" s="38" t="e">
        <v>#ERROR!</v>
      </c>
    </row>
    <row r="110">
      <c r="A110" s="27">
        <v>44670.0</v>
      </c>
      <c r="B110" s="8">
        <v>4677.13</v>
      </c>
      <c r="C110" s="28">
        <v>4677.13</v>
      </c>
      <c r="D110" s="38">
        <v>57.0</v>
      </c>
      <c r="E110" s="38" t="e">
        <v>#ERROR!</v>
      </c>
    </row>
    <row r="111">
      <c r="A111" s="27">
        <v>44671.0</v>
      </c>
      <c r="B111" s="8">
        <v>7803.19</v>
      </c>
      <c r="C111" s="28">
        <v>7803.19</v>
      </c>
      <c r="D111" s="38">
        <v>44.0</v>
      </c>
      <c r="E111" s="38" t="e">
        <v>#ERROR!</v>
      </c>
    </row>
    <row r="112">
      <c r="A112" s="27">
        <v>44672.0</v>
      </c>
      <c r="B112" s="8">
        <v>4054.63</v>
      </c>
      <c r="C112" s="28">
        <v>4054.63</v>
      </c>
      <c r="D112" s="38">
        <v>42.0</v>
      </c>
      <c r="E112" s="38" t="e">
        <v>#ERROR!</v>
      </c>
    </row>
    <row r="113">
      <c r="A113" s="27">
        <v>44673.0</v>
      </c>
      <c r="B113" s="8">
        <v>3629.81</v>
      </c>
      <c r="C113" s="28">
        <v>3629.81</v>
      </c>
      <c r="D113" s="38">
        <v>32.0</v>
      </c>
      <c r="E113" s="38" t="e">
        <v>#ERROR!</v>
      </c>
    </row>
    <row r="114">
      <c r="A114" s="27">
        <v>44674.0</v>
      </c>
      <c r="B114" s="8">
        <v>2972.21</v>
      </c>
      <c r="C114" s="28">
        <v>2972.21</v>
      </c>
      <c r="D114" s="38">
        <v>37.0</v>
      </c>
      <c r="E114" s="38" t="e">
        <v>#ERROR!</v>
      </c>
    </row>
    <row r="115">
      <c r="A115" s="27">
        <v>44675.0</v>
      </c>
      <c r="B115" s="8">
        <v>1497.54</v>
      </c>
      <c r="C115" s="28">
        <v>1497.54</v>
      </c>
      <c r="D115" s="38">
        <v>15.0</v>
      </c>
      <c r="E115" s="38" t="e">
        <v>#ERROR!</v>
      </c>
    </row>
    <row r="116">
      <c r="A116" s="27">
        <v>44676.0</v>
      </c>
      <c r="B116" s="8">
        <v>3894.87</v>
      </c>
      <c r="C116" s="28">
        <v>3894.87</v>
      </c>
      <c r="D116" s="38">
        <v>33.0</v>
      </c>
      <c r="E116" s="38" t="e">
        <v>#ERROR!</v>
      </c>
    </row>
    <row r="117">
      <c r="A117" s="27">
        <v>44677.0</v>
      </c>
      <c r="B117" s="8">
        <v>2496.57</v>
      </c>
      <c r="C117" s="28">
        <v>2496.57</v>
      </c>
      <c r="D117" s="38">
        <v>25.0</v>
      </c>
      <c r="E117" s="38" t="e">
        <v>#ERROR!</v>
      </c>
    </row>
    <row r="118">
      <c r="A118" s="27">
        <v>44678.0</v>
      </c>
      <c r="B118" s="8">
        <v>2155.31</v>
      </c>
      <c r="C118" s="28">
        <v>2155.31</v>
      </c>
      <c r="D118" s="38">
        <v>28.0</v>
      </c>
      <c r="E118" s="38" t="e">
        <v>#ERROR!</v>
      </c>
    </row>
    <row r="119">
      <c r="A119" s="27">
        <v>44679.0</v>
      </c>
      <c r="B119" s="8">
        <v>3407.9</v>
      </c>
      <c r="C119" s="28">
        <v>3407.9</v>
      </c>
      <c r="D119" s="38">
        <v>36.0</v>
      </c>
      <c r="E119" s="38" t="e">
        <v>#ERROR!</v>
      </c>
    </row>
    <row r="120">
      <c r="A120" s="27">
        <v>44680.0</v>
      </c>
      <c r="B120" s="8">
        <v>2724.02</v>
      </c>
      <c r="C120" s="28">
        <v>2724.02</v>
      </c>
      <c r="D120" s="38">
        <v>32.0</v>
      </c>
      <c r="E120" s="38" t="e">
        <v>#ERROR!</v>
      </c>
    </row>
    <row r="121">
      <c r="A121" s="27">
        <v>44681.0</v>
      </c>
      <c r="B121" s="8">
        <v>2936.9</v>
      </c>
      <c r="C121" s="28">
        <v>2936.9</v>
      </c>
      <c r="D121" s="38">
        <v>31.0</v>
      </c>
      <c r="E121" s="38" t="e">
        <v>#ERROR!</v>
      </c>
    </row>
    <row r="122">
      <c r="A122" s="27">
        <v>44682.0</v>
      </c>
      <c r="B122" s="8">
        <v>2299.49</v>
      </c>
      <c r="C122" s="28">
        <v>2299.49</v>
      </c>
      <c r="D122" s="38">
        <v>25.0</v>
      </c>
      <c r="E122" s="38" t="e">
        <v>#ERROR!</v>
      </c>
    </row>
    <row r="123">
      <c r="A123" s="27">
        <v>44683.0</v>
      </c>
      <c r="B123" s="8">
        <v>5005.97</v>
      </c>
      <c r="C123" s="28">
        <v>5005.97</v>
      </c>
      <c r="D123" s="38">
        <v>44.0</v>
      </c>
      <c r="E123" s="38" t="e">
        <v>#ERROR!</v>
      </c>
    </row>
    <row r="124">
      <c r="A124" s="27">
        <v>44684.0</v>
      </c>
      <c r="B124" s="8">
        <v>3559.06</v>
      </c>
      <c r="C124" s="28">
        <v>3559.06</v>
      </c>
      <c r="D124" s="38">
        <v>35.0</v>
      </c>
      <c r="E124" s="38" t="e">
        <v>#ERROR!</v>
      </c>
    </row>
    <row r="125">
      <c r="A125" s="27">
        <v>44685.0</v>
      </c>
      <c r="B125" s="8">
        <v>3769.1</v>
      </c>
      <c r="C125" s="28">
        <v>3769.1</v>
      </c>
      <c r="D125" s="38">
        <v>31.0</v>
      </c>
      <c r="E125" s="38" t="e">
        <v>#ERROR!</v>
      </c>
    </row>
    <row r="126">
      <c r="A126" s="27">
        <v>44686.0</v>
      </c>
      <c r="B126" s="8">
        <v>4005.34</v>
      </c>
      <c r="C126" s="28">
        <v>4005.34</v>
      </c>
      <c r="D126" s="38">
        <v>45.0</v>
      </c>
      <c r="E126" s="38" t="e">
        <v>#ERROR!</v>
      </c>
    </row>
    <row r="127">
      <c r="A127" s="27">
        <v>44687.0</v>
      </c>
      <c r="B127" s="8">
        <v>3641.77</v>
      </c>
      <c r="C127" s="28">
        <v>3641.77</v>
      </c>
      <c r="D127" s="38">
        <v>36.0</v>
      </c>
      <c r="E127" s="38" t="e">
        <v>#ERROR!</v>
      </c>
    </row>
    <row r="128">
      <c r="A128" s="27">
        <v>44688.0</v>
      </c>
      <c r="B128" s="8">
        <v>7543.74</v>
      </c>
      <c r="C128" s="28">
        <v>7543.74</v>
      </c>
      <c r="D128" s="38">
        <v>74.0</v>
      </c>
      <c r="E128" s="38" t="e">
        <v>#ERROR!</v>
      </c>
    </row>
    <row r="129">
      <c r="A129" s="27">
        <v>44689.0</v>
      </c>
      <c r="B129" s="8">
        <v>4323.88</v>
      </c>
      <c r="C129" s="28">
        <v>4323.88</v>
      </c>
      <c r="D129" s="38">
        <v>34.0</v>
      </c>
      <c r="E129" s="38" t="e">
        <v>#ERROR!</v>
      </c>
    </row>
    <row r="130">
      <c r="A130" s="27">
        <v>44690.0</v>
      </c>
      <c r="B130" s="8">
        <v>6576.87</v>
      </c>
      <c r="C130" s="28">
        <v>6576.87</v>
      </c>
      <c r="D130" s="38">
        <v>47.0</v>
      </c>
      <c r="E130" s="38" t="e">
        <v>#ERROR!</v>
      </c>
    </row>
    <row r="131">
      <c r="A131" s="27">
        <v>44691.0</v>
      </c>
      <c r="B131" s="8">
        <v>4187.87</v>
      </c>
      <c r="C131" s="28">
        <v>4187.87</v>
      </c>
      <c r="D131" s="38">
        <v>34.0</v>
      </c>
      <c r="E131" s="38" t="e">
        <v>#ERROR!</v>
      </c>
    </row>
    <row r="132">
      <c r="A132" s="27">
        <v>44692.0</v>
      </c>
      <c r="B132" s="8">
        <v>5394.0</v>
      </c>
      <c r="C132" s="28">
        <v>5394.0</v>
      </c>
      <c r="D132" s="38">
        <v>66.0</v>
      </c>
      <c r="E132" s="38" t="e">
        <v>#ERROR!</v>
      </c>
    </row>
    <row r="133">
      <c r="A133" s="27">
        <v>44693.0</v>
      </c>
      <c r="B133" s="8">
        <v>10033.94</v>
      </c>
      <c r="C133" s="28">
        <v>10033.94</v>
      </c>
      <c r="D133" s="38">
        <v>96.0</v>
      </c>
      <c r="E133" s="38" t="e">
        <v>#ERROR!</v>
      </c>
    </row>
    <row r="134">
      <c r="A134" s="27">
        <v>44694.0</v>
      </c>
      <c r="B134" s="8">
        <v>6800.97</v>
      </c>
      <c r="C134" s="28">
        <v>6800.97</v>
      </c>
      <c r="D134" s="38">
        <v>42.0</v>
      </c>
      <c r="E134" s="38" t="e">
        <v>#ERROR!</v>
      </c>
    </row>
    <row r="135">
      <c r="A135" s="27">
        <v>44695.0</v>
      </c>
      <c r="B135" s="8">
        <v>12948.78</v>
      </c>
      <c r="C135" s="28">
        <v>12948.78</v>
      </c>
      <c r="D135" s="38">
        <v>90.0</v>
      </c>
      <c r="E135" s="38" t="e">
        <v>#ERROR!</v>
      </c>
    </row>
    <row r="136">
      <c r="A136" s="27">
        <v>44696.0</v>
      </c>
      <c r="B136" s="8">
        <v>4557.52</v>
      </c>
      <c r="C136" s="28">
        <v>4557.52</v>
      </c>
      <c r="D136" s="38">
        <v>52.0</v>
      </c>
      <c r="E136" s="38" t="e">
        <v>#ERROR!</v>
      </c>
    </row>
    <row r="137">
      <c r="A137" s="27">
        <v>44697.0</v>
      </c>
      <c r="B137" s="8">
        <v>6836.33</v>
      </c>
      <c r="C137" s="28">
        <v>6836.33</v>
      </c>
      <c r="D137" s="38">
        <v>60.0</v>
      </c>
      <c r="E137" s="38" t="e">
        <v>#ERROR!</v>
      </c>
    </row>
    <row r="138">
      <c r="A138" s="27">
        <v>44698.0</v>
      </c>
      <c r="B138" s="8">
        <v>2978.96</v>
      </c>
      <c r="C138" s="28">
        <v>2978.96</v>
      </c>
      <c r="D138" s="38">
        <v>36.0</v>
      </c>
      <c r="E138" s="38" t="e">
        <v>#ERROR!</v>
      </c>
    </row>
    <row r="139">
      <c r="A139" s="27">
        <v>44699.0</v>
      </c>
      <c r="B139" s="8">
        <v>3994.34</v>
      </c>
      <c r="C139" s="28">
        <v>3994.34</v>
      </c>
      <c r="D139" s="38">
        <v>42.0</v>
      </c>
      <c r="E139" s="38" t="e">
        <v>#ERROR!</v>
      </c>
    </row>
    <row r="140">
      <c r="A140" s="27">
        <v>44700.0</v>
      </c>
      <c r="B140" s="8">
        <v>3841.43</v>
      </c>
      <c r="C140" s="28">
        <v>3841.43</v>
      </c>
      <c r="D140" s="38">
        <v>40.0</v>
      </c>
      <c r="E140" s="38" t="e">
        <v>#ERROR!</v>
      </c>
    </row>
    <row r="141">
      <c r="A141" s="27">
        <v>44701.0</v>
      </c>
      <c r="B141" s="8">
        <v>5256.21</v>
      </c>
      <c r="C141" s="28">
        <v>5256.21</v>
      </c>
      <c r="D141" s="38">
        <v>46.0</v>
      </c>
      <c r="E141" s="38" t="e">
        <v>#ERROR!</v>
      </c>
    </row>
    <row r="142">
      <c r="A142" s="27">
        <v>44702.0</v>
      </c>
      <c r="B142" s="8">
        <v>4876.71</v>
      </c>
      <c r="C142" s="28">
        <v>4876.71</v>
      </c>
      <c r="D142" s="38">
        <v>31.0</v>
      </c>
      <c r="E142" s="38" t="e">
        <v>#ERROR!</v>
      </c>
    </row>
    <row r="143">
      <c r="A143" s="27">
        <v>44703.0</v>
      </c>
      <c r="B143" s="8">
        <v>3625.34</v>
      </c>
      <c r="C143" s="28">
        <v>3625.34</v>
      </c>
      <c r="D143" s="38">
        <v>24.0</v>
      </c>
      <c r="E143" s="38" t="e">
        <v>#ERROR!</v>
      </c>
    </row>
    <row r="144">
      <c r="A144" s="27">
        <v>44704.0</v>
      </c>
      <c r="B144" s="8">
        <v>2353.56</v>
      </c>
      <c r="C144" s="28">
        <v>2353.56</v>
      </c>
      <c r="D144" s="38">
        <v>34.0</v>
      </c>
      <c r="E144" s="38" t="e">
        <v>#ERROR!</v>
      </c>
    </row>
    <row r="145">
      <c r="A145" s="27">
        <v>44705.0</v>
      </c>
      <c r="B145" s="8">
        <v>2837.77</v>
      </c>
      <c r="C145" s="28">
        <v>2837.77</v>
      </c>
      <c r="D145" s="38">
        <v>33.0</v>
      </c>
      <c r="E145" s="38" t="e">
        <v>#ERROR!</v>
      </c>
    </row>
    <row r="146">
      <c r="A146" s="27">
        <v>44706.0</v>
      </c>
      <c r="B146" s="8">
        <v>6485.35</v>
      </c>
      <c r="C146" s="28">
        <v>6485.35</v>
      </c>
      <c r="D146" s="38">
        <v>53.0</v>
      </c>
      <c r="E146" s="38" t="e">
        <v>#ERROR!</v>
      </c>
    </row>
    <row r="147">
      <c r="A147" s="27">
        <v>44707.0</v>
      </c>
      <c r="B147" s="8">
        <v>4079.26</v>
      </c>
      <c r="C147" s="28">
        <v>4079.26</v>
      </c>
      <c r="D147" s="38">
        <v>35.0</v>
      </c>
      <c r="E147" s="38" t="e">
        <v>#ERROR!</v>
      </c>
    </row>
    <row r="148">
      <c r="A148" s="27">
        <v>44708.0</v>
      </c>
      <c r="B148" s="8">
        <v>6378.39</v>
      </c>
      <c r="C148" s="28">
        <v>6378.39</v>
      </c>
      <c r="D148" s="38">
        <v>60.0</v>
      </c>
      <c r="E148" s="38" t="e">
        <v>#ERROR!</v>
      </c>
    </row>
    <row r="149">
      <c r="A149" s="27">
        <v>44709.0</v>
      </c>
      <c r="B149" s="8">
        <v>7573.18</v>
      </c>
      <c r="C149" s="28">
        <v>7573.18</v>
      </c>
      <c r="D149" s="38">
        <v>84.0</v>
      </c>
      <c r="E149" s="38" t="e">
        <v>#ERROR!</v>
      </c>
    </row>
    <row r="150">
      <c r="A150" s="27">
        <v>44710.0</v>
      </c>
      <c r="B150" s="8">
        <v>7926.12</v>
      </c>
      <c r="C150" s="28">
        <v>7926.12</v>
      </c>
      <c r="D150" s="38">
        <v>68.0</v>
      </c>
      <c r="E150" s="38" t="e">
        <v>#ERROR!</v>
      </c>
    </row>
    <row r="151">
      <c r="A151" s="27">
        <v>44711.0</v>
      </c>
      <c r="B151" s="8">
        <v>4594.945</v>
      </c>
      <c r="C151" s="28">
        <v>4594.945</v>
      </c>
      <c r="D151" s="38">
        <v>0.0</v>
      </c>
      <c r="E151" s="38" t="e">
        <v>#ERROR!</v>
      </c>
    </row>
    <row r="152">
      <c r="A152" s="27">
        <v>44712.0</v>
      </c>
      <c r="B152" s="8">
        <v>2908.365</v>
      </c>
      <c r="C152" s="28">
        <v>2908.365</v>
      </c>
      <c r="D152" s="38">
        <v>0.0</v>
      </c>
      <c r="E152" s="38" t="e">
        <v>#ERROR!</v>
      </c>
    </row>
    <row r="153">
      <c r="A153" s="38" t="s">
        <v>37</v>
      </c>
      <c r="B153" s="8">
        <v>747209.6799999999</v>
      </c>
      <c r="C153" s="28">
        <v>747209.6799999999</v>
      </c>
      <c r="D153" s="38">
        <v>6873.0</v>
      </c>
      <c r="E153" s="38" t="e">
        <v>#ERROR!</v>
      </c>
    </row>
    <row r="154">
      <c r="B154" s="8"/>
      <c r="C154" s="28"/>
    </row>
    <row r="155">
      <c r="B155" s="8"/>
      <c r="C155" s="28"/>
    </row>
    <row r="156">
      <c r="B156" s="8"/>
      <c r="C156" s="28"/>
    </row>
    <row r="157">
      <c r="B157" s="8"/>
      <c r="C157" s="28"/>
    </row>
    <row r="158">
      <c r="B158" s="8"/>
      <c r="C158" s="28"/>
    </row>
    <row r="159">
      <c r="B159" s="8"/>
      <c r="C159" s="28"/>
    </row>
    <row r="160">
      <c r="B160" s="8"/>
      <c r="C160" s="28"/>
    </row>
    <row r="161">
      <c r="B161" s="8"/>
      <c r="C161" s="28"/>
    </row>
    <row r="162">
      <c r="B162" s="8"/>
      <c r="C162" s="28"/>
    </row>
    <row r="163">
      <c r="B163" s="8"/>
      <c r="C163" s="28"/>
    </row>
    <row r="164">
      <c r="B164" s="8"/>
      <c r="C164" s="28"/>
    </row>
    <row r="165">
      <c r="B165" s="8"/>
      <c r="C165" s="28"/>
    </row>
    <row r="166">
      <c r="B166" s="8"/>
      <c r="C166" s="28"/>
    </row>
    <row r="167">
      <c r="B167" s="8"/>
      <c r="C167" s="28"/>
    </row>
    <row r="168">
      <c r="B168" s="8"/>
      <c r="C168" s="28"/>
    </row>
    <row r="169">
      <c r="B169" s="8"/>
      <c r="C169" s="28"/>
    </row>
    <row r="170">
      <c r="B170" s="8"/>
      <c r="C170" s="28"/>
    </row>
    <row r="171">
      <c r="B171" s="8"/>
      <c r="C171" s="28"/>
    </row>
    <row r="172">
      <c r="B172" s="8"/>
      <c r="C172" s="28"/>
    </row>
    <row r="173">
      <c r="B173" s="8"/>
      <c r="C173" s="28"/>
    </row>
    <row r="174">
      <c r="B174" s="8"/>
      <c r="C174" s="28"/>
    </row>
    <row r="175">
      <c r="B175" s="8"/>
      <c r="C175" s="28"/>
    </row>
    <row r="176">
      <c r="B176" s="8"/>
      <c r="C176" s="28"/>
    </row>
    <row r="177">
      <c r="B177" s="8"/>
      <c r="C177" s="28"/>
    </row>
    <row r="178">
      <c r="B178" s="8"/>
      <c r="C178" s="28"/>
    </row>
    <row r="179">
      <c r="B179" s="8"/>
      <c r="C179" s="28"/>
    </row>
    <row r="180">
      <c r="B180" s="8"/>
      <c r="C180" s="28"/>
    </row>
    <row r="181">
      <c r="B181" s="8"/>
      <c r="C181" s="28"/>
    </row>
    <row r="182">
      <c r="B182" s="8"/>
      <c r="C182" s="28"/>
    </row>
    <row r="183">
      <c r="B183" s="8"/>
      <c r="C183" s="28"/>
    </row>
    <row r="184">
      <c r="B184" s="8"/>
      <c r="C184" s="28"/>
    </row>
    <row r="185">
      <c r="B185" s="8"/>
      <c r="C185" s="28"/>
    </row>
    <row r="186">
      <c r="B186" s="8"/>
      <c r="C186" s="28"/>
    </row>
    <row r="187">
      <c r="B187" s="8"/>
      <c r="C187" s="28"/>
    </row>
    <row r="188">
      <c r="B188" s="8"/>
      <c r="C188" s="28"/>
    </row>
    <row r="189">
      <c r="B189" s="8"/>
      <c r="C189" s="28"/>
    </row>
    <row r="190">
      <c r="B190" s="8"/>
      <c r="C190" s="28"/>
    </row>
    <row r="191">
      <c r="B191" s="8"/>
      <c r="C191" s="28"/>
    </row>
    <row r="192">
      <c r="B192" s="8"/>
      <c r="C192" s="28"/>
    </row>
    <row r="193">
      <c r="B193" s="8"/>
      <c r="C193" s="28"/>
    </row>
    <row r="194">
      <c r="B194" s="8"/>
      <c r="C194" s="28"/>
    </row>
    <row r="195">
      <c r="B195" s="8"/>
      <c r="C195" s="28"/>
    </row>
    <row r="196">
      <c r="B196" s="8"/>
      <c r="C196" s="28"/>
    </row>
    <row r="197">
      <c r="B197" s="8"/>
      <c r="C197" s="28"/>
    </row>
    <row r="198">
      <c r="B198" s="8"/>
      <c r="C198" s="28"/>
    </row>
    <row r="199">
      <c r="B199" s="8"/>
      <c r="C199" s="28"/>
    </row>
    <row r="200">
      <c r="B200" s="8"/>
      <c r="C200" s="28"/>
    </row>
    <row r="201">
      <c r="B201" s="8"/>
      <c r="C201" s="28"/>
    </row>
    <row r="202">
      <c r="B202" s="8"/>
      <c r="C202" s="28"/>
    </row>
    <row r="203">
      <c r="B203" s="8"/>
      <c r="C203" s="28"/>
    </row>
    <row r="204">
      <c r="B204" s="8"/>
      <c r="C204" s="28"/>
    </row>
    <row r="205">
      <c r="B205" s="8"/>
      <c r="C205" s="28"/>
    </row>
    <row r="206">
      <c r="B206" s="8"/>
      <c r="C206" s="28"/>
    </row>
    <row r="207">
      <c r="B207" s="8"/>
      <c r="C207" s="28"/>
    </row>
    <row r="208">
      <c r="B208" s="8"/>
      <c r="C208" s="28"/>
    </row>
    <row r="209">
      <c r="B209" s="8"/>
      <c r="C209" s="28"/>
    </row>
    <row r="210">
      <c r="B210" s="8"/>
      <c r="C210" s="28"/>
    </row>
    <row r="211">
      <c r="B211" s="8"/>
      <c r="C211" s="28"/>
    </row>
    <row r="212">
      <c r="B212" s="8"/>
      <c r="C212" s="28"/>
    </row>
    <row r="213">
      <c r="B213" s="8"/>
      <c r="C213" s="28"/>
    </row>
    <row r="214">
      <c r="B214" s="8"/>
      <c r="C214" s="28"/>
    </row>
    <row r="215">
      <c r="B215" s="8"/>
      <c r="C215" s="28"/>
    </row>
    <row r="216">
      <c r="B216" s="8"/>
      <c r="C216" s="28"/>
    </row>
    <row r="217">
      <c r="B217" s="8"/>
      <c r="C217" s="28"/>
    </row>
    <row r="218">
      <c r="B218" s="8"/>
      <c r="C218" s="28"/>
    </row>
    <row r="219">
      <c r="B219" s="8"/>
      <c r="C219" s="28"/>
    </row>
    <row r="220">
      <c r="B220" s="8"/>
      <c r="C220" s="28"/>
    </row>
    <row r="221">
      <c r="B221" s="8"/>
      <c r="C221" s="28"/>
    </row>
    <row r="222">
      <c r="B222" s="8"/>
      <c r="C222" s="28"/>
    </row>
    <row r="223">
      <c r="B223" s="8"/>
      <c r="C223" s="28"/>
    </row>
    <row r="224">
      <c r="B224" s="8"/>
      <c r="C224" s="28"/>
    </row>
    <row r="225">
      <c r="B225" s="8"/>
      <c r="C225" s="28"/>
    </row>
    <row r="226">
      <c r="B226" s="8"/>
      <c r="C226" s="28"/>
    </row>
    <row r="227">
      <c r="B227" s="8"/>
      <c r="C227" s="28"/>
    </row>
    <row r="228">
      <c r="B228" s="8"/>
      <c r="C228" s="28"/>
    </row>
    <row r="229">
      <c r="B229" s="8"/>
      <c r="C229" s="28"/>
    </row>
    <row r="230">
      <c r="B230" s="8"/>
      <c r="C230" s="28"/>
    </row>
    <row r="231">
      <c r="B231" s="8"/>
      <c r="C231" s="28"/>
    </row>
    <row r="232">
      <c r="B232" s="8"/>
      <c r="C232" s="28"/>
    </row>
    <row r="233">
      <c r="B233" s="8"/>
      <c r="C233" s="28"/>
    </row>
    <row r="234">
      <c r="B234" s="8"/>
      <c r="C234" s="28"/>
    </row>
    <row r="235">
      <c r="B235" s="8"/>
      <c r="C235" s="28"/>
    </row>
    <row r="236">
      <c r="B236" s="8"/>
      <c r="C236" s="28"/>
    </row>
    <row r="237">
      <c r="B237" s="8"/>
      <c r="C237" s="28"/>
    </row>
    <row r="238">
      <c r="B238" s="8"/>
      <c r="C238" s="28"/>
    </row>
    <row r="239">
      <c r="B239" s="8"/>
      <c r="C239" s="28"/>
    </row>
    <row r="240">
      <c r="B240" s="8"/>
      <c r="C240" s="28"/>
    </row>
    <row r="241">
      <c r="B241" s="8"/>
      <c r="C241" s="28"/>
    </row>
    <row r="242">
      <c r="B242" s="8"/>
      <c r="C242" s="28"/>
    </row>
    <row r="243">
      <c r="B243" s="8"/>
      <c r="C243" s="28"/>
    </row>
    <row r="244">
      <c r="B244" s="8"/>
      <c r="C244" s="28"/>
    </row>
    <row r="245">
      <c r="B245" s="8"/>
      <c r="C245" s="28"/>
    </row>
    <row r="246">
      <c r="B246" s="8"/>
      <c r="C246" s="28"/>
    </row>
    <row r="247">
      <c r="B247" s="8"/>
      <c r="C247" s="28"/>
    </row>
    <row r="248">
      <c r="B248" s="8"/>
      <c r="C248" s="28"/>
    </row>
    <row r="249">
      <c r="B249" s="8"/>
      <c r="C249" s="28"/>
    </row>
    <row r="250">
      <c r="B250" s="8"/>
      <c r="C250" s="28"/>
    </row>
    <row r="251">
      <c r="B251" s="8"/>
      <c r="C251" s="28"/>
    </row>
    <row r="252">
      <c r="B252" s="8"/>
      <c r="C252" s="28"/>
    </row>
    <row r="253">
      <c r="B253" s="8"/>
      <c r="C253" s="28"/>
    </row>
    <row r="254">
      <c r="B254" s="8"/>
      <c r="C254" s="28"/>
    </row>
    <row r="255">
      <c r="B255" s="8"/>
      <c r="C255" s="28"/>
    </row>
    <row r="256">
      <c r="B256" s="8"/>
      <c r="C256" s="28"/>
    </row>
    <row r="257">
      <c r="B257" s="8"/>
      <c r="C257" s="28"/>
    </row>
    <row r="258">
      <c r="B258" s="8"/>
      <c r="C258" s="28"/>
    </row>
    <row r="259">
      <c r="B259" s="8"/>
      <c r="C259" s="28"/>
    </row>
    <row r="260">
      <c r="B260" s="8"/>
      <c r="C260" s="28"/>
    </row>
    <row r="261">
      <c r="B261" s="8"/>
      <c r="C261" s="28"/>
    </row>
    <row r="262">
      <c r="B262" s="8"/>
      <c r="C262" s="28"/>
    </row>
    <row r="263">
      <c r="B263" s="8"/>
      <c r="C263" s="28"/>
    </row>
    <row r="264">
      <c r="B264" s="8"/>
      <c r="C264" s="28"/>
    </row>
    <row r="265">
      <c r="B265" s="8"/>
      <c r="C265" s="28"/>
    </row>
    <row r="266">
      <c r="B266" s="8"/>
      <c r="C266" s="28"/>
    </row>
    <row r="267">
      <c r="B267" s="8"/>
      <c r="C267" s="28"/>
    </row>
    <row r="268">
      <c r="B268" s="8"/>
      <c r="C268" s="28"/>
    </row>
    <row r="269">
      <c r="B269" s="8"/>
      <c r="C269" s="28"/>
    </row>
    <row r="270">
      <c r="B270" s="8"/>
      <c r="C270" s="28"/>
    </row>
    <row r="271">
      <c r="B271" s="8"/>
      <c r="C271" s="28"/>
    </row>
    <row r="272">
      <c r="B272" s="8"/>
      <c r="C272" s="28"/>
    </row>
    <row r="273">
      <c r="B273" s="8"/>
      <c r="C273" s="28"/>
    </row>
    <row r="274">
      <c r="B274" s="8"/>
      <c r="C274" s="28"/>
    </row>
    <row r="275">
      <c r="B275" s="8"/>
      <c r="C275" s="28"/>
    </row>
    <row r="276">
      <c r="B276" s="8"/>
      <c r="C276" s="28"/>
    </row>
    <row r="277">
      <c r="B277" s="8"/>
      <c r="C277" s="28"/>
    </row>
    <row r="278">
      <c r="B278" s="8"/>
      <c r="C278" s="28"/>
    </row>
    <row r="279">
      <c r="B279" s="8"/>
      <c r="C279" s="28"/>
    </row>
    <row r="280">
      <c r="B280" s="8"/>
      <c r="C280" s="28"/>
    </row>
    <row r="281">
      <c r="B281" s="8"/>
      <c r="C281" s="28"/>
    </row>
    <row r="282">
      <c r="B282" s="8"/>
      <c r="C282" s="28"/>
    </row>
    <row r="283">
      <c r="B283" s="8"/>
      <c r="C283" s="28"/>
    </row>
    <row r="284">
      <c r="B284" s="8"/>
      <c r="C284" s="28"/>
    </row>
    <row r="285">
      <c r="B285" s="8"/>
      <c r="C285" s="28"/>
    </row>
    <row r="286">
      <c r="B286" s="8"/>
      <c r="C286" s="28"/>
    </row>
    <row r="287">
      <c r="B287" s="8"/>
      <c r="C287" s="28"/>
    </row>
    <row r="288">
      <c r="B288" s="8"/>
      <c r="C288" s="28"/>
    </row>
    <row r="289">
      <c r="B289" s="8"/>
      <c r="C289" s="28"/>
    </row>
    <row r="290">
      <c r="B290" s="8"/>
      <c r="C290" s="28"/>
    </row>
    <row r="291">
      <c r="B291" s="8"/>
      <c r="C291" s="28"/>
    </row>
    <row r="292">
      <c r="B292" s="8"/>
      <c r="C292" s="28"/>
    </row>
    <row r="293">
      <c r="B293" s="8"/>
      <c r="C293" s="28"/>
    </row>
    <row r="294">
      <c r="B294" s="8"/>
      <c r="C294" s="28"/>
    </row>
    <row r="295">
      <c r="B295" s="8"/>
      <c r="C295" s="28"/>
    </row>
    <row r="296">
      <c r="B296" s="8"/>
      <c r="C296" s="28"/>
    </row>
    <row r="297">
      <c r="B297" s="8"/>
      <c r="C297" s="28"/>
    </row>
    <row r="298">
      <c r="B298" s="8"/>
      <c r="C298" s="28"/>
    </row>
    <row r="299">
      <c r="B299" s="8"/>
      <c r="C299" s="28"/>
    </row>
    <row r="300">
      <c r="B300" s="8"/>
      <c r="C300" s="28"/>
    </row>
    <row r="301">
      <c r="B301" s="8"/>
      <c r="C301" s="28"/>
    </row>
    <row r="302">
      <c r="B302" s="8"/>
      <c r="C302" s="28"/>
    </row>
    <row r="303">
      <c r="B303" s="8"/>
      <c r="C303" s="28"/>
    </row>
    <row r="304">
      <c r="B304" s="8"/>
      <c r="C304" s="28"/>
    </row>
    <row r="305">
      <c r="B305" s="8"/>
      <c r="C305" s="28"/>
    </row>
    <row r="306">
      <c r="B306" s="8"/>
      <c r="C306" s="28"/>
    </row>
    <row r="307">
      <c r="B307" s="8"/>
      <c r="C307" s="28"/>
    </row>
    <row r="308">
      <c r="B308" s="8"/>
      <c r="C308" s="28"/>
    </row>
    <row r="309">
      <c r="B309" s="8"/>
      <c r="C309" s="28"/>
    </row>
    <row r="310">
      <c r="B310" s="8"/>
      <c r="C310" s="28"/>
    </row>
    <row r="311">
      <c r="B311" s="8"/>
      <c r="C311" s="28"/>
    </row>
    <row r="312">
      <c r="B312" s="8"/>
      <c r="C312" s="28"/>
    </row>
    <row r="313">
      <c r="B313" s="8"/>
      <c r="C313" s="28"/>
    </row>
    <row r="314">
      <c r="B314" s="8"/>
      <c r="C314" s="28"/>
    </row>
    <row r="315">
      <c r="B315" s="8"/>
      <c r="C315" s="28"/>
    </row>
    <row r="316">
      <c r="B316" s="8"/>
      <c r="C316" s="28"/>
    </row>
    <row r="317">
      <c r="B317" s="8"/>
      <c r="C317" s="28"/>
    </row>
    <row r="318">
      <c r="B318" s="8"/>
      <c r="C318" s="28"/>
    </row>
    <row r="319">
      <c r="B319" s="8"/>
      <c r="C319" s="28"/>
    </row>
    <row r="320">
      <c r="B320" s="8"/>
      <c r="C320" s="28"/>
    </row>
    <row r="321">
      <c r="B321" s="8"/>
      <c r="C321" s="28"/>
    </row>
    <row r="322">
      <c r="B322" s="8"/>
      <c r="C322" s="28"/>
    </row>
    <row r="323">
      <c r="B323" s="8"/>
      <c r="C323" s="28"/>
    </row>
    <row r="324">
      <c r="B324" s="8"/>
      <c r="C324" s="28"/>
    </row>
    <row r="325">
      <c r="B325" s="8"/>
      <c r="C325" s="28"/>
    </row>
    <row r="326">
      <c r="B326" s="8"/>
      <c r="C326" s="28"/>
    </row>
    <row r="327">
      <c r="B327" s="8"/>
      <c r="C327" s="28"/>
    </row>
    <row r="328">
      <c r="B328" s="8"/>
      <c r="C328" s="28"/>
    </row>
    <row r="329">
      <c r="B329" s="8"/>
      <c r="C329" s="28"/>
    </row>
    <row r="330">
      <c r="B330" s="8"/>
      <c r="C330" s="28"/>
    </row>
    <row r="331">
      <c r="B331" s="8"/>
      <c r="C331" s="28"/>
    </row>
    <row r="332">
      <c r="B332" s="8"/>
      <c r="C332" s="28"/>
    </row>
    <row r="333">
      <c r="B333" s="8"/>
      <c r="C333" s="28"/>
    </row>
    <row r="334">
      <c r="B334" s="8"/>
      <c r="C334" s="28"/>
    </row>
    <row r="335">
      <c r="B335" s="8"/>
      <c r="C335" s="28"/>
    </row>
    <row r="336">
      <c r="B336" s="8"/>
      <c r="C336" s="28"/>
    </row>
    <row r="337">
      <c r="B337" s="8"/>
      <c r="C337" s="28"/>
    </row>
    <row r="338">
      <c r="B338" s="8"/>
      <c r="C338" s="28"/>
    </row>
    <row r="339">
      <c r="B339" s="8"/>
      <c r="C339" s="28"/>
    </row>
    <row r="340">
      <c r="B340" s="8"/>
      <c r="C340" s="28"/>
    </row>
    <row r="341">
      <c r="B341" s="8"/>
      <c r="C341" s="28"/>
    </row>
    <row r="342">
      <c r="B342" s="8"/>
      <c r="C342" s="28"/>
    </row>
    <row r="343">
      <c r="B343" s="8"/>
      <c r="C343" s="28"/>
    </row>
    <row r="344">
      <c r="B344" s="8"/>
      <c r="C344" s="28"/>
    </row>
    <row r="345">
      <c r="B345" s="8"/>
      <c r="C345" s="28"/>
    </row>
    <row r="346">
      <c r="B346" s="8"/>
      <c r="C346" s="28"/>
    </row>
    <row r="347">
      <c r="B347" s="8"/>
      <c r="C347" s="28"/>
    </row>
    <row r="348">
      <c r="B348" s="8"/>
      <c r="C348" s="28"/>
    </row>
    <row r="349">
      <c r="B349" s="8"/>
      <c r="C349" s="28"/>
    </row>
    <row r="350">
      <c r="B350" s="8"/>
      <c r="C350" s="28"/>
    </row>
    <row r="351">
      <c r="B351" s="8"/>
      <c r="C351" s="28"/>
    </row>
    <row r="352">
      <c r="B352" s="8"/>
      <c r="C352" s="28"/>
    </row>
    <row r="353">
      <c r="B353" s="8"/>
      <c r="C353" s="28"/>
    </row>
    <row r="354">
      <c r="B354" s="8"/>
      <c r="C354" s="28"/>
    </row>
    <row r="355">
      <c r="B355" s="8"/>
      <c r="C355" s="28"/>
    </row>
    <row r="356">
      <c r="B356" s="8"/>
      <c r="C356" s="28"/>
    </row>
    <row r="357">
      <c r="B357" s="8"/>
      <c r="C357" s="28"/>
    </row>
    <row r="358">
      <c r="B358" s="8"/>
      <c r="C358" s="28"/>
    </row>
    <row r="359">
      <c r="B359" s="8"/>
      <c r="C359" s="28"/>
    </row>
    <row r="360">
      <c r="B360" s="8"/>
      <c r="C360" s="28"/>
    </row>
    <row r="361">
      <c r="B361" s="8"/>
      <c r="C361" s="28"/>
    </row>
    <row r="362">
      <c r="B362" s="8"/>
      <c r="C362" s="28"/>
    </row>
    <row r="363">
      <c r="B363" s="8"/>
      <c r="C363" s="28"/>
    </row>
    <row r="364">
      <c r="B364" s="8"/>
      <c r="C364" s="28"/>
    </row>
    <row r="365">
      <c r="B365" s="8"/>
      <c r="C365" s="28"/>
    </row>
    <row r="366">
      <c r="B366" s="8"/>
      <c r="C366" s="28"/>
    </row>
    <row r="367">
      <c r="B367" s="8"/>
      <c r="C367" s="28"/>
    </row>
    <row r="368">
      <c r="B368" s="8"/>
      <c r="C368" s="28"/>
    </row>
    <row r="369">
      <c r="B369" s="8"/>
      <c r="C369" s="28"/>
    </row>
    <row r="370">
      <c r="B370" s="8"/>
      <c r="C370" s="28"/>
    </row>
    <row r="371">
      <c r="B371" s="8"/>
      <c r="C371" s="28"/>
    </row>
    <row r="372">
      <c r="B372" s="8"/>
      <c r="C372" s="28"/>
    </row>
    <row r="373">
      <c r="B373" s="8"/>
      <c r="C373" s="28"/>
    </row>
    <row r="374">
      <c r="B374" s="8"/>
      <c r="C374" s="28"/>
    </row>
    <row r="375">
      <c r="B375" s="8"/>
      <c r="C375" s="28"/>
    </row>
    <row r="376">
      <c r="B376" s="8"/>
      <c r="C376" s="28"/>
    </row>
    <row r="377">
      <c r="B377" s="8"/>
      <c r="C377" s="28"/>
    </row>
    <row r="378">
      <c r="B378" s="8"/>
      <c r="C378" s="28"/>
    </row>
    <row r="379">
      <c r="B379" s="8"/>
      <c r="C379" s="28"/>
    </row>
    <row r="380">
      <c r="B380" s="8"/>
      <c r="C380" s="28"/>
    </row>
    <row r="381">
      <c r="B381" s="8"/>
      <c r="C381" s="28"/>
    </row>
    <row r="382">
      <c r="B382" s="8"/>
      <c r="C382" s="28"/>
    </row>
    <row r="383">
      <c r="B383" s="8"/>
      <c r="C383" s="28"/>
    </row>
    <row r="384">
      <c r="B384" s="8"/>
      <c r="C384" s="28"/>
    </row>
    <row r="385">
      <c r="B385" s="8"/>
      <c r="C385" s="28"/>
    </row>
    <row r="386">
      <c r="B386" s="8"/>
      <c r="C386" s="28"/>
    </row>
    <row r="387">
      <c r="B387" s="8"/>
      <c r="C387" s="28"/>
    </row>
    <row r="388">
      <c r="B388" s="8"/>
      <c r="C388" s="28"/>
    </row>
    <row r="389">
      <c r="B389" s="8"/>
      <c r="C389" s="28"/>
    </row>
    <row r="390">
      <c r="B390" s="8"/>
      <c r="C390" s="28"/>
    </row>
    <row r="391">
      <c r="B391" s="8"/>
      <c r="C391" s="28"/>
    </row>
    <row r="392">
      <c r="B392" s="8"/>
      <c r="C392" s="28"/>
    </row>
    <row r="393">
      <c r="B393" s="8"/>
      <c r="C393" s="28"/>
    </row>
    <row r="394">
      <c r="B394" s="8"/>
      <c r="C394" s="28"/>
    </row>
    <row r="395">
      <c r="B395" s="8"/>
      <c r="C395" s="28"/>
    </row>
    <row r="396">
      <c r="B396" s="8"/>
      <c r="C396" s="28"/>
    </row>
    <row r="397">
      <c r="B397" s="8"/>
      <c r="C397" s="28"/>
    </row>
    <row r="398">
      <c r="B398" s="8"/>
      <c r="C398" s="28"/>
    </row>
    <row r="399">
      <c r="B399" s="8"/>
      <c r="C399" s="28"/>
    </row>
    <row r="400">
      <c r="B400" s="8"/>
      <c r="C400" s="28"/>
    </row>
    <row r="401">
      <c r="B401" s="8"/>
      <c r="C401" s="28"/>
    </row>
    <row r="402">
      <c r="B402" s="8"/>
      <c r="C402" s="28"/>
    </row>
    <row r="403">
      <c r="B403" s="8"/>
      <c r="C403" s="28"/>
    </row>
    <row r="404">
      <c r="B404" s="8"/>
      <c r="C404" s="28"/>
    </row>
    <row r="405">
      <c r="B405" s="8"/>
      <c r="C405" s="28"/>
    </row>
    <row r="406">
      <c r="B406" s="8"/>
      <c r="C406" s="28"/>
    </row>
    <row r="407">
      <c r="B407" s="8"/>
      <c r="C407" s="28"/>
    </row>
    <row r="408">
      <c r="B408" s="8"/>
      <c r="C408" s="28"/>
    </row>
    <row r="409">
      <c r="B409" s="8"/>
      <c r="C409" s="28"/>
    </row>
    <row r="410">
      <c r="B410" s="8"/>
      <c r="C410" s="28"/>
    </row>
    <row r="411">
      <c r="B411" s="8"/>
      <c r="C411" s="28"/>
    </row>
    <row r="412">
      <c r="B412" s="8"/>
      <c r="C412" s="28"/>
    </row>
    <row r="413">
      <c r="B413" s="8"/>
      <c r="C413" s="28"/>
    </row>
    <row r="414">
      <c r="B414" s="8"/>
      <c r="C414" s="28"/>
    </row>
    <row r="415">
      <c r="B415" s="8"/>
      <c r="C415" s="28"/>
    </row>
    <row r="416">
      <c r="B416" s="8"/>
      <c r="C416" s="28"/>
    </row>
    <row r="417">
      <c r="B417" s="8"/>
      <c r="C417" s="28"/>
    </row>
    <row r="418">
      <c r="B418" s="8"/>
      <c r="C418" s="28"/>
    </row>
    <row r="419">
      <c r="B419" s="8"/>
      <c r="C419" s="28"/>
    </row>
    <row r="420">
      <c r="B420" s="8"/>
      <c r="C420" s="28"/>
    </row>
    <row r="421">
      <c r="B421" s="8"/>
      <c r="C421" s="28"/>
    </row>
    <row r="422">
      <c r="B422" s="8"/>
      <c r="C422" s="28"/>
    </row>
    <row r="423">
      <c r="B423" s="8"/>
      <c r="C423" s="28"/>
    </row>
    <row r="424">
      <c r="B424" s="8"/>
      <c r="C424" s="28"/>
    </row>
    <row r="425">
      <c r="B425" s="8"/>
      <c r="C425" s="28"/>
    </row>
    <row r="426">
      <c r="B426" s="8"/>
      <c r="C426" s="28"/>
    </row>
    <row r="427">
      <c r="B427" s="8"/>
      <c r="C427" s="28"/>
    </row>
    <row r="428">
      <c r="B428" s="8"/>
      <c r="C428" s="28"/>
    </row>
    <row r="429">
      <c r="B429" s="8"/>
      <c r="C429" s="28"/>
    </row>
    <row r="430">
      <c r="B430" s="8"/>
      <c r="C430" s="28"/>
    </row>
    <row r="431">
      <c r="B431" s="8"/>
      <c r="C431" s="28"/>
    </row>
    <row r="432">
      <c r="B432" s="8"/>
      <c r="C432" s="28"/>
    </row>
    <row r="433">
      <c r="B433" s="8"/>
      <c r="C433" s="28"/>
    </row>
    <row r="434">
      <c r="B434" s="8"/>
      <c r="C434" s="28"/>
    </row>
    <row r="435">
      <c r="B435" s="8"/>
      <c r="C435" s="28"/>
    </row>
    <row r="436">
      <c r="B436" s="8"/>
      <c r="C436" s="28"/>
    </row>
    <row r="437">
      <c r="B437" s="8"/>
      <c r="C437" s="28"/>
    </row>
    <row r="438">
      <c r="B438" s="8"/>
      <c r="C438" s="28"/>
    </row>
    <row r="439">
      <c r="B439" s="8"/>
      <c r="C439" s="28"/>
    </row>
    <row r="440">
      <c r="B440" s="8"/>
      <c r="C440" s="28"/>
    </row>
    <row r="441">
      <c r="B441" s="8"/>
      <c r="C441" s="28"/>
    </row>
    <row r="442">
      <c r="B442" s="8"/>
      <c r="C442" s="28"/>
    </row>
    <row r="443">
      <c r="B443" s="8"/>
      <c r="C443" s="28"/>
    </row>
    <row r="444">
      <c r="B444" s="8"/>
      <c r="C444" s="28"/>
    </row>
    <row r="445">
      <c r="B445" s="8"/>
      <c r="C445" s="28"/>
    </row>
    <row r="446">
      <c r="B446" s="8"/>
      <c r="C446" s="28"/>
    </row>
    <row r="447">
      <c r="B447" s="8"/>
      <c r="C447" s="28"/>
    </row>
    <row r="448">
      <c r="B448" s="8"/>
      <c r="C448" s="28"/>
    </row>
    <row r="449">
      <c r="B449" s="8"/>
      <c r="C449" s="28"/>
    </row>
    <row r="450">
      <c r="B450" s="8"/>
      <c r="C450" s="28"/>
    </row>
    <row r="451">
      <c r="B451" s="8"/>
      <c r="C451" s="28"/>
    </row>
    <row r="452">
      <c r="B452" s="8"/>
      <c r="C452" s="28"/>
    </row>
    <row r="453">
      <c r="B453" s="8"/>
      <c r="C453" s="28"/>
    </row>
    <row r="454">
      <c r="B454" s="8"/>
      <c r="C454" s="28"/>
    </row>
    <row r="455">
      <c r="B455" s="8"/>
      <c r="C455" s="28"/>
    </row>
    <row r="456">
      <c r="B456" s="8"/>
      <c r="C456" s="28"/>
    </row>
    <row r="457">
      <c r="B457" s="8"/>
      <c r="C457" s="28"/>
    </row>
    <row r="458">
      <c r="B458" s="8"/>
      <c r="C458" s="28"/>
    </row>
    <row r="459">
      <c r="B459" s="8"/>
      <c r="C459" s="28"/>
    </row>
    <row r="460">
      <c r="B460" s="8"/>
      <c r="C460" s="28"/>
    </row>
    <row r="461">
      <c r="B461" s="8"/>
      <c r="C461" s="28"/>
    </row>
    <row r="462">
      <c r="B462" s="8"/>
      <c r="C462" s="28"/>
    </row>
    <row r="463">
      <c r="B463" s="8"/>
      <c r="C463" s="28"/>
    </row>
    <row r="464">
      <c r="B464" s="8"/>
      <c r="C464" s="28"/>
    </row>
    <row r="465">
      <c r="B465" s="8"/>
      <c r="C465" s="28"/>
    </row>
    <row r="466">
      <c r="B466" s="8"/>
      <c r="C466" s="28"/>
    </row>
    <row r="467">
      <c r="B467" s="8"/>
      <c r="C467" s="28"/>
    </row>
    <row r="468">
      <c r="B468" s="8"/>
      <c r="C468" s="28"/>
    </row>
    <row r="469">
      <c r="B469" s="8"/>
      <c r="C469" s="28"/>
    </row>
    <row r="470">
      <c r="B470" s="8"/>
      <c r="C470" s="28"/>
    </row>
    <row r="471">
      <c r="B471" s="8"/>
      <c r="C471" s="28"/>
    </row>
    <row r="472">
      <c r="B472" s="8"/>
      <c r="C472" s="28"/>
    </row>
    <row r="473">
      <c r="B473" s="8"/>
      <c r="C473" s="28"/>
    </row>
    <row r="474">
      <c r="B474" s="8"/>
      <c r="C474" s="28"/>
    </row>
    <row r="475">
      <c r="B475" s="8"/>
      <c r="C475" s="28"/>
    </row>
    <row r="476">
      <c r="B476" s="8"/>
      <c r="C476" s="28"/>
    </row>
    <row r="477">
      <c r="B477" s="8"/>
      <c r="C477" s="28"/>
    </row>
    <row r="478">
      <c r="B478" s="8"/>
      <c r="C478" s="28"/>
    </row>
    <row r="479">
      <c r="B479" s="8"/>
      <c r="C479" s="28"/>
    </row>
    <row r="480">
      <c r="B480" s="8"/>
      <c r="C480" s="28"/>
    </row>
    <row r="481">
      <c r="B481" s="8"/>
      <c r="C481" s="28"/>
    </row>
    <row r="482">
      <c r="B482" s="8"/>
      <c r="C482" s="28"/>
    </row>
    <row r="483">
      <c r="B483" s="8"/>
      <c r="C483" s="28"/>
    </row>
    <row r="484">
      <c r="B484" s="8"/>
      <c r="C484" s="28"/>
    </row>
    <row r="485">
      <c r="B485" s="8"/>
      <c r="C485" s="28"/>
    </row>
    <row r="486">
      <c r="B486" s="8"/>
      <c r="C486" s="28"/>
    </row>
    <row r="487">
      <c r="B487" s="8"/>
      <c r="C487" s="28"/>
    </row>
    <row r="488">
      <c r="B488" s="8"/>
      <c r="C488" s="28"/>
    </row>
    <row r="489">
      <c r="B489" s="8"/>
      <c r="C489" s="28"/>
    </row>
    <row r="490">
      <c r="B490" s="8"/>
      <c r="C490" s="28"/>
    </row>
    <row r="491">
      <c r="B491" s="8"/>
      <c r="C491" s="28"/>
    </row>
    <row r="492">
      <c r="B492" s="8"/>
      <c r="C492" s="28"/>
    </row>
    <row r="493">
      <c r="B493" s="8"/>
      <c r="C493" s="28"/>
    </row>
    <row r="494">
      <c r="B494" s="8"/>
      <c r="C494" s="28"/>
    </row>
    <row r="495">
      <c r="B495" s="8"/>
      <c r="C495" s="28"/>
    </row>
    <row r="496">
      <c r="B496" s="8"/>
      <c r="C496" s="28"/>
    </row>
    <row r="497">
      <c r="B497" s="8"/>
      <c r="C497" s="28"/>
    </row>
    <row r="498">
      <c r="B498" s="8"/>
      <c r="C498" s="28"/>
    </row>
    <row r="499">
      <c r="B499" s="8"/>
      <c r="C499" s="28"/>
    </row>
    <row r="500">
      <c r="B500" s="8"/>
      <c r="C500" s="28"/>
    </row>
    <row r="501">
      <c r="B501" s="8"/>
      <c r="C501" s="28"/>
    </row>
    <row r="502">
      <c r="B502" s="8"/>
      <c r="C502" s="28"/>
    </row>
    <row r="503">
      <c r="B503" s="8"/>
      <c r="C503" s="28"/>
    </row>
    <row r="504">
      <c r="B504" s="8"/>
      <c r="C504" s="28"/>
    </row>
    <row r="505">
      <c r="B505" s="8"/>
      <c r="C505" s="28"/>
    </row>
    <row r="506">
      <c r="B506" s="8"/>
      <c r="C506" s="28"/>
    </row>
    <row r="507">
      <c r="B507" s="8"/>
      <c r="C507" s="28"/>
    </row>
    <row r="508">
      <c r="B508" s="8"/>
      <c r="C508" s="28"/>
    </row>
    <row r="509">
      <c r="B509" s="8"/>
      <c r="C509" s="28"/>
    </row>
    <row r="510">
      <c r="B510" s="8"/>
      <c r="C510" s="28"/>
    </row>
    <row r="511">
      <c r="B511" s="8"/>
      <c r="C511" s="28"/>
    </row>
    <row r="512">
      <c r="B512" s="8"/>
      <c r="C512" s="28"/>
    </row>
    <row r="513">
      <c r="B513" s="8"/>
      <c r="C513" s="28"/>
    </row>
    <row r="514">
      <c r="B514" s="8"/>
      <c r="C514" s="28"/>
    </row>
    <row r="515">
      <c r="B515" s="8"/>
      <c r="C515" s="28"/>
    </row>
    <row r="516">
      <c r="B516" s="8"/>
      <c r="C516" s="28"/>
    </row>
    <row r="517">
      <c r="B517" s="8"/>
      <c r="C517" s="28"/>
    </row>
    <row r="518">
      <c r="B518" s="8"/>
      <c r="C518" s="28"/>
    </row>
    <row r="519">
      <c r="B519" s="8"/>
      <c r="C519" s="28"/>
    </row>
    <row r="520">
      <c r="B520" s="8"/>
      <c r="C520" s="28"/>
    </row>
    <row r="521">
      <c r="B521" s="8"/>
      <c r="C521" s="28"/>
    </row>
    <row r="522">
      <c r="B522" s="8"/>
      <c r="C522" s="28"/>
    </row>
    <row r="523">
      <c r="B523" s="8"/>
      <c r="C523" s="28"/>
    </row>
    <row r="524">
      <c r="B524" s="8"/>
      <c r="C524" s="28"/>
    </row>
    <row r="525">
      <c r="B525" s="8"/>
      <c r="C525" s="28"/>
    </row>
    <row r="526">
      <c r="B526" s="8"/>
      <c r="C526" s="28"/>
    </row>
    <row r="527">
      <c r="B527" s="8"/>
      <c r="C527" s="28"/>
    </row>
    <row r="528">
      <c r="B528" s="8"/>
      <c r="C528" s="28"/>
    </row>
    <row r="529">
      <c r="B529" s="8"/>
      <c r="C529" s="28"/>
    </row>
    <row r="530">
      <c r="B530" s="8"/>
      <c r="C530" s="28"/>
    </row>
    <row r="531">
      <c r="B531" s="8"/>
      <c r="C531" s="28"/>
    </row>
    <row r="532">
      <c r="B532" s="8"/>
      <c r="C532" s="28"/>
    </row>
    <row r="533">
      <c r="B533" s="8"/>
      <c r="C533" s="28"/>
    </row>
    <row r="534">
      <c r="B534" s="8"/>
      <c r="C534" s="28"/>
    </row>
    <row r="535">
      <c r="B535" s="8"/>
      <c r="C535" s="28"/>
    </row>
    <row r="536">
      <c r="B536" s="8"/>
      <c r="C536" s="28"/>
    </row>
    <row r="537">
      <c r="B537" s="8"/>
      <c r="C537" s="28"/>
    </row>
    <row r="538">
      <c r="B538" s="8"/>
      <c r="C538" s="28"/>
    </row>
    <row r="539">
      <c r="B539" s="8"/>
      <c r="C539" s="28"/>
    </row>
    <row r="540">
      <c r="B540" s="8"/>
      <c r="C540" s="28"/>
    </row>
    <row r="541">
      <c r="B541" s="8"/>
      <c r="C541" s="28"/>
    </row>
    <row r="542">
      <c r="B542" s="8"/>
      <c r="C542" s="28"/>
    </row>
    <row r="543">
      <c r="B543" s="8"/>
      <c r="C543" s="28"/>
    </row>
    <row r="544">
      <c r="B544" s="8"/>
      <c r="C544" s="28"/>
    </row>
    <row r="545">
      <c r="B545" s="8"/>
      <c r="C545" s="28"/>
    </row>
    <row r="546">
      <c r="B546" s="8"/>
      <c r="C546" s="28"/>
    </row>
    <row r="547">
      <c r="B547" s="8"/>
      <c r="C547" s="28"/>
    </row>
    <row r="548">
      <c r="B548" s="8"/>
      <c r="C548" s="28"/>
    </row>
    <row r="549">
      <c r="B549" s="8"/>
      <c r="C549" s="28"/>
    </row>
    <row r="550">
      <c r="B550" s="8"/>
      <c r="C550" s="28"/>
    </row>
    <row r="551">
      <c r="B551" s="8"/>
      <c r="C551" s="28"/>
    </row>
    <row r="552">
      <c r="B552" s="8"/>
      <c r="C552" s="28"/>
    </row>
    <row r="553">
      <c r="B553" s="8"/>
      <c r="C553" s="28"/>
    </row>
    <row r="554">
      <c r="B554" s="8"/>
      <c r="C554" s="28"/>
    </row>
    <row r="555">
      <c r="B555" s="8"/>
      <c r="C555" s="28"/>
    </row>
    <row r="556">
      <c r="B556" s="8"/>
      <c r="C556" s="28"/>
    </row>
    <row r="557">
      <c r="B557" s="8"/>
      <c r="C557" s="28"/>
    </row>
    <row r="558">
      <c r="B558" s="8"/>
      <c r="C558" s="28"/>
    </row>
    <row r="559">
      <c r="B559" s="8"/>
      <c r="C559" s="28"/>
    </row>
    <row r="560">
      <c r="B560" s="8"/>
      <c r="C560" s="28"/>
    </row>
    <row r="561">
      <c r="B561" s="8"/>
      <c r="C561" s="28"/>
    </row>
    <row r="562">
      <c r="B562" s="8"/>
      <c r="C562" s="28"/>
    </row>
    <row r="563">
      <c r="B563" s="8"/>
      <c r="C563" s="28"/>
    </row>
    <row r="564">
      <c r="B564" s="8"/>
      <c r="C564" s="28"/>
    </row>
    <row r="565">
      <c r="B565" s="8"/>
      <c r="C565" s="28"/>
    </row>
    <row r="566">
      <c r="B566" s="8"/>
      <c r="C566" s="28"/>
    </row>
    <row r="567">
      <c r="B567" s="8"/>
      <c r="C567" s="28"/>
    </row>
    <row r="568">
      <c r="B568" s="8"/>
      <c r="C568" s="28"/>
    </row>
    <row r="569">
      <c r="B569" s="8"/>
      <c r="C569" s="28"/>
    </row>
    <row r="570">
      <c r="B570" s="8"/>
      <c r="C570" s="28"/>
    </row>
    <row r="571">
      <c r="B571" s="8"/>
      <c r="C571" s="28"/>
    </row>
    <row r="572">
      <c r="B572" s="8"/>
      <c r="C572" s="28"/>
    </row>
    <row r="573">
      <c r="B573" s="8"/>
      <c r="C573" s="28"/>
    </row>
    <row r="574">
      <c r="B574" s="8"/>
      <c r="C574" s="28"/>
    </row>
    <row r="575">
      <c r="B575" s="8"/>
      <c r="C575" s="28"/>
    </row>
    <row r="576">
      <c r="B576" s="8"/>
      <c r="C576" s="28"/>
    </row>
    <row r="577">
      <c r="B577" s="8"/>
      <c r="C577" s="28"/>
    </row>
    <row r="578">
      <c r="B578" s="8"/>
      <c r="C578" s="28"/>
    </row>
    <row r="579">
      <c r="B579" s="8"/>
      <c r="C579" s="28"/>
    </row>
    <row r="580">
      <c r="B580" s="8"/>
      <c r="C580" s="28"/>
    </row>
    <row r="581">
      <c r="B581" s="8"/>
      <c r="C581" s="28"/>
    </row>
    <row r="582">
      <c r="B582" s="8"/>
      <c r="C582" s="28"/>
    </row>
    <row r="583">
      <c r="B583" s="8"/>
      <c r="C583" s="28"/>
    </row>
    <row r="584">
      <c r="B584" s="8"/>
      <c r="C584" s="28"/>
    </row>
    <row r="585">
      <c r="B585" s="8"/>
      <c r="C585" s="28"/>
    </row>
    <row r="586">
      <c r="B586" s="8"/>
      <c r="C586" s="28"/>
    </row>
    <row r="587">
      <c r="B587" s="8"/>
      <c r="C587" s="28"/>
    </row>
    <row r="588">
      <c r="B588" s="8"/>
      <c r="C588" s="28"/>
    </row>
    <row r="589">
      <c r="B589" s="8"/>
      <c r="C589" s="28"/>
    </row>
    <row r="590">
      <c r="B590" s="8"/>
      <c r="C590" s="28"/>
    </row>
    <row r="591">
      <c r="B591" s="8"/>
      <c r="C591" s="28"/>
    </row>
    <row r="592">
      <c r="B592" s="8"/>
      <c r="C592" s="28"/>
    </row>
    <row r="593">
      <c r="B593" s="8"/>
      <c r="C593" s="28"/>
    </row>
    <row r="594">
      <c r="B594" s="8"/>
      <c r="C594" s="28"/>
    </row>
    <row r="595">
      <c r="B595" s="8"/>
      <c r="C595" s="28"/>
    </row>
    <row r="596">
      <c r="B596" s="8"/>
      <c r="C596" s="28"/>
    </row>
    <row r="597">
      <c r="B597" s="8"/>
      <c r="C597" s="28"/>
    </row>
    <row r="598">
      <c r="B598" s="8"/>
      <c r="C598" s="28"/>
    </row>
    <row r="599">
      <c r="B599" s="8"/>
      <c r="C599" s="28"/>
    </row>
    <row r="600">
      <c r="B600" s="8"/>
      <c r="C600" s="28"/>
    </row>
    <row r="601">
      <c r="B601" s="8"/>
      <c r="C601" s="28"/>
    </row>
    <row r="602">
      <c r="B602" s="8"/>
      <c r="C602" s="28"/>
    </row>
    <row r="603">
      <c r="B603" s="8"/>
      <c r="C603" s="28"/>
    </row>
    <row r="604">
      <c r="B604" s="8"/>
      <c r="C604" s="28"/>
    </row>
    <row r="605">
      <c r="B605" s="8"/>
      <c r="C605" s="28"/>
    </row>
    <row r="606">
      <c r="B606" s="8"/>
      <c r="C606" s="28"/>
    </row>
    <row r="607">
      <c r="B607" s="8"/>
      <c r="C607" s="28"/>
    </row>
    <row r="608">
      <c r="B608" s="8"/>
      <c r="C608" s="28"/>
    </row>
    <row r="609">
      <c r="B609" s="8"/>
      <c r="C609" s="28"/>
    </row>
    <row r="610">
      <c r="B610" s="8"/>
      <c r="C610" s="28"/>
    </row>
    <row r="611">
      <c r="B611" s="8"/>
      <c r="C611" s="28"/>
    </row>
    <row r="612">
      <c r="B612" s="8"/>
      <c r="C612" s="28"/>
    </row>
    <row r="613">
      <c r="B613" s="8"/>
      <c r="C613" s="28"/>
    </row>
    <row r="614">
      <c r="B614" s="8"/>
      <c r="C614" s="28"/>
    </row>
    <row r="615">
      <c r="B615" s="8"/>
      <c r="C615" s="28"/>
    </row>
    <row r="616">
      <c r="B616" s="8"/>
      <c r="C616" s="28"/>
    </row>
    <row r="617">
      <c r="B617" s="8"/>
      <c r="C617" s="28"/>
    </row>
    <row r="618">
      <c r="B618" s="8"/>
      <c r="C618" s="28"/>
    </row>
    <row r="619">
      <c r="B619" s="8"/>
      <c r="C619" s="28"/>
    </row>
    <row r="620">
      <c r="B620" s="8"/>
      <c r="C620" s="28"/>
    </row>
    <row r="621">
      <c r="B621" s="8"/>
      <c r="C621" s="28"/>
    </row>
    <row r="622">
      <c r="B622" s="8"/>
      <c r="C622" s="28"/>
    </row>
    <row r="623">
      <c r="B623" s="8"/>
      <c r="C623" s="28"/>
    </row>
    <row r="624">
      <c r="B624" s="8"/>
      <c r="C624" s="28"/>
    </row>
    <row r="625">
      <c r="B625" s="8"/>
      <c r="C625" s="28"/>
    </row>
    <row r="626">
      <c r="B626" s="8"/>
      <c r="C626" s="28"/>
    </row>
    <row r="627">
      <c r="B627" s="8"/>
      <c r="C627" s="28"/>
    </row>
    <row r="628">
      <c r="B628" s="8"/>
      <c r="C628" s="28"/>
    </row>
    <row r="629">
      <c r="B629" s="8"/>
      <c r="C629" s="28"/>
    </row>
    <row r="630">
      <c r="B630" s="8"/>
      <c r="C630" s="28"/>
    </row>
    <row r="631">
      <c r="B631" s="8"/>
      <c r="C631" s="28"/>
    </row>
    <row r="632">
      <c r="B632" s="8"/>
      <c r="C632" s="28"/>
    </row>
    <row r="633">
      <c r="B633" s="8"/>
      <c r="C633" s="28"/>
    </row>
    <row r="634">
      <c r="B634" s="8"/>
      <c r="C634" s="28"/>
    </row>
    <row r="635">
      <c r="B635" s="8"/>
      <c r="C635" s="28"/>
    </row>
    <row r="636">
      <c r="B636" s="8"/>
      <c r="C636" s="28"/>
    </row>
    <row r="637">
      <c r="B637" s="8"/>
      <c r="C637" s="28"/>
    </row>
    <row r="638">
      <c r="B638" s="8"/>
      <c r="C638" s="28"/>
    </row>
    <row r="639">
      <c r="B639" s="8"/>
      <c r="C639" s="28"/>
    </row>
    <row r="640">
      <c r="B640" s="8"/>
      <c r="C640" s="28"/>
    </row>
    <row r="641">
      <c r="B641" s="8"/>
      <c r="C641" s="28"/>
    </row>
    <row r="642">
      <c r="B642" s="8"/>
      <c r="C642" s="28"/>
    </row>
    <row r="643">
      <c r="B643" s="8"/>
      <c r="C643" s="28"/>
    </row>
    <row r="644">
      <c r="B644" s="8"/>
      <c r="C644" s="28"/>
    </row>
    <row r="645">
      <c r="B645" s="8"/>
      <c r="C645" s="28"/>
    </row>
    <row r="646">
      <c r="B646" s="8"/>
      <c r="C646" s="28"/>
    </row>
    <row r="647">
      <c r="B647" s="8"/>
      <c r="C647" s="28"/>
    </row>
    <row r="648">
      <c r="B648" s="8"/>
      <c r="C648" s="28"/>
    </row>
    <row r="649">
      <c r="B649" s="8"/>
      <c r="C649" s="28"/>
    </row>
    <row r="650">
      <c r="B650" s="8"/>
      <c r="C650" s="28"/>
    </row>
    <row r="651">
      <c r="B651" s="8"/>
      <c r="C651" s="28"/>
    </row>
    <row r="652">
      <c r="B652" s="8"/>
      <c r="C652" s="28"/>
    </row>
    <row r="653">
      <c r="B653" s="8"/>
      <c r="C653" s="28"/>
    </row>
    <row r="654">
      <c r="B654" s="8"/>
      <c r="C654" s="28"/>
    </row>
    <row r="655">
      <c r="B655" s="8"/>
      <c r="C655" s="28"/>
    </row>
    <row r="656">
      <c r="B656" s="8"/>
      <c r="C656" s="28"/>
    </row>
    <row r="657">
      <c r="B657" s="8"/>
      <c r="C657" s="28"/>
    </row>
    <row r="658">
      <c r="B658" s="8"/>
      <c r="C658" s="28"/>
    </row>
    <row r="659">
      <c r="B659" s="8"/>
      <c r="C659" s="28"/>
    </row>
    <row r="660">
      <c r="B660" s="8"/>
      <c r="C660" s="28"/>
    </row>
    <row r="661">
      <c r="B661" s="8"/>
      <c r="C661" s="28"/>
    </row>
    <row r="662">
      <c r="B662" s="8"/>
      <c r="C662" s="28"/>
    </row>
    <row r="663">
      <c r="B663" s="8"/>
      <c r="C663" s="28"/>
    </row>
    <row r="664">
      <c r="B664" s="8"/>
      <c r="C664" s="28"/>
    </row>
    <row r="665">
      <c r="B665" s="8"/>
      <c r="C665" s="28"/>
    </row>
    <row r="666">
      <c r="B666" s="8"/>
      <c r="C666" s="28"/>
    </row>
    <row r="667">
      <c r="B667" s="8"/>
      <c r="C667" s="28"/>
    </row>
    <row r="668">
      <c r="B668" s="8"/>
      <c r="C668" s="28"/>
    </row>
    <row r="669">
      <c r="B669" s="8"/>
      <c r="C669" s="28"/>
    </row>
    <row r="670">
      <c r="B670" s="8"/>
      <c r="C670" s="28"/>
    </row>
    <row r="671">
      <c r="B671" s="8"/>
      <c r="C671" s="28"/>
    </row>
    <row r="672">
      <c r="B672" s="8"/>
      <c r="C672" s="28"/>
    </row>
    <row r="673">
      <c r="B673" s="8"/>
      <c r="C673" s="28"/>
    </row>
    <row r="674">
      <c r="B674" s="8"/>
      <c r="C674" s="28"/>
    </row>
    <row r="675">
      <c r="B675" s="8"/>
      <c r="C675" s="28"/>
    </row>
    <row r="676">
      <c r="B676" s="8"/>
      <c r="C676" s="28"/>
    </row>
    <row r="677">
      <c r="B677" s="8"/>
      <c r="C677" s="28"/>
    </row>
    <row r="678">
      <c r="B678" s="8"/>
      <c r="C678" s="28"/>
    </row>
    <row r="679">
      <c r="B679" s="8"/>
      <c r="C679" s="28"/>
    </row>
    <row r="680">
      <c r="B680" s="8"/>
      <c r="C680" s="28"/>
    </row>
    <row r="681">
      <c r="B681" s="8"/>
      <c r="C681" s="28"/>
    </row>
    <row r="682">
      <c r="B682" s="8"/>
      <c r="C682" s="28"/>
    </row>
    <row r="683">
      <c r="B683" s="8"/>
      <c r="C683" s="28"/>
    </row>
    <row r="684">
      <c r="B684" s="8"/>
      <c r="C684" s="28"/>
    </row>
    <row r="685">
      <c r="B685" s="8"/>
      <c r="C685" s="28"/>
    </row>
    <row r="686">
      <c r="B686" s="8"/>
      <c r="C686" s="28"/>
    </row>
    <row r="687">
      <c r="B687" s="8"/>
      <c r="C687" s="28"/>
    </row>
    <row r="688">
      <c r="B688" s="8"/>
      <c r="C688" s="28"/>
    </row>
    <row r="689">
      <c r="B689" s="8"/>
      <c r="C689" s="28"/>
    </row>
    <row r="690">
      <c r="B690" s="8"/>
      <c r="C690" s="28"/>
    </row>
    <row r="691">
      <c r="B691" s="8"/>
      <c r="C691" s="28"/>
    </row>
    <row r="692">
      <c r="B692" s="8"/>
      <c r="C692" s="28"/>
    </row>
    <row r="693">
      <c r="B693" s="8"/>
      <c r="C693" s="28"/>
    </row>
    <row r="694">
      <c r="B694" s="8"/>
      <c r="C694" s="28"/>
    </row>
    <row r="695">
      <c r="B695" s="8"/>
      <c r="C695" s="28"/>
    </row>
    <row r="696">
      <c r="B696" s="8"/>
      <c r="C696" s="28"/>
    </row>
    <row r="697">
      <c r="B697" s="8"/>
      <c r="C697" s="28"/>
    </row>
    <row r="698">
      <c r="B698" s="8"/>
      <c r="C698" s="28"/>
    </row>
    <row r="699">
      <c r="B699" s="8"/>
      <c r="C699" s="28"/>
    </row>
    <row r="700">
      <c r="B700" s="8"/>
      <c r="C700" s="28"/>
    </row>
    <row r="701">
      <c r="B701" s="8"/>
      <c r="C701" s="28"/>
    </row>
    <row r="702">
      <c r="B702" s="8"/>
      <c r="C702" s="28"/>
    </row>
    <row r="703">
      <c r="B703" s="8"/>
      <c r="C703" s="28"/>
    </row>
    <row r="704">
      <c r="B704" s="8"/>
      <c r="C704" s="28"/>
    </row>
    <row r="705">
      <c r="B705" s="8"/>
      <c r="C705" s="28"/>
    </row>
    <row r="706">
      <c r="B706" s="8"/>
      <c r="C706" s="28"/>
    </row>
    <row r="707">
      <c r="B707" s="8"/>
      <c r="C707" s="28"/>
    </row>
    <row r="708">
      <c r="B708" s="8"/>
      <c r="C708" s="28"/>
    </row>
    <row r="709">
      <c r="B709" s="8"/>
      <c r="C709" s="28"/>
    </row>
    <row r="710">
      <c r="B710" s="8"/>
      <c r="C710" s="28"/>
    </row>
    <row r="711">
      <c r="B711" s="8"/>
      <c r="C711" s="28"/>
    </row>
    <row r="712">
      <c r="B712" s="8"/>
      <c r="C712" s="28"/>
    </row>
    <row r="713">
      <c r="B713" s="8"/>
      <c r="C713" s="28"/>
    </row>
    <row r="714">
      <c r="B714" s="8"/>
      <c r="C714" s="28"/>
    </row>
    <row r="715">
      <c r="B715" s="8"/>
      <c r="C715" s="28"/>
    </row>
    <row r="716">
      <c r="B716" s="8"/>
      <c r="C716" s="28"/>
    </row>
    <row r="717">
      <c r="B717" s="8"/>
      <c r="C717" s="28"/>
    </row>
    <row r="718">
      <c r="B718" s="8"/>
      <c r="C718" s="28"/>
    </row>
    <row r="719">
      <c r="B719" s="8"/>
      <c r="C719" s="28"/>
    </row>
    <row r="720">
      <c r="B720" s="8"/>
      <c r="C720" s="28"/>
    </row>
    <row r="721">
      <c r="B721" s="8"/>
      <c r="C721" s="28"/>
    </row>
    <row r="722">
      <c r="B722" s="8"/>
      <c r="C722" s="28"/>
    </row>
    <row r="723">
      <c r="B723" s="8"/>
      <c r="C723" s="28"/>
    </row>
    <row r="724">
      <c r="B724" s="8"/>
      <c r="C724" s="28"/>
    </row>
    <row r="725">
      <c r="B725" s="8"/>
      <c r="C725" s="28"/>
    </row>
    <row r="726">
      <c r="B726" s="8"/>
      <c r="C726" s="28"/>
    </row>
    <row r="727">
      <c r="B727" s="8"/>
      <c r="C727" s="28"/>
    </row>
    <row r="728">
      <c r="B728" s="8"/>
      <c r="C728" s="28"/>
    </row>
    <row r="729">
      <c r="B729" s="8"/>
      <c r="C729" s="28"/>
    </row>
    <row r="730">
      <c r="B730" s="8"/>
      <c r="C730" s="28"/>
    </row>
    <row r="731">
      <c r="B731" s="8"/>
      <c r="C731" s="28"/>
    </row>
    <row r="732">
      <c r="B732" s="8"/>
      <c r="C732" s="28"/>
    </row>
    <row r="733">
      <c r="B733" s="8"/>
      <c r="C733" s="28"/>
    </row>
    <row r="734">
      <c r="B734" s="8"/>
      <c r="C734" s="28"/>
    </row>
    <row r="735">
      <c r="B735" s="8"/>
      <c r="C735" s="28"/>
    </row>
    <row r="736">
      <c r="B736" s="8"/>
      <c r="C736" s="28"/>
    </row>
    <row r="737">
      <c r="B737" s="8"/>
      <c r="C737" s="28"/>
    </row>
    <row r="738">
      <c r="B738" s="8"/>
      <c r="C738" s="28"/>
    </row>
    <row r="739">
      <c r="B739" s="8"/>
      <c r="C739" s="28"/>
    </row>
    <row r="740">
      <c r="B740" s="8"/>
      <c r="C740" s="28"/>
    </row>
    <row r="741">
      <c r="B741" s="8"/>
      <c r="C741" s="28"/>
    </row>
    <row r="742">
      <c r="B742" s="8"/>
      <c r="C742" s="28"/>
    </row>
    <row r="743">
      <c r="B743" s="8"/>
      <c r="C743" s="28"/>
    </row>
    <row r="744">
      <c r="B744" s="8"/>
      <c r="C744" s="28"/>
    </row>
    <row r="745">
      <c r="B745" s="8"/>
      <c r="C745" s="28"/>
    </row>
    <row r="746">
      <c r="B746" s="8"/>
      <c r="C746" s="28"/>
    </row>
    <row r="747">
      <c r="B747" s="8"/>
      <c r="C747" s="28"/>
    </row>
    <row r="748">
      <c r="B748" s="8"/>
      <c r="C748" s="28"/>
    </row>
    <row r="749">
      <c r="B749" s="8"/>
      <c r="C749" s="28"/>
    </row>
    <row r="750">
      <c r="B750" s="8"/>
      <c r="C750" s="28"/>
    </row>
    <row r="751">
      <c r="B751" s="8"/>
      <c r="C751" s="28"/>
    </row>
    <row r="752">
      <c r="B752" s="8"/>
      <c r="C752" s="28"/>
    </row>
    <row r="753">
      <c r="B753" s="8"/>
      <c r="C753" s="28"/>
    </row>
    <row r="754">
      <c r="B754" s="8"/>
      <c r="C754" s="28"/>
    </row>
    <row r="755">
      <c r="B755" s="8"/>
      <c r="C755" s="28"/>
    </row>
    <row r="756">
      <c r="B756" s="8"/>
      <c r="C756" s="28"/>
    </row>
    <row r="757">
      <c r="B757" s="8"/>
      <c r="C757" s="28"/>
    </row>
    <row r="758">
      <c r="B758" s="8"/>
      <c r="C758" s="28"/>
    </row>
    <row r="759">
      <c r="B759" s="8"/>
      <c r="C759" s="28"/>
    </row>
    <row r="760">
      <c r="B760" s="8"/>
      <c r="C760" s="28"/>
    </row>
    <row r="761">
      <c r="B761" s="8"/>
      <c r="C761" s="28"/>
    </row>
    <row r="762">
      <c r="B762" s="8"/>
      <c r="C762" s="28"/>
    </row>
    <row r="763">
      <c r="B763" s="8"/>
      <c r="C763" s="28"/>
    </row>
    <row r="764">
      <c r="B764" s="8"/>
      <c r="C764" s="28"/>
    </row>
    <row r="765">
      <c r="B765" s="8"/>
      <c r="C765" s="28"/>
    </row>
    <row r="766">
      <c r="B766" s="8"/>
      <c r="C766" s="28"/>
    </row>
    <row r="767">
      <c r="B767" s="8"/>
      <c r="C767" s="28"/>
    </row>
    <row r="768">
      <c r="B768" s="8"/>
      <c r="C768" s="28"/>
    </row>
    <row r="769">
      <c r="B769" s="8"/>
      <c r="C769" s="28"/>
    </row>
    <row r="770">
      <c r="B770" s="8"/>
      <c r="C770" s="28"/>
    </row>
    <row r="771">
      <c r="B771" s="8"/>
      <c r="C771" s="28"/>
    </row>
    <row r="772">
      <c r="B772" s="8"/>
      <c r="C772" s="28"/>
    </row>
    <row r="773">
      <c r="B773" s="8"/>
      <c r="C773" s="28"/>
    </row>
    <row r="774">
      <c r="B774" s="8"/>
      <c r="C774" s="28"/>
    </row>
    <row r="775">
      <c r="B775" s="8"/>
      <c r="C775" s="28"/>
    </row>
    <row r="776">
      <c r="B776" s="8"/>
      <c r="C776" s="28"/>
    </row>
    <row r="777">
      <c r="B777" s="8"/>
      <c r="C777" s="28"/>
    </row>
    <row r="778">
      <c r="B778" s="8"/>
      <c r="C778" s="28"/>
    </row>
    <row r="779">
      <c r="B779" s="8"/>
      <c r="C779" s="28"/>
    </row>
    <row r="780">
      <c r="B780" s="8"/>
      <c r="C780" s="28"/>
    </row>
    <row r="781">
      <c r="B781" s="8"/>
      <c r="C781" s="28"/>
    </row>
    <row r="782">
      <c r="B782" s="8"/>
      <c r="C782" s="28"/>
    </row>
    <row r="783">
      <c r="B783" s="8"/>
      <c r="C783" s="28"/>
    </row>
    <row r="784">
      <c r="B784" s="8"/>
      <c r="C784" s="28"/>
    </row>
    <row r="785">
      <c r="B785" s="8"/>
      <c r="C785" s="28"/>
    </row>
    <row r="786">
      <c r="B786" s="8"/>
      <c r="C786" s="28"/>
    </row>
    <row r="787">
      <c r="B787" s="8"/>
      <c r="C787" s="28"/>
    </row>
    <row r="788">
      <c r="B788" s="8"/>
      <c r="C788" s="28"/>
    </row>
    <row r="789">
      <c r="B789" s="8"/>
      <c r="C789" s="28"/>
    </row>
    <row r="790">
      <c r="B790" s="8"/>
      <c r="C790" s="28"/>
    </row>
    <row r="791">
      <c r="B791" s="8"/>
      <c r="C791" s="28"/>
    </row>
    <row r="792">
      <c r="B792" s="8"/>
      <c r="C792" s="28"/>
    </row>
    <row r="793">
      <c r="B793" s="8"/>
      <c r="C793" s="28"/>
    </row>
    <row r="794">
      <c r="B794" s="8"/>
      <c r="C794" s="28"/>
    </row>
    <row r="795">
      <c r="B795" s="8"/>
      <c r="C795" s="28"/>
    </row>
    <row r="796">
      <c r="B796" s="8"/>
      <c r="C796" s="28"/>
    </row>
    <row r="797">
      <c r="B797" s="8"/>
      <c r="C797" s="28"/>
    </row>
    <row r="798">
      <c r="B798" s="8"/>
      <c r="C798" s="28"/>
    </row>
    <row r="799">
      <c r="B799" s="8"/>
      <c r="C799" s="28"/>
    </row>
    <row r="800">
      <c r="B800" s="8"/>
      <c r="C800" s="28"/>
    </row>
    <row r="801">
      <c r="B801" s="8"/>
      <c r="C801" s="28"/>
    </row>
    <row r="802">
      <c r="B802" s="8"/>
      <c r="C802" s="28"/>
    </row>
    <row r="803">
      <c r="B803" s="8"/>
      <c r="C803" s="28"/>
    </row>
    <row r="804">
      <c r="B804" s="8"/>
      <c r="C804" s="28"/>
    </row>
    <row r="805">
      <c r="B805" s="8"/>
      <c r="C805" s="28"/>
    </row>
    <row r="806">
      <c r="B806" s="8"/>
      <c r="C806" s="28"/>
    </row>
    <row r="807">
      <c r="B807" s="8"/>
      <c r="C807" s="28"/>
    </row>
    <row r="808">
      <c r="B808" s="8"/>
      <c r="C808" s="28"/>
    </row>
    <row r="809">
      <c r="B809" s="8"/>
      <c r="C809" s="28"/>
    </row>
    <row r="810">
      <c r="B810" s="8"/>
      <c r="C810" s="28"/>
    </row>
    <row r="811">
      <c r="B811" s="8"/>
      <c r="C811" s="28"/>
    </row>
    <row r="812">
      <c r="B812" s="8"/>
      <c r="C812" s="28"/>
    </row>
    <row r="813">
      <c r="B813" s="8"/>
      <c r="C813" s="28"/>
    </row>
    <row r="814">
      <c r="B814" s="8"/>
      <c r="C814" s="28"/>
    </row>
    <row r="815">
      <c r="B815" s="8"/>
      <c r="C815" s="28"/>
    </row>
    <row r="816">
      <c r="B816" s="8"/>
      <c r="C816" s="28"/>
    </row>
    <row r="817">
      <c r="B817" s="8"/>
      <c r="C817" s="28"/>
    </row>
    <row r="818">
      <c r="B818" s="8"/>
      <c r="C818" s="28"/>
    </row>
    <row r="819">
      <c r="B819" s="8"/>
      <c r="C819" s="28"/>
    </row>
    <row r="820">
      <c r="B820" s="8"/>
      <c r="C820" s="28"/>
    </row>
    <row r="821">
      <c r="B821" s="8"/>
      <c r="C821" s="28"/>
    </row>
    <row r="822">
      <c r="B822" s="8"/>
      <c r="C822" s="28"/>
    </row>
    <row r="823">
      <c r="B823" s="8"/>
      <c r="C823" s="28"/>
    </row>
    <row r="824">
      <c r="B824" s="8"/>
      <c r="C824" s="28"/>
    </row>
    <row r="825">
      <c r="B825" s="8"/>
      <c r="C825" s="28"/>
    </row>
    <row r="826">
      <c r="B826" s="8"/>
      <c r="C826" s="28"/>
    </row>
    <row r="827">
      <c r="B827" s="8"/>
      <c r="C827" s="28"/>
    </row>
    <row r="828">
      <c r="B828" s="8"/>
      <c r="C828" s="28"/>
    </row>
    <row r="829">
      <c r="B829" s="8"/>
      <c r="C829" s="28"/>
    </row>
    <row r="830">
      <c r="B830" s="8"/>
      <c r="C830" s="28"/>
    </row>
    <row r="831">
      <c r="B831" s="8"/>
      <c r="C831" s="28"/>
    </row>
    <row r="832">
      <c r="B832" s="8"/>
      <c r="C832" s="28"/>
    </row>
    <row r="833">
      <c r="B833" s="8"/>
      <c r="C833" s="28"/>
    </row>
    <row r="834">
      <c r="B834" s="8"/>
      <c r="C834" s="28"/>
    </row>
    <row r="835">
      <c r="B835" s="8"/>
      <c r="C835" s="28"/>
    </row>
    <row r="836">
      <c r="B836" s="8"/>
      <c r="C836" s="28"/>
    </row>
    <row r="837">
      <c r="B837" s="8"/>
      <c r="C837" s="28"/>
    </row>
    <row r="838">
      <c r="B838" s="8"/>
      <c r="C838" s="28"/>
    </row>
    <row r="839">
      <c r="B839" s="8"/>
      <c r="C839" s="28"/>
    </row>
    <row r="840">
      <c r="B840" s="8"/>
      <c r="C840" s="28"/>
    </row>
    <row r="841">
      <c r="B841" s="8"/>
      <c r="C841" s="28"/>
    </row>
    <row r="842">
      <c r="B842" s="8"/>
      <c r="C842" s="28"/>
    </row>
    <row r="843">
      <c r="B843" s="8"/>
      <c r="C843" s="28"/>
    </row>
    <row r="844">
      <c r="B844" s="8"/>
      <c r="C844" s="28"/>
    </row>
    <row r="845">
      <c r="B845" s="8"/>
      <c r="C845" s="28"/>
    </row>
    <row r="846">
      <c r="B846" s="8"/>
      <c r="C846" s="28"/>
    </row>
    <row r="847">
      <c r="B847" s="8"/>
      <c r="C847" s="28"/>
    </row>
    <row r="848">
      <c r="B848" s="8"/>
      <c r="C848" s="28"/>
    </row>
    <row r="849">
      <c r="B849" s="8"/>
      <c r="C849" s="28"/>
    </row>
    <row r="850">
      <c r="B850" s="8"/>
      <c r="C850" s="28"/>
    </row>
    <row r="851">
      <c r="B851" s="8"/>
      <c r="C851" s="28"/>
    </row>
    <row r="852">
      <c r="B852" s="8"/>
      <c r="C852" s="28"/>
    </row>
    <row r="853">
      <c r="B853" s="8"/>
      <c r="C853" s="28"/>
    </row>
    <row r="854">
      <c r="B854" s="8"/>
      <c r="C854" s="28"/>
    </row>
    <row r="855">
      <c r="B855" s="8"/>
      <c r="C855" s="28"/>
    </row>
    <row r="856">
      <c r="B856" s="8"/>
      <c r="C856" s="28"/>
    </row>
    <row r="857">
      <c r="B857" s="8"/>
      <c r="C857" s="28"/>
    </row>
    <row r="858">
      <c r="B858" s="8"/>
      <c r="C858" s="28"/>
    </row>
    <row r="859">
      <c r="B859" s="8"/>
      <c r="C859" s="28"/>
    </row>
    <row r="860">
      <c r="B860" s="8"/>
      <c r="C860" s="28"/>
    </row>
    <row r="861">
      <c r="B861" s="8"/>
      <c r="C861" s="28"/>
    </row>
    <row r="862">
      <c r="B862" s="8"/>
      <c r="C862" s="28"/>
    </row>
    <row r="863">
      <c r="B863" s="8"/>
      <c r="C863" s="28"/>
    </row>
    <row r="864">
      <c r="B864" s="8"/>
      <c r="C864" s="28"/>
    </row>
    <row r="865">
      <c r="B865" s="8"/>
      <c r="C865" s="28"/>
    </row>
    <row r="866">
      <c r="B866" s="8"/>
      <c r="C866" s="28"/>
    </row>
    <row r="867">
      <c r="B867" s="8"/>
      <c r="C867" s="28"/>
    </row>
    <row r="868">
      <c r="B868" s="8"/>
      <c r="C868" s="28"/>
    </row>
    <row r="869">
      <c r="B869" s="8"/>
      <c r="C869" s="28"/>
    </row>
    <row r="870">
      <c r="B870" s="8"/>
      <c r="C870" s="28"/>
    </row>
    <row r="871">
      <c r="B871" s="8"/>
      <c r="C871" s="28"/>
    </row>
    <row r="872">
      <c r="B872" s="8"/>
      <c r="C872" s="28"/>
    </row>
    <row r="873">
      <c r="B873" s="8"/>
      <c r="C873" s="28"/>
    </row>
    <row r="874">
      <c r="B874" s="8"/>
      <c r="C874" s="28"/>
    </row>
    <row r="875">
      <c r="B875" s="8"/>
      <c r="C875" s="28"/>
    </row>
    <row r="876">
      <c r="B876" s="8"/>
      <c r="C876" s="28"/>
    </row>
    <row r="877">
      <c r="B877" s="8"/>
      <c r="C877" s="28"/>
    </row>
    <row r="878">
      <c r="B878" s="8"/>
      <c r="C878" s="28"/>
    </row>
    <row r="879">
      <c r="B879" s="8"/>
      <c r="C879" s="28"/>
    </row>
    <row r="880">
      <c r="B880" s="8"/>
      <c r="C880" s="28"/>
    </row>
    <row r="881">
      <c r="B881" s="8"/>
      <c r="C881" s="28"/>
    </row>
    <row r="882">
      <c r="B882" s="8"/>
      <c r="C882" s="28"/>
    </row>
    <row r="883">
      <c r="B883" s="8"/>
      <c r="C883" s="28"/>
    </row>
    <row r="884">
      <c r="B884" s="8"/>
      <c r="C884" s="28"/>
    </row>
    <row r="885">
      <c r="B885" s="8"/>
      <c r="C885" s="28"/>
    </row>
    <row r="886">
      <c r="B886" s="8"/>
      <c r="C886" s="28"/>
    </row>
    <row r="887">
      <c r="B887" s="8"/>
      <c r="C887" s="28"/>
    </row>
    <row r="888">
      <c r="B888" s="8"/>
      <c r="C888" s="28"/>
    </row>
    <row r="889">
      <c r="B889" s="8"/>
      <c r="C889" s="28"/>
    </row>
    <row r="890">
      <c r="B890" s="8"/>
      <c r="C890" s="28"/>
    </row>
    <row r="891">
      <c r="B891" s="8"/>
      <c r="C891" s="28"/>
    </row>
    <row r="892">
      <c r="B892" s="8"/>
      <c r="C892" s="28"/>
    </row>
    <row r="893">
      <c r="B893" s="8"/>
      <c r="C893" s="28"/>
    </row>
    <row r="894">
      <c r="B894" s="8"/>
      <c r="C894" s="28"/>
    </row>
    <row r="895">
      <c r="B895" s="8"/>
      <c r="C895" s="28"/>
    </row>
    <row r="896">
      <c r="B896" s="8"/>
      <c r="C896" s="28"/>
    </row>
    <row r="897">
      <c r="B897" s="8"/>
      <c r="C897" s="28"/>
    </row>
    <row r="898">
      <c r="B898" s="8"/>
      <c r="C898" s="28"/>
    </row>
    <row r="899">
      <c r="B899" s="8"/>
      <c r="C899" s="28"/>
    </row>
    <row r="900">
      <c r="B900" s="8"/>
      <c r="C900" s="28"/>
    </row>
    <row r="901">
      <c r="B901" s="8"/>
      <c r="C901" s="28"/>
    </row>
    <row r="902">
      <c r="B902" s="8"/>
      <c r="C902" s="28"/>
    </row>
    <row r="903">
      <c r="B903" s="8"/>
      <c r="C903" s="28"/>
    </row>
    <row r="904">
      <c r="B904" s="8"/>
      <c r="C904" s="28"/>
    </row>
    <row r="905">
      <c r="B905" s="8"/>
      <c r="C905" s="28"/>
    </row>
    <row r="906">
      <c r="B906" s="8"/>
      <c r="C906" s="28"/>
    </row>
    <row r="907">
      <c r="B907" s="8"/>
      <c r="C907" s="28"/>
    </row>
    <row r="908">
      <c r="B908" s="8"/>
      <c r="C908" s="28"/>
    </row>
    <row r="909">
      <c r="B909" s="8"/>
      <c r="C909" s="28"/>
    </row>
    <row r="910">
      <c r="B910" s="8"/>
      <c r="C910" s="28"/>
    </row>
    <row r="911">
      <c r="B911" s="8"/>
      <c r="C911" s="28"/>
    </row>
    <row r="912">
      <c r="B912" s="8"/>
      <c r="C912" s="28"/>
    </row>
    <row r="913">
      <c r="B913" s="8"/>
      <c r="C913" s="28"/>
    </row>
    <row r="914">
      <c r="B914" s="8"/>
      <c r="C914" s="28"/>
    </row>
    <row r="915">
      <c r="B915" s="8"/>
      <c r="C915" s="28"/>
    </row>
    <row r="916">
      <c r="B916" s="8"/>
      <c r="C916" s="28"/>
    </row>
    <row r="917">
      <c r="B917" s="8"/>
      <c r="C917" s="28"/>
    </row>
    <row r="918">
      <c r="B918" s="8"/>
      <c r="C918" s="28"/>
    </row>
    <row r="919">
      <c r="B919" s="8"/>
      <c r="C919" s="28"/>
    </row>
    <row r="920">
      <c r="B920" s="8"/>
      <c r="C920" s="28"/>
    </row>
    <row r="921">
      <c r="B921" s="8"/>
      <c r="C921" s="28"/>
    </row>
    <row r="922">
      <c r="B922" s="8"/>
      <c r="C922" s="28"/>
    </row>
    <row r="923">
      <c r="B923" s="8"/>
      <c r="C923" s="28"/>
    </row>
    <row r="924">
      <c r="B924" s="8"/>
      <c r="C924" s="28"/>
    </row>
    <row r="925">
      <c r="B925" s="8"/>
      <c r="C925" s="28"/>
    </row>
    <row r="926">
      <c r="B926" s="8"/>
      <c r="C926" s="28"/>
    </row>
    <row r="927">
      <c r="B927" s="8"/>
      <c r="C927" s="28"/>
    </row>
    <row r="928">
      <c r="B928" s="8"/>
      <c r="C928" s="28"/>
    </row>
    <row r="929">
      <c r="B929" s="8"/>
      <c r="C929" s="28"/>
    </row>
    <row r="930">
      <c r="B930" s="8"/>
      <c r="C930" s="28"/>
    </row>
    <row r="931">
      <c r="B931" s="8"/>
      <c r="C931" s="28"/>
    </row>
    <row r="932">
      <c r="B932" s="8"/>
      <c r="C932" s="28"/>
    </row>
    <row r="933">
      <c r="B933" s="8"/>
      <c r="C933" s="28"/>
    </row>
    <row r="934">
      <c r="B934" s="8"/>
      <c r="C934" s="28"/>
    </row>
    <row r="935">
      <c r="B935" s="8"/>
      <c r="C935" s="28"/>
    </row>
    <row r="936">
      <c r="B936" s="8"/>
      <c r="C936" s="28"/>
    </row>
    <row r="937">
      <c r="B937" s="8"/>
      <c r="C937" s="28"/>
    </row>
    <row r="938">
      <c r="B938" s="8"/>
      <c r="C938" s="28"/>
    </row>
    <row r="939">
      <c r="B939" s="8"/>
      <c r="C939" s="28"/>
    </row>
    <row r="940">
      <c r="B940" s="8"/>
      <c r="C940" s="28"/>
    </row>
    <row r="941">
      <c r="B941" s="8"/>
      <c r="C941" s="28"/>
    </row>
    <row r="942">
      <c r="B942" s="8"/>
      <c r="C942" s="28"/>
    </row>
    <row r="943">
      <c r="B943" s="8"/>
      <c r="C943" s="28"/>
    </row>
    <row r="944">
      <c r="B944" s="8"/>
      <c r="C944" s="28"/>
    </row>
    <row r="945">
      <c r="B945" s="8"/>
      <c r="C945" s="28"/>
    </row>
    <row r="946">
      <c r="B946" s="8"/>
      <c r="C946" s="28"/>
    </row>
    <row r="947">
      <c r="B947" s="8"/>
      <c r="C947" s="28"/>
    </row>
    <row r="948">
      <c r="B948" s="8"/>
      <c r="C948" s="28"/>
    </row>
    <row r="949">
      <c r="B949" s="8"/>
      <c r="C949" s="28"/>
    </row>
    <row r="950">
      <c r="B950" s="8"/>
      <c r="C950" s="28"/>
    </row>
    <row r="951">
      <c r="B951" s="8"/>
      <c r="C951" s="28"/>
    </row>
    <row r="952">
      <c r="B952" s="8"/>
      <c r="C952" s="28"/>
    </row>
    <row r="953">
      <c r="B953" s="8"/>
      <c r="C953" s="28"/>
    </row>
    <row r="954">
      <c r="B954" s="8"/>
      <c r="C954" s="28"/>
    </row>
    <row r="955">
      <c r="B955" s="8"/>
      <c r="C955" s="28"/>
    </row>
    <row r="956">
      <c r="B956" s="8"/>
      <c r="C956" s="28"/>
    </row>
    <row r="957">
      <c r="B957" s="8"/>
      <c r="C957" s="28"/>
    </row>
    <row r="958">
      <c r="B958" s="8"/>
      <c r="C958" s="28"/>
    </row>
    <row r="959">
      <c r="B959" s="8"/>
      <c r="C959" s="28"/>
    </row>
    <row r="960">
      <c r="B960" s="8"/>
      <c r="C960" s="28"/>
    </row>
    <row r="961">
      <c r="B961" s="8"/>
      <c r="C961" s="28"/>
    </row>
    <row r="962">
      <c r="B962" s="8"/>
      <c r="C962" s="28"/>
    </row>
    <row r="963">
      <c r="B963" s="8"/>
      <c r="C963" s="28"/>
    </row>
    <row r="964">
      <c r="B964" s="8"/>
      <c r="C964" s="28"/>
    </row>
    <row r="965">
      <c r="B965" s="8"/>
      <c r="C965" s="28"/>
    </row>
    <row r="966">
      <c r="B966" s="8"/>
      <c r="C966" s="28"/>
    </row>
    <row r="967">
      <c r="B967" s="8"/>
      <c r="C967" s="28"/>
    </row>
    <row r="968">
      <c r="B968" s="8"/>
      <c r="C968" s="28"/>
    </row>
    <row r="969">
      <c r="B969" s="8"/>
      <c r="C969" s="28"/>
    </row>
    <row r="970">
      <c r="B970" s="8"/>
      <c r="C970" s="28"/>
    </row>
    <row r="971">
      <c r="B971" s="8"/>
      <c r="C971" s="28"/>
    </row>
    <row r="972">
      <c r="B972" s="8"/>
      <c r="C972" s="28"/>
    </row>
    <row r="973">
      <c r="B973" s="8"/>
      <c r="C973" s="28"/>
    </row>
    <row r="974">
      <c r="B974" s="8"/>
      <c r="C974" s="28"/>
    </row>
    <row r="975">
      <c r="B975" s="8"/>
      <c r="C975" s="28"/>
    </row>
    <row r="976">
      <c r="B976" s="8"/>
      <c r="C976" s="28"/>
    </row>
    <row r="977">
      <c r="B977" s="8"/>
      <c r="C977" s="28"/>
    </row>
    <row r="978">
      <c r="B978" s="8"/>
      <c r="C978" s="28"/>
    </row>
    <row r="979">
      <c r="B979" s="8"/>
      <c r="C979" s="28"/>
    </row>
    <row r="980">
      <c r="B980" s="8"/>
      <c r="C980" s="28"/>
    </row>
    <row r="981">
      <c r="B981" s="8"/>
      <c r="C981" s="28"/>
    </row>
    <row r="982">
      <c r="B982" s="8"/>
      <c r="C982" s="28"/>
    </row>
    <row r="983">
      <c r="B983" s="8"/>
      <c r="C983" s="28"/>
    </row>
    <row r="984">
      <c r="B984" s="8"/>
      <c r="C984" s="28"/>
    </row>
    <row r="985">
      <c r="B985" s="8"/>
      <c r="C985" s="28"/>
    </row>
    <row r="986">
      <c r="B986" s="8"/>
      <c r="C986" s="28"/>
    </row>
    <row r="987">
      <c r="B987" s="8"/>
      <c r="C987" s="28"/>
    </row>
    <row r="988">
      <c r="B988" s="8"/>
      <c r="C988" s="28"/>
    </row>
    <row r="989">
      <c r="B989" s="8"/>
      <c r="C989" s="28"/>
    </row>
    <row r="990">
      <c r="B990" s="8"/>
      <c r="C990" s="28"/>
    </row>
    <row r="991">
      <c r="B991" s="8"/>
      <c r="C991" s="28"/>
    </row>
    <row r="992">
      <c r="B992" s="8"/>
      <c r="C992" s="28"/>
    </row>
    <row r="993">
      <c r="B993" s="8"/>
      <c r="C993" s="28"/>
    </row>
    <row r="994">
      <c r="B994" s="8"/>
      <c r="C994" s="28"/>
    </row>
    <row r="995">
      <c r="B995" s="8"/>
      <c r="C995" s="28"/>
    </row>
    <row r="996">
      <c r="B996" s="8"/>
      <c r="C996" s="28"/>
    </row>
    <row r="997">
      <c r="B997" s="8"/>
      <c r="C997" s="28"/>
    </row>
    <row r="998">
      <c r="B998" s="8"/>
      <c r="C998" s="28"/>
    </row>
    <row r="999">
      <c r="B999" s="8"/>
      <c r="C999" s="28"/>
    </row>
    <row r="1000">
      <c r="B1000" s="8"/>
      <c r="C1000" s="2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sheetData>
    <row r="1">
      <c r="A1" s="39" t="s">
        <v>28</v>
      </c>
      <c r="B1" s="40" t="s">
        <v>12</v>
      </c>
      <c r="C1" s="40" t="s">
        <v>13</v>
      </c>
      <c r="D1" s="40" t="s">
        <v>14</v>
      </c>
      <c r="E1" s="40" t="s">
        <v>15</v>
      </c>
      <c r="F1" s="40" t="s">
        <v>16</v>
      </c>
      <c r="G1" s="41" t="s">
        <v>18</v>
      </c>
    </row>
    <row r="2">
      <c r="A2" s="42">
        <v>44691.0</v>
      </c>
      <c r="B2" s="43">
        <v>4187.87</v>
      </c>
      <c r="C2" s="43">
        <v>3274.09</v>
      </c>
      <c r="D2" s="43">
        <v>546.08</v>
      </c>
      <c r="E2" s="43">
        <v>367.7</v>
      </c>
      <c r="F2" s="43">
        <v>2428.3</v>
      </c>
      <c r="G2" s="44">
        <v>34.0</v>
      </c>
    </row>
  </sheetData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sheetData>
    <row r="1">
      <c r="A1" s="39" t="s">
        <v>28</v>
      </c>
      <c r="B1" s="40" t="s">
        <v>12</v>
      </c>
      <c r="C1" s="40" t="s">
        <v>13</v>
      </c>
      <c r="D1" s="40" t="s">
        <v>14</v>
      </c>
      <c r="E1" s="40" t="s">
        <v>15</v>
      </c>
      <c r="F1" s="40" t="s">
        <v>16</v>
      </c>
      <c r="G1" s="41" t="s">
        <v>18</v>
      </c>
    </row>
    <row r="2">
      <c r="A2" s="42">
        <v>44682.0</v>
      </c>
      <c r="B2" s="43">
        <v>2299.49</v>
      </c>
      <c r="C2" s="43">
        <v>1844.27</v>
      </c>
      <c r="D2" s="43">
        <v>455.22</v>
      </c>
      <c r="E2" s="43">
        <v>0.0</v>
      </c>
      <c r="F2" s="43">
        <v>1358.02</v>
      </c>
      <c r="G2" s="44">
        <v>25.0</v>
      </c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sheetData>
    <row r="1">
      <c r="A1" s="39" t="s">
        <v>28</v>
      </c>
      <c r="B1" s="40" t="s">
        <v>12</v>
      </c>
      <c r="C1" s="40" t="s">
        <v>13</v>
      </c>
      <c r="D1" s="40" t="s">
        <v>14</v>
      </c>
      <c r="E1" s="40" t="s">
        <v>15</v>
      </c>
      <c r="F1" s="40" t="s">
        <v>16</v>
      </c>
      <c r="G1" s="41" t="s">
        <v>18</v>
      </c>
    </row>
    <row r="2">
      <c r="A2" s="42">
        <v>44571.0</v>
      </c>
      <c r="B2" s="43">
        <v>7573.72</v>
      </c>
      <c r="C2" s="43">
        <v>2347.08</v>
      </c>
      <c r="D2" s="43">
        <v>94.28</v>
      </c>
      <c r="E2" s="43">
        <v>5132.36</v>
      </c>
      <c r="F2" s="43">
        <v>3802.33</v>
      </c>
      <c r="G2" s="44">
        <v>32.0</v>
      </c>
    </row>
  </sheetData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71"/>
    <col customWidth="1" min="2" max="2" width="15.0"/>
    <col customWidth="1" min="3" max="3" width="24.71"/>
    <col customWidth="1" min="4" max="4" width="15.43"/>
    <col customWidth="1" min="5" max="10" width="10.86"/>
    <col customWidth="1" min="11" max="11" width="12.43"/>
    <col customWidth="1" min="12" max="12" width="19.57"/>
    <col customWidth="1" min="13" max="28" width="10.86"/>
  </cols>
  <sheetData>
    <row r="1" ht="14.25" customHeight="1">
      <c r="A1" s="11" t="s">
        <v>38</v>
      </c>
      <c r="B1" s="10" t="s">
        <v>39</v>
      </c>
      <c r="C1" s="10" t="s">
        <v>40</v>
      </c>
      <c r="D1" s="45" t="s">
        <v>23</v>
      </c>
      <c r="E1" s="45" t="s">
        <v>24</v>
      </c>
      <c r="F1" s="45" t="s">
        <v>6</v>
      </c>
      <c r="G1" s="45" t="s">
        <v>25</v>
      </c>
      <c r="H1" s="45" t="s">
        <v>26</v>
      </c>
    </row>
    <row r="2" ht="14.25" customHeight="1">
      <c r="A2" s="28" t="s">
        <v>41</v>
      </c>
      <c r="B2" s="6">
        <v>1.0</v>
      </c>
      <c r="C2" s="6" t="s">
        <v>42</v>
      </c>
      <c r="D2" s="31">
        <v>28333.9346</v>
      </c>
      <c r="E2" s="31">
        <v>21584.2458</v>
      </c>
      <c r="F2" s="31">
        <v>24285.438</v>
      </c>
      <c r="G2" s="31">
        <v>22525.8699</v>
      </c>
      <c r="H2" s="31">
        <v>27973.2432</v>
      </c>
      <c r="K2" s="6" t="s">
        <v>39</v>
      </c>
      <c r="L2" s="6" t="s">
        <v>43</v>
      </c>
      <c r="M2" s="6" t="s">
        <v>24</v>
      </c>
    </row>
    <row r="3" ht="14.25" customHeight="1">
      <c r="A3" s="28" t="s">
        <v>44</v>
      </c>
      <c r="B3" s="6">
        <v>2.0</v>
      </c>
      <c r="C3" s="6" t="s">
        <v>45</v>
      </c>
      <c r="D3" s="31">
        <v>14782.9224</v>
      </c>
      <c r="E3" s="31">
        <v>19923.9192</v>
      </c>
      <c r="F3" s="31">
        <v>26713.9818</v>
      </c>
      <c r="G3" s="31">
        <v>20154.7257</v>
      </c>
      <c r="H3" s="31">
        <v>26641.184</v>
      </c>
      <c r="K3" s="29">
        <v>5.0</v>
      </c>
      <c r="L3" s="6" t="str">
        <f>VLOOKUP(K3,B1:H6,2,0)</f>
        <v>RobertoMartinez</v>
      </c>
      <c r="M3" s="31">
        <f>HLOOKUP(M2,D1:H6,6,0)</f>
        <v>20477.3614</v>
      </c>
    </row>
    <row r="4" ht="14.25" customHeight="1">
      <c r="A4" s="28" t="s">
        <v>46</v>
      </c>
      <c r="B4" s="6">
        <v>3.0</v>
      </c>
      <c r="C4" s="6" t="s">
        <v>47</v>
      </c>
      <c r="D4" s="31">
        <v>27102.0244</v>
      </c>
      <c r="E4" s="31">
        <v>25458.3412</v>
      </c>
      <c r="F4" s="31">
        <v>23071.1661</v>
      </c>
      <c r="G4" s="31">
        <v>23711.442</v>
      </c>
      <c r="H4" s="31">
        <v>30637.3616</v>
      </c>
    </row>
    <row r="5" ht="14.25" customHeight="1">
      <c r="A5" s="28" t="s">
        <v>48</v>
      </c>
      <c r="B5" s="6">
        <v>4.0</v>
      </c>
      <c r="C5" s="6" t="s">
        <v>49</v>
      </c>
      <c r="D5" s="31">
        <v>22174.3836</v>
      </c>
      <c r="E5" s="31">
        <v>23244.5724</v>
      </c>
      <c r="F5" s="31">
        <v>20642.6223</v>
      </c>
      <c r="G5" s="31">
        <v>24897.0141</v>
      </c>
      <c r="H5" s="31">
        <v>25309.1248</v>
      </c>
    </row>
    <row r="6" ht="14.25" customHeight="1">
      <c r="A6" s="28" t="s">
        <v>50</v>
      </c>
      <c r="B6" s="6">
        <v>5.0</v>
      </c>
      <c r="C6" s="6" t="s">
        <v>51</v>
      </c>
      <c r="D6" s="31">
        <v>30797.755</v>
      </c>
      <c r="E6" s="31">
        <v>20477.3614</v>
      </c>
      <c r="F6" s="31">
        <v>26713.9818</v>
      </c>
      <c r="G6" s="31">
        <v>27268.1583</v>
      </c>
      <c r="H6" s="31">
        <v>22645.0064</v>
      </c>
    </row>
    <row r="7" ht="14.25" customHeight="1">
      <c r="D7" s="31"/>
      <c r="E7" s="31"/>
      <c r="F7" s="31"/>
      <c r="G7" s="31"/>
      <c r="H7" s="31"/>
    </row>
    <row r="8" ht="14.25" customHeight="1">
      <c r="D8" s="31"/>
      <c r="E8" s="31"/>
      <c r="F8" s="31"/>
      <c r="G8" s="31"/>
      <c r="H8" s="31"/>
    </row>
    <row r="9" ht="14.25" customHeight="1">
      <c r="D9" s="31"/>
      <c r="E9" s="31"/>
      <c r="F9" s="31"/>
      <c r="G9" s="31"/>
      <c r="H9" s="31"/>
    </row>
    <row r="10" ht="14.25" customHeight="1">
      <c r="D10" s="31"/>
      <c r="E10" s="31"/>
      <c r="F10" s="31"/>
      <c r="G10" s="31"/>
      <c r="H10" s="31"/>
    </row>
    <row r="11" ht="14.25" customHeight="1">
      <c r="D11" s="31"/>
      <c r="E11" s="31"/>
      <c r="F11" s="31"/>
      <c r="G11" s="31"/>
      <c r="H11" s="31"/>
    </row>
    <row r="12" ht="14.25" customHeight="1">
      <c r="D12" s="31"/>
      <c r="E12" s="31"/>
      <c r="F12" s="31"/>
      <c r="G12" s="31"/>
      <c r="H12" s="31"/>
    </row>
    <row r="13" ht="14.25" customHeight="1">
      <c r="D13" s="31"/>
      <c r="E13" s="31"/>
      <c r="F13" s="31"/>
      <c r="G13" s="31"/>
      <c r="H13" s="31"/>
    </row>
    <row r="14" ht="14.25" customHeight="1">
      <c r="D14" s="31"/>
      <c r="E14" s="31"/>
      <c r="F14" s="31"/>
      <c r="G14" s="31"/>
      <c r="H14" s="31"/>
    </row>
    <row r="15" ht="14.25" customHeight="1">
      <c r="D15" s="31"/>
      <c r="E15" s="31"/>
      <c r="F15" s="31"/>
      <c r="G15" s="31"/>
      <c r="H15" s="31"/>
    </row>
    <row r="16" ht="14.25" customHeight="1">
      <c r="D16" s="31"/>
      <c r="E16" s="31"/>
      <c r="F16" s="31"/>
      <c r="G16" s="31"/>
      <c r="H16" s="31"/>
    </row>
    <row r="17" ht="14.25" customHeight="1">
      <c r="D17" s="31"/>
      <c r="E17" s="31"/>
      <c r="F17" s="31"/>
      <c r="G17" s="31"/>
      <c r="H17" s="31"/>
    </row>
    <row r="18" ht="14.25" customHeight="1">
      <c r="D18" s="31"/>
      <c r="E18" s="31"/>
      <c r="F18" s="31"/>
      <c r="G18" s="31"/>
      <c r="H18" s="31"/>
    </row>
    <row r="19" ht="14.25" customHeight="1">
      <c r="D19" s="31"/>
      <c r="E19" s="31"/>
      <c r="F19" s="31"/>
      <c r="G19" s="31"/>
      <c r="H19" s="31"/>
    </row>
    <row r="20" ht="14.25" customHeight="1">
      <c r="D20" s="31"/>
      <c r="E20" s="31"/>
      <c r="F20" s="31"/>
      <c r="G20" s="31"/>
      <c r="H20" s="31"/>
    </row>
    <row r="21" ht="14.25" customHeight="1">
      <c r="D21" s="31"/>
      <c r="E21" s="31"/>
      <c r="F21" s="31"/>
      <c r="G21" s="31"/>
      <c r="H21" s="31"/>
    </row>
    <row r="22" ht="14.25" customHeight="1">
      <c r="D22" s="31"/>
      <c r="E22" s="31"/>
      <c r="F22" s="31"/>
      <c r="G22" s="31"/>
      <c r="H22" s="31"/>
    </row>
    <row r="23" ht="14.25" customHeight="1">
      <c r="D23" s="31"/>
      <c r="E23" s="31"/>
      <c r="F23" s="31"/>
      <c r="G23" s="31"/>
      <c r="H23" s="31"/>
    </row>
    <row r="24" ht="14.25" customHeight="1">
      <c r="D24" s="31"/>
      <c r="E24" s="31"/>
      <c r="F24" s="31"/>
      <c r="G24" s="31"/>
      <c r="H24" s="31"/>
    </row>
    <row r="25" ht="14.25" customHeight="1">
      <c r="D25" s="31"/>
      <c r="E25" s="31"/>
      <c r="F25" s="31"/>
      <c r="G25" s="31"/>
      <c r="H25" s="31"/>
    </row>
    <row r="26" ht="14.25" customHeight="1">
      <c r="D26" s="31"/>
      <c r="E26" s="31"/>
      <c r="F26" s="31"/>
      <c r="G26" s="31"/>
      <c r="H26" s="31"/>
    </row>
    <row r="27" ht="14.25" customHeight="1">
      <c r="D27" s="31"/>
      <c r="E27" s="31"/>
      <c r="F27" s="31"/>
      <c r="G27" s="31"/>
      <c r="H27" s="31"/>
    </row>
    <row r="28" ht="14.25" customHeight="1">
      <c r="D28" s="31"/>
      <c r="E28" s="31"/>
      <c r="F28" s="31"/>
      <c r="G28" s="31"/>
      <c r="H28" s="31"/>
    </row>
    <row r="29" ht="14.25" customHeight="1">
      <c r="D29" s="31"/>
      <c r="E29" s="31"/>
      <c r="F29" s="31"/>
      <c r="G29" s="31"/>
      <c r="H29" s="31"/>
    </row>
    <row r="30" ht="14.25" customHeight="1">
      <c r="D30" s="31"/>
      <c r="E30" s="31"/>
      <c r="F30" s="31"/>
      <c r="G30" s="31"/>
      <c r="H30" s="31"/>
    </row>
    <row r="31" ht="14.25" customHeight="1">
      <c r="D31" s="31"/>
      <c r="E31" s="31"/>
      <c r="F31" s="31"/>
      <c r="G31" s="31"/>
      <c r="H31" s="31"/>
    </row>
    <row r="32" ht="14.25" customHeight="1">
      <c r="D32" s="31"/>
      <c r="E32" s="31"/>
      <c r="F32" s="31"/>
      <c r="G32" s="31"/>
      <c r="H32" s="31"/>
    </row>
    <row r="33" ht="14.25" customHeight="1">
      <c r="D33" s="31"/>
      <c r="E33" s="31"/>
      <c r="F33" s="31"/>
      <c r="G33" s="31"/>
      <c r="H33" s="31"/>
    </row>
    <row r="34" ht="14.25" customHeight="1">
      <c r="D34" s="31"/>
      <c r="E34" s="31"/>
      <c r="F34" s="31"/>
      <c r="G34" s="31"/>
      <c r="H34" s="31"/>
    </row>
    <row r="35" ht="14.25" customHeight="1">
      <c r="D35" s="31"/>
      <c r="E35" s="31"/>
      <c r="F35" s="31"/>
      <c r="G35" s="31"/>
      <c r="H35" s="31"/>
    </row>
    <row r="36" ht="14.25" customHeight="1">
      <c r="D36" s="31"/>
      <c r="E36" s="31"/>
      <c r="F36" s="31"/>
      <c r="G36" s="31"/>
      <c r="H36" s="31"/>
    </row>
    <row r="37" ht="14.25" customHeight="1">
      <c r="D37" s="31"/>
      <c r="E37" s="31"/>
      <c r="F37" s="31"/>
      <c r="G37" s="31"/>
      <c r="H37" s="31"/>
    </row>
    <row r="38" ht="14.25" customHeight="1">
      <c r="D38" s="31"/>
      <c r="E38" s="31"/>
      <c r="F38" s="31"/>
      <c r="G38" s="31"/>
      <c r="H38" s="31"/>
    </row>
    <row r="39" ht="14.25" customHeight="1">
      <c r="D39" s="31"/>
      <c r="E39" s="31"/>
      <c r="F39" s="31"/>
      <c r="G39" s="31"/>
      <c r="H39" s="31"/>
    </row>
    <row r="40" ht="14.25" customHeight="1">
      <c r="D40" s="31"/>
      <c r="E40" s="31"/>
      <c r="F40" s="31"/>
      <c r="G40" s="31"/>
      <c r="H40" s="31"/>
    </row>
    <row r="41" ht="14.25" customHeight="1">
      <c r="D41" s="31"/>
      <c r="E41" s="31"/>
      <c r="F41" s="31"/>
      <c r="G41" s="31"/>
      <c r="H41" s="31"/>
    </row>
    <row r="42" ht="14.25" customHeight="1">
      <c r="D42" s="31"/>
      <c r="E42" s="31"/>
      <c r="F42" s="31"/>
      <c r="G42" s="31"/>
      <c r="H42" s="31"/>
    </row>
    <row r="43" ht="14.25" customHeight="1">
      <c r="D43" s="31"/>
      <c r="E43" s="31"/>
      <c r="F43" s="31"/>
      <c r="G43" s="31"/>
      <c r="H43" s="31"/>
    </row>
    <row r="44" ht="14.25" customHeight="1">
      <c r="D44" s="31"/>
      <c r="E44" s="31"/>
      <c r="F44" s="31"/>
      <c r="G44" s="31"/>
      <c r="H44" s="31"/>
    </row>
    <row r="45" ht="14.25" customHeight="1">
      <c r="D45" s="31"/>
      <c r="E45" s="31"/>
      <c r="F45" s="31"/>
      <c r="G45" s="31"/>
      <c r="H45" s="31"/>
    </row>
    <row r="46" ht="14.25" customHeight="1">
      <c r="D46" s="31"/>
      <c r="E46" s="31"/>
      <c r="F46" s="31"/>
      <c r="G46" s="31"/>
      <c r="H46" s="31"/>
    </row>
    <row r="47" ht="14.25" customHeight="1">
      <c r="D47" s="31"/>
      <c r="E47" s="31"/>
      <c r="F47" s="31"/>
      <c r="G47" s="31"/>
      <c r="H47" s="31"/>
    </row>
    <row r="48" ht="14.25" customHeight="1">
      <c r="D48" s="31"/>
      <c r="E48" s="31"/>
      <c r="F48" s="31"/>
      <c r="G48" s="31"/>
      <c r="H48" s="31"/>
    </row>
    <row r="49" ht="14.25" customHeight="1">
      <c r="D49" s="31"/>
      <c r="E49" s="31"/>
      <c r="F49" s="31"/>
      <c r="G49" s="31"/>
      <c r="H49" s="31"/>
    </row>
    <row r="50" ht="14.25" customHeight="1">
      <c r="D50" s="31"/>
      <c r="E50" s="31"/>
      <c r="F50" s="31"/>
      <c r="G50" s="31"/>
      <c r="H50" s="31"/>
    </row>
    <row r="51" ht="14.25" customHeight="1">
      <c r="D51" s="31"/>
      <c r="E51" s="31"/>
      <c r="F51" s="31"/>
      <c r="G51" s="31"/>
      <c r="H51" s="31"/>
    </row>
    <row r="52" ht="14.25" customHeight="1">
      <c r="D52" s="31"/>
      <c r="E52" s="31"/>
      <c r="F52" s="31"/>
      <c r="G52" s="31"/>
      <c r="H52" s="31"/>
    </row>
    <row r="53" ht="14.25" customHeight="1">
      <c r="D53" s="31"/>
      <c r="E53" s="31"/>
      <c r="F53" s="31"/>
      <c r="G53" s="31"/>
      <c r="H53" s="31"/>
    </row>
    <row r="54" ht="14.25" customHeight="1">
      <c r="D54" s="31"/>
      <c r="E54" s="31"/>
      <c r="F54" s="31"/>
      <c r="G54" s="31"/>
      <c r="H54" s="31"/>
    </row>
    <row r="55" ht="14.25" customHeight="1">
      <c r="D55" s="31"/>
      <c r="E55" s="31"/>
      <c r="F55" s="31"/>
      <c r="G55" s="31"/>
      <c r="H55" s="31"/>
    </row>
    <row r="56" ht="14.25" customHeight="1">
      <c r="D56" s="31"/>
      <c r="E56" s="31"/>
      <c r="F56" s="31"/>
      <c r="G56" s="31"/>
      <c r="H56" s="31"/>
    </row>
    <row r="57" ht="14.25" customHeight="1">
      <c r="D57" s="31"/>
      <c r="E57" s="31"/>
      <c r="F57" s="31"/>
      <c r="G57" s="31"/>
      <c r="H57" s="31"/>
    </row>
    <row r="58" ht="14.25" customHeight="1">
      <c r="D58" s="31"/>
      <c r="E58" s="31"/>
      <c r="F58" s="31"/>
      <c r="G58" s="31"/>
      <c r="H58" s="31"/>
    </row>
    <row r="59" ht="14.25" customHeight="1">
      <c r="D59" s="31"/>
      <c r="E59" s="31"/>
      <c r="F59" s="31"/>
      <c r="G59" s="31"/>
      <c r="H59" s="31"/>
    </row>
    <row r="60" ht="14.25" customHeight="1">
      <c r="D60" s="31"/>
      <c r="E60" s="31"/>
      <c r="F60" s="31"/>
      <c r="G60" s="31"/>
      <c r="H60" s="31"/>
    </row>
    <row r="61" ht="14.25" customHeight="1">
      <c r="D61" s="31"/>
      <c r="E61" s="31"/>
      <c r="F61" s="31"/>
      <c r="G61" s="31"/>
      <c r="H61" s="31"/>
    </row>
    <row r="62" ht="14.25" customHeight="1">
      <c r="D62" s="31"/>
      <c r="E62" s="31"/>
      <c r="F62" s="31"/>
      <c r="G62" s="31"/>
      <c r="H62" s="31"/>
    </row>
    <row r="63" ht="14.25" customHeight="1">
      <c r="D63" s="31"/>
      <c r="E63" s="31"/>
      <c r="F63" s="31"/>
      <c r="G63" s="31"/>
      <c r="H63" s="31"/>
    </row>
    <row r="64" ht="14.25" customHeight="1">
      <c r="D64" s="31"/>
      <c r="E64" s="31"/>
      <c r="F64" s="31"/>
      <c r="G64" s="31"/>
      <c r="H64" s="31"/>
    </row>
    <row r="65" ht="14.25" customHeight="1">
      <c r="D65" s="31"/>
      <c r="E65" s="31"/>
      <c r="F65" s="31"/>
      <c r="G65" s="31"/>
      <c r="H65" s="31"/>
    </row>
    <row r="66" ht="14.25" customHeight="1">
      <c r="D66" s="31"/>
      <c r="E66" s="31"/>
      <c r="F66" s="31"/>
      <c r="G66" s="31"/>
      <c r="H66" s="31"/>
    </row>
    <row r="67" ht="14.25" customHeight="1">
      <c r="D67" s="31"/>
      <c r="E67" s="31"/>
      <c r="F67" s="31"/>
      <c r="G67" s="31"/>
      <c r="H67" s="31"/>
    </row>
    <row r="68" ht="14.25" customHeight="1">
      <c r="D68" s="31"/>
      <c r="E68" s="31"/>
      <c r="F68" s="31"/>
      <c r="G68" s="31"/>
      <c r="H68" s="31"/>
    </row>
    <row r="69" ht="14.25" customHeight="1">
      <c r="D69" s="31"/>
      <c r="E69" s="31"/>
      <c r="F69" s="31"/>
      <c r="G69" s="31"/>
      <c r="H69" s="31"/>
    </row>
    <row r="70" ht="14.25" customHeight="1">
      <c r="D70" s="31"/>
      <c r="E70" s="31"/>
      <c r="F70" s="31"/>
      <c r="G70" s="31"/>
      <c r="H70" s="31"/>
    </row>
    <row r="71" ht="14.25" customHeight="1">
      <c r="D71" s="31"/>
      <c r="E71" s="31"/>
      <c r="F71" s="31"/>
      <c r="G71" s="31"/>
      <c r="H71" s="31"/>
    </row>
    <row r="72" ht="14.25" customHeight="1">
      <c r="D72" s="31"/>
      <c r="E72" s="31"/>
      <c r="F72" s="31"/>
      <c r="G72" s="31"/>
      <c r="H72" s="31"/>
    </row>
    <row r="73" ht="14.25" customHeight="1">
      <c r="D73" s="31"/>
      <c r="E73" s="31"/>
      <c r="F73" s="31"/>
      <c r="G73" s="31"/>
      <c r="H73" s="31"/>
    </row>
    <row r="74" ht="14.25" customHeight="1">
      <c r="D74" s="31"/>
      <c r="E74" s="31"/>
      <c r="F74" s="31"/>
      <c r="G74" s="31"/>
      <c r="H74" s="31"/>
    </row>
    <row r="75" ht="14.25" customHeight="1">
      <c r="D75" s="31"/>
      <c r="E75" s="31"/>
      <c r="F75" s="31"/>
      <c r="G75" s="31"/>
      <c r="H75" s="31"/>
    </row>
    <row r="76" ht="14.25" customHeight="1">
      <c r="D76" s="31"/>
      <c r="E76" s="31"/>
      <c r="F76" s="31"/>
      <c r="G76" s="31"/>
      <c r="H76" s="31"/>
    </row>
    <row r="77" ht="14.25" customHeight="1">
      <c r="D77" s="31"/>
      <c r="E77" s="31"/>
      <c r="F77" s="31"/>
      <c r="G77" s="31"/>
      <c r="H77" s="31"/>
    </row>
    <row r="78" ht="14.25" customHeight="1">
      <c r="D78" s="31"/>
      <c r="E78" s="31"/>
      <c r="F78" s="31"/>
      <c r="G78" s="31"/>
      <c r="H78" s="31"/>
    </row>
    <row r="79" ht="14.25" customHeight="1">
      <c r="D79" s="31"/>
      <c r="E79" s="31"/>
      <c r="F79" s="31"/>
      <c r="G79" s="31"/>
      <c r="H79" s="31"/>
    </row>
    <row r="80" ht="14.25" customHeight="1">
      <c r="D80" s="31"/>
      <c r="E80" s="31"/>
      <c r="F80" s="31"/>
      <c r="G80" s="31"/>
      <c r="H80" s="31"/>
    </row>
    <row r="81" ht="14.25" customHeight="1">
      <c r="D81" s="31"/>
      <c r="E81" s="31"/>
      <c r="F81" s="31"/>
      <c r="G81" s="31"/>
      <c r="H81" s="31"/>
    </row>
    <row r="82" ht="14.25" customHeight="1">
      <c r="D82" s="31"/>
      <c r="E82" s="31"/>
      <c r="F82" s="31"/>
      <c r="G82" s="31"/>
      <c r="H82" s="31"/>
    </row>
    <row r="83" ht="14.25" customHeight="1">
      <c r="D83" s="31"/>
      <c r="E83" s="31"/>
      <c r="F83" s="31"/>
      <c r="G83" s="31"/>
      <c r="H83" s="31"/>
    </row>
    <row r="84" ht="14.25" customHeight="1">
      <c r="D84" s="31"/>
      <c r="E84" s="31"/>
      <c r="F84" s="31"/>
      <c r="G84" s="31"/>
      <c r="H84" s="31"/>
    </row>
    <row r="85" ht="14.25" customHeight="1">
      <c r="D85" s="31"/>
      <c r="E85" s="31"/>
      <c r="F85" s="31"/>
      <c r="G85" s="31"/>
      <c r="H85" s="31"/>
    </row>
    <row r="86" ht="14.25" customHeight="1">
      <c r="D86" s="31"/>
      <c r="E86" s="31"/>
      <c r="F86" s="31"/>
      <c r="G86" s="31"/>
      <c r="H86" s="31"/>
    </row>
    <row r="87" ht="14.25" customHeight="1">
      <c r="D87" s="31"/>
      <c r="E87" s="31"/>
      <c r="F87" s="31"/>
      <c r="G87" s="31"/>
      <c r="H87" s="31"/>
    </row>
    <row r="88" ht="14.25" customHeight="1">
      <c r="D88" s="31"/>
      <c r="E88" s="31"/>
      <c r="F88" s="31"/>
      <c r="G88" s="31"/>
      <c r="H88" s="31"/>
    </row>
    <row r="89" ht="14.25" customHeight="1">
      <c r="D89" s="31"/>
      <c r="E89" s="31"/>
      <c r="F89" s="31"/>
      <c r="G89" s="31"/>
      <c r="H89" s="31"/>
    </row>
    <row r="90" ht="14.25" customHeight="1">
      <c r="D90" s="31"/>
      <c r="E90" s="31"/>
      <c r="F90" s="31"/>
      <c r="G90" s="31"/>
      <c r="H90" s="31"/>
    </row>
    <row r="91" ht="14.25" customHeight="1">
      <c r="D91" s="31"/>
      <c r="E91" s="31"/>
      <c r="F91" s="31"/>
      <c r="G91" s="31"/>
      <c r="H91" s="31"/>
    </row>
    <row r="92" ht="14.25" customHeight="1">
      <c r="D92" s="31"/>
      <c r="E92" s="31"/>
      <c r="F92" s="31"/>
      <c r="G92" s="31"/>
      <c r="H92" s="31"/>
    </row>
    <row r="93" ht="14.25" customHeight="1">
      <c r="D93" s="31"/>
      <c r="E93" s="31"/>
      <c r="F93" s="31"/>
      <c r="G93" s="31"/>
      <c r="H93" s="31"/>
    </row>
    <row r="94" ht="14.25" customHeight="1">
      <c r="D94" s="31"/>
      <c r="E94" s="31"/>
      <c r="F94" s="31"/>
      <c r="G94" s="31"/>
      <c r="H94" s="31"/>
    </row>
    <row r="95" ht="14.25" customHeight="1">
      <c r="D95" s="31"/>
      <c r="E95" s="31"/>
      <c r="F95" s="31"/>
      <c r="G95" s="31"/>
      <c r="H95" s="31"/>
    </row>
    <row r="96" ht="14.25" customHeight="1">
      <c r="D96" s="31"/>
      <c r="E96" s="31"/>
      <c r="F96" s="31"/>
      <c r="G96" s="31"/>
      <c r="H96" s="31"/>
    </row>
    <row r="97" ht="14.25" customHeight="1">
      <c r="D97" s="31"/>
      <c r="E97" s="31"/>
      <c r="F97" s="31"/>
      <c r="G97" s="31"/>
      <c r="H97" s="31"/>
    </row>
    <row r="98" ht="14.25" customHeight="1">
      <c r="D98" s="31"/>
      <c r="E98" s="31"/>
      <c r="F98" s="31"/>
      <c r="G98" s="31"/>
      <c r="H98" s="31"/>
    </row>
    <row r="99" ht="14.25" customHeight="1">
      <c r="D99" s="31"/>
      <c r="E99" s="31"/>
      <c r="F99" s="31"/>
      <c r="G99" s="31"/>
      <c r="H99" s="31"/>
    </row>
    <row r="100" ht="14.25" customHeight="1">
      <c r="D100" s="31"/>
      <c r="E100" s="31"/>
      <c r="F100" s="31"/>
      <c r="G100" s="31"/>
      <c r="H100" s="31"/>
    </row>
    <row r="101" ht="14.25" customHeight="1">
      <c r="D101" s="31"/>
      <c r="E101" s="31"/>
      <c r="F101" s="31"/>
      <c r="G101" s="31"/>
      <c r="H101" s="31"/>
    </row>
    <row r="102" ht="14.25" customHeight="1">
      <c r="D102" s="31"/>
      <c r="E102" s="31"/>
      <c r="F102" s="31"/>
      <c r="G102" s="31"/>
      <c r="H102" s="31"/>
    </row>
    <row r="103" ht="14.25" customHeight="1">
      <c r="D103" s="31"/>
      <c r="E103" s="31"/>
      <c r="F103" s="31"/>
      <c r="G103" s="31"/>
      <c r="H103" s="31"/>
    </row>
    <row r="104" ht="14.25" customHeight="1">
      <c r="D104" s="31"/>
      <c r="E104" s="31"/>
      <c r="F104" s="31"/>
      <c r="G104" s="31"/>
      <c r="H104" s="31"/>
    </row>
    <row r="105" ht="14.25" customHeight="1">
      <c r="D105" s="31"/>
      <c r="E105" s="31"/>
      <c r="F105" s="31"/>
      <c r="G105" s="31"/>
      <c r="H105" s="31"/>
    </row>
    <row r="106" ht="14.25" customHeight="1">
      <c r="D106" s="31"/>
      <c r="E106" s="31"/>
      <c r="F106" s="31"/>
      <c r="G106" s="31"/>
      <c r="H106" s="31"/>
    </row>
    <row r="107" ht="14.25" customHeight="1">
      <c r="D107" s="31"/>
      <c r="E107" s="31"/>
      <c r="F107" s="31"/>
      <c r="G107" s="31"/>
      <c r="H107" s="31"/>
    </row>
    <row r="108" ht="14.25" customHeight="1">
      <c r="D108" s="31"/>
      <c r="E108" s="31"/>
      <c r="F108" s="31"/>
      <c r="G108" s="31"/>
      <c r="H108" s="31"/>
    </row>
    <row r="109" ht="14.25" customHeight="1">
      <c r="D109" s="31"/>
      <c r="E109" s="31"/>
      <c r="F109" s="31"/>
      <c r="G109" s="31"/>
      <c r="H109" s="31"/>
    </row>
    <row r="110" ht="14.25" customHeight="1">
      <c r="D110" s="31"/>
      <c r="E110" s="31"/>
      <c r="F110" s="31"/>
      <c r="G110" s="31"/>
      <c r="H110" s="31"/>
    </row>
    <row r="111" ht="14.25" customHeight="1">
      <c r="D111" s="31"/>
      <c r="E111" s="31"/>
      <c r="F111" s="31"/>
      <c r="G111" s="31"/>
      <c r="H111" s="31"/>
    </row>
    <row r="112" ht="14.25" customHeight="1">
      <c r="D112" s="31"/>
      <c r="E112" s="31"/>
      <c r="F112" s="31"/>
      <c r="G112" s="31"/>
      <c r="H112" s="31"/>
    </row>
    <row r="113" ht="14.25" customHeight="1">
      <c r="D113" s="31"/>
      <c r="E113" s="31"/>
      <c r="F113" s="31"/>
      <c r="G113" s="31"/>
      <c r="H113" s="31"/>
    </row>
    <row r="114" ht="14.25" customHeight="1">
      <c r="D114" s="31"/>
      <c r="E114" s="31"/>
      <c r="F114" s="31"/>
      <c r="G114" s="31"/>
      <c r="H114" s="31"/>
    </row>
    <row r="115" ht="14.25" customHeight="1">
      <c r="D115" s="31"/>
      <c r="E115" s="31"/>
      <c r="F115" s="31"/>
      <c r="G115" s="31"/>
      <c r="H115" s="31"/>
    </row>
    <row r="116" ht="14.25" customHeight="1">
      <c r="D116" s="31"/>
      <c r="E116" s="31"/>
      <c r="F116" s="31"/>
      <c r="G116" s="31"/>
      <c r="H116" s="31"/>
    </row>
    <row r="117" ht="14.25" customHeight="1">
      <c r="D117" s="31"/>
      <c r="E117" s="31"/>
      <c r="F117" s="31"/>
      <c r="G117" s="31"/>
      <c r="H117" s="31"/>
    </row>
    <row r="118" ht="14.25" customHeight="1">
      <c r="D118" s="31"/>
      <c r="E118" s="31"/>
      <c r="F118" s="31"/>
      <c r="G118" s="31"/>
      <c r="H118" s="31"/>
    </row>
    <row r="119" ht="14.25" customHeight="1">
      <c r="D119" s="31"/>
      <c r="E119" s="31"/>
      <c r="F119" s="31"/>
      <c r="G119" s="31"/>
      <c r="H119" s="31"/>
    </row>
    <row r="120" ht="14.25" customHeight="1">
      <c r="D120" s="31"/>
      <c r="E120" s="31"/>
      <c r="F120" s="31"/>
      <c r="G120" s="31"/>
      <c r="H120" s="31"/>
    </row>
    <row r="121" ht="14.25" customHeight="1">
      <c r="D121" s="31"/>
      <c r="E121" s="31"/>
      <c r="F121" s="31"/>
      <c r="G121" s="31"/>
      <c r="H121" s="31"/>
    </row>
    <row r="122" ht="14.25" customHeight="1">
      <c r="D122" s="31"/>
      <c r="E122" s="31"/>
      <c r="F122" s="31"/>
      <c r="G122" s="31"/>
      <c r="H122" s="31"/>
    </row>
    <row r="123" ht="14.25" customHeight="1">
      <c r="D123" s="31"/>
      <c r="E123" s="31"/>
      <c r="F123" s="31"/>
      <c r="G123" s="31"/>
      <c r="H123" s="31"/>
    </row>
    <row r="124" ht="14.25" customHeight="1">
      <c r="D124" s="31"/>
      <c r="E124" s="31"/>
      <c r="F124" s="31"/>
      <c r="G124" s="31"/>
      <c r="H124" s="31"/>
    </row>
    <row r="125" ht="14.25" customHeight="1">
      <c r="D125" s="31"/>
      <c r="E125" s="31"/>
      <c r="F125" s="31"/>
      <c r="G125" s="31"/>
      <c r="H125" s="31"/>
    </row>
    <row r="126" ht="14.25" customHeight="1">
      <c r="D126" s="31"/>
      <c r="E126" s="31"/>
      <c r="F126" s="31"/>
      <c r="G126" s="31"/>
      <c r="H126" s="31"/>
    </row>
    <row r="127" ht="14.25" customHeight="1">
      <c r="D127" s="31"/>
      <c r="E127" s="31"/>
      <c r="F127" s="31"/>
      <c r="G127" s="31"/>
      <c r="H127" s="31"/>
    </row>
    <row r="128" ht="14.25" customHeight="1">
      <c r="D128" s="31"/>
      <c r="E128" s="31"/>
      <c r="F128" s="31"/>
      <c r="G128" s="31"/>
      <c r="H128" s="31"/>
    </row>
    <row r="129" ht="14.25" customHeight="1">
      <c r="D129" s="31"/>
      <c r="E129" s="31"/>
      <c r="F129" s="31"/>
      <c r="G129" s="31"/>
      <c r="H129" s="31"/>
    </row>
    <row r="130" ht="14.25" customHeight="1">
      <c r="D130" s="31"/>
      <c r="E130" s="31"/>
      <c r="F130" s="31"/>
      <c r="G130" s="31"/>
      <c r="H130" s="31"/>
    </row>
    <row r="131" ht="14.25" customHeight="1">
      <c r="D131" s="31"/>
      <c r="E131" s="31"/>
      <c r="F131" s="31"/>
      <c r="G131" s="31"/>
      <c r="H131" s="31"/>
    </row>
    <row r="132" ht="14.25" customHeight="1">
      <c r="D132" s="31"/>
      <c r="E132" s="31"/>
      <c r="F132" s="31"/>
      <c r="G132" s="31"/>
      <c r="H132" s="31"/>
    </row>
    <row r="133" ht="14.25" customHeight="1">
      <c r="D133" s="31"/>
      <c r="E133" s="31"/>
      <c r="F133" s="31"/>
      <c r="G133" s="31"/>
      <c r="H133" s="31"/>
    </row>
    <row r="134" ht="14.25" customHeight="1">
      <c r="D134" s="31"/>
      <c r="E134" s="31"/>
      <c r="F134" s="31"/>
      <c r="G134" s="31"/>
      <c r="H134" s="31"/>
    </row>
    <row r="135" ht="14.25" customHeight="1">
      <c r="D135" s="31"/>
      <c r="E135" s="31"/>
      <c r="F135" s="31"/>
      <c r="G135" s="31"/>
      <c r="H135" s="31"/>
    </row>
    <row r="136" ht="14.25" customHeight="1">
      <c r="D136" s="31"/>
      <c r="E136" s="31"/>
      <c r="F136" s="31"/>
      <c r="G136" s="31"/>
      <c r="H136" s="31"/>
    </row>
    <row r="137" ht="14.25" customHeight="1">
      <c r="D137" s="31"/>
      <c r="E137" s="31"/>
      <c r="F137" s="31"/>
      <c r="G137" s="31"/>
      <c r="H137" s="31"/>
    </row>
    <row r="138" ht="14.25" customHeight="1">
      <c r="D138" s="31"/>
      <c r="E138" s="31"/>
      <c r="F138" s="31"/>
      <c r="G138" s="31"/>
      <c r="H138" s="31"/>
    </row>
    <row r="139" ht="14.25" customHeight="1">
      <c r="D139" s="31"/>
      <c r="E139" s="31"/>
      <c r="F139" s="31"/>
      <c r="G139" s="31"/>
      <c r="H139" s="31"/>
    </row>
    <row r="140" ht="14.25" customHeight="1">
      <c r="D140" s="31"/>
      <c r="E140" s="31"/>
      <c r="F140" s="31"/>
      <c r="G140" s="31"/>
      <c r="H140" s="31"/>
    </row>
    <row r="141" ht="14.25" customHeight="1">
      <c r="D141" s="31"/>
      <c r="E141" s="31"/>
      <c r="F141" s="31"/>
      <c r="G141" s="31"/>
      <c r="H141" s="31"/>
    </row>
    <row r="142" ht="14.25" customHeight="1">
      <c r="D142" s="31"/>
      <c r="E142" s="31"/>
      <c r="F142" s="31"/>
      <c r="G142" s="31"/>
      <c r="H142" s="31"/>
    </row>
    <row r="143" ht="14.25" customHeight="1">
      <c r="D143" s="31"/>
      <c r="E143" s="31"/>
      <c r="F143" s="31"/>
      <c r="G143" s="31"/>
      <c r="H143" s="31"/>
    </row>
    <row r="144" ht="14.25" customHeight="1">
      <c r="D144" s="31"/>
      <c r="E144" s="31"/>
      <c r="F144" s="31"/>
      <c r="G144" s="31"/>
      <c r="H144" s="31"/>
    </row>
    <row r="145" ht="14.25" customHeight="1">
      <c r="D145" s="31"/>
      <c r="E145" s="31"/>
      <c r="F145" s="31"/>
      <c r="G145" s="31"/>
      <c r="H145" s="31"/>
    </row>
    <row r="146" ht="14.25" customHeight="1">
      <c r="D146" s="31"/>
      <c r="E146" s="31"/>
      <c r="F146" s="31"/>
      <c r="G146" s="31"/>
      <c r="H146" s="31"/>
    </row>
    <row r="147" ht="14.25" customHeight="1">
      <c r="D147" s="31"/>
      <c r="E147" s="31"/>
      <c r="F147" s="31"/>
      <c r="G147" s="31"/>
      <c r="H147" s="31"/>
    </row>
    <row r="148" ht="14.25" customHeight="1">
      <c r="D148" s="31"/>
      <c r="E148" s="31"/>
      <c r="F148" s="31"/>
      <c r="G148" s="31"/>
      <c r="H148" s="31"/>
    </row>
    <row r="149" ht="14.25" customHeight="1">
      <c r="D149" s="31"/>
      <c r="E149" s="31"/>
      <c r="F149" s="31"/>
      <c r="G149" s="31"/>
      <c r="H149" s="31"/>
    </row>
    <row r="150" ht="14.25" customHeight="1">
      <c r="D150" s="31"/>
      <c r="E150" s="31"/>
      <c r="F150" s="31"/>
      <c r="G150" s="31"/>
      <c r="H150" s="31"/>
    </row>
    <row r="151" ht="14.25" customHeight="1">
      <c r="D151" s="31"/>
      <c r="E151" s="31"/>
      <c r="F151" s="31"/>
      <c r="G151" s="31"/>
      <c r="H151" s="31"/>
    </row>
    <row r="152" ht="14.25" customHeight="1">
      <c r="D152" s="31"/>
      <c r="E152" s="31"/>
      <c r="F152" s="31"/>
      <c r="G152" s="31"/>
      <c r="H152" s="31"/>
    </row>
    <row r="153" ht="14.25" customHeight="1">
      <c r="D153" s="31"/>
      <c r="E153" s="31"/>
      <c r="F153" s="31"/>
      <c r="G153" s="31"/>
      <c r="H153" s="31"/>
    </row>
    <row r="154" ht="14.25" customHeight="1">
      <c r="D154" s="31"/>
      <c r="E154" s="31"/>
      <c r="F154" s="31"/>
      <c r="G154" s="31"/>
      <c r="H154" s="31"/>
    </row>
    <row r="155" ht="14.25" customHeight="1">
      <c r="D155" s="31"/>
      <c r="E155" s="31"/>
      <c r="F155" s="31"/>
      <c r="G155" s="31"/>
      <c r="H155" s="31"/>
    </row>
    <row r="156" ht="14.25" customHeight="1">
      <c r="D156" s="31"/>
      <c r="E156" s="31"/>
      <c r="F156" s="31"/>
      <c r="G156" s="31"/>
      <c r="H156" s="31"/>
    </row>
    <row r="157" ht="14.25" customHeight="1">
      <c r="D157" s="31"/>
      <c r="E157" s="31"/>
      <c r="F157" s="31"/>
      <c r="G157" s="31"/>
      <c r="H157" s="31"/>
    </row>
    <row r="158" ht="14.25" customHeight="1">
      <c r="D158" s="31"/>
      <c r="E158" s="31"/>
      <c r="F158" s="31"/>
      <c r="G158" s="31"/>
      <c r="H158" s="31"/>
    </row>
    <row r="159" ht="14.25" customHeight="1">
      <c r="D159" s="31"/>
      <c r="E159" s="31"/>
      <c r="F159" s="31"/>
      <c r="G159" s="31"/>
      <c r="H159" s="31"/>
    </row>
    <row r="160" ht="14.25" customHeight="1">
      <c r="D160" s="31"/>
      <c r="E160" s="31"/>
      <c r="F160" s="31"/>
      <c r="G160" s="31"/>
      <c r="H160" s="31"/>
    </row>
    <row r="161" ht="14.25" customHeight="1">
      <c r="D161" s="31"/>
      <c r="E161" s="31"/>
      <c r="F161" s="31"/>
      <c r="G161" s="31"/>
      <c r="H161" s="31"/>
    </row>
    <row r="162" ht="14.25" customHeight="1">
      <c r="D162" s="31"/>
      <c r="E162" s="31"/>
      <c r="F162" s="31"/>
      <c r="G162" s="31"/>
      <c r="H162" s="31"/>
    </row>
    <row r="163" ht="14.25" customHeight="1">
      <c r="D163" s="31"/>
      <c r="E163" s="31"/>
      <c r="F163" s="31"/>
      <c r="G163" s="31"/>
      <c r="H163" s="31"/>
    </row>
    <row r="164" ht="14.25" customHeight="1">
      <c r="D164" s="31"/>
      <c r="E164" s="31"/>
      <c r="F164" s="31"/>
      <c r="G164" s="31"/>
      <c r="H164" s="31"/>
    </row>
    <row r="165" ht="14.25" customHeight="1">
      <c r="D165" s="31"/>
      <c r="E165" s="31"/>
      <c r="F165" s="31"/>
      <c r="G165" s="31"/>
      <c r="H165" s="31"/>
    </row>
    <row r="166" ht="14.25" customHeight="1">
      <c r="D166" s="31"/>
      <c r="E166" s="31"/>
      <c r="F166" s="31"/>
      <c r="G166" s="31"/>
      <c r="H166" s="31"/>
    </row>
    <row r="167" ht="14.25" customHeight="1">
      <c r="D167" s="31"/>
      <c r="E167" s="31"/>
      <c r="F167" s="31"/>
      <c r="G167" s="31"/>
      <c r="H167" s="31"/>
    </row>
    <row r="168" ht="14.25" customHeight="1">
      <c r="D168" s="31"/>
      <c r="E168" s="31"/>
      <c r="F168" s="31"/>
      <c r="G168" s="31"/>
      <c r="H168" s="31"/>
    </row>
    <row r="169" ht="14.25" customHeight="1">
      <c r="D169" s="31"/>
      <c r="E169" s="31"/>
      <c r="F169" s="31"/>
      <c r="G169" s="31"/>
      <c r="H169" s="31"/>
    </row>
    <row r="170" ht="14.25" customHeight="1">
      <c r="D170" s="31"/>
      <c r="E170" s="31"/>
      <c r="F170" s="31"/>
      <c r="G170" s="31"/>
      <c r="H170" s="31"/>
    </row>
    <row r="171" ht="14.25" customHeight="1">
      <c r="D171" s="31"/>
      <c r="E171" s="31"/>
      <c r="F171" s="31"/>
      <c r="G171" s="31"/>
      <c r="H171" s="31"/>
    </row>
    <row r="172" ht="14.25" customHeight="1">
      <c r="D172" s="31"/>
      <c r="E172" s="31"/>
      <c r="F172" s="31"/>
      <c r="G172" s="31"/>
      <c r="H172" s="31"/>
    </row>
    <row r="173" ht="14.25" customHeight="1">
      <c r="D173" s="31"/>
      <c r="E173" s="31"/>
      <c r="F173" s="31"/>
      <c r="G173" s="31"/>
      <c r="H173" s="31"/>
    </row>
    <row r="174" ht="14.25" customHeight="1">
      <c r="D174" s="31"/>
      <c r="E174" s="31"/>
      <c r="F174" s="31"/>
      <c r="G174" s="31"/>
      <c r="H174" s="31"/>
    </row>
    <row r="175" ht="14.25" customHeight="1">
      <c r="D175" s="31"/>
      <c r="E175" s="31"/>
      <c r="F175" s="31"/>
      <c r="G175" s="31"/>
      <c r="H175" s="31"/>
    </row>
    <row r="176" ht="14.25" customHeight="1">
      <c r="D176" s="31"/>
      <c r="E176" s="31"/>
      <c r="F176" s="31"/>
      <c r="G176" s="31"/>
      <c r="H176" s="31"/>
    </row>
    <row r="177" ht="14.25" customHeight="1">
      <c r="D177" s="31"/>
      <c r="E177" s="31"/>
      <c r="F177" s="31"/>
      <c r="G177" s="31"/>
      <c r="H177" s="31"/>
    </row>
    <row r="178" ht="14.25" customHeight="1">
      <c r="D178" s="31"/>
      <c r="E178" s="31"/>
      <c r="F178" s="31"/>
      <c r="G178" s="31"/>
      <c r="H178" s="31"/>
    </row>
    <row r="179" ht="14.25" customHeight="1">
      <c r="D179" s="31"/>
      <c r="E179" s="31"/>
      <c r="F179" s="31"/>
      <c r="G179" s="31"/>
      <c r="H179" s="31"/>
    </row>
    <row r="180" ht="14.25" customHeight="1">
      <c r="D180" s="31"/>
      <c r="E180" s="31"/>
      <c r="F180" s="31"/>
      <c r="G180" s="31"/>
      <c r="H180" s="31"/>
    </row>
    <row r="181" ht="14.25" customHeight="1">
      <c r="D181" s="31"/>
      <c r="E181" s="31"/>
      <c r="F181" s="31"/>
      <c r="G181" s="31"/>
      <c r="H181" s="31"/>
    </row>
    <row r="182" ht="14.25" customHeight="1">
      <c r="D182" s="31"/>
      <c r="E182" s="31"/>
      <c r="F182" s="31"/>
      <c r="G182" s="31"/>
      <c r="H182" s="31"/>
    </row>
    <row r="183" ht="14.25" customHeight="1">
      <c r="D183" s="31"/>
      <c r="E183" s="31"/>
      <c r="F183" s="31"/>
      <c r="G183" s="31"/>
      <c r="H183" s="31"/>
    </row>
    <row r="184" ht="14.25" customHeight="1">
      <c r="D184" s="31"/>
      <c r="E184" s="31"/>
      <c r="F184" s="31"/>
      <c r="G184" s="31"/>
      <c r="H184" s="31"/>
    </row>
    <row r="185" ht="14.25" customHeight="1">
      <c r="D185" s="31"/>
      <c r="E185" s="31"/>
      <c r="F185" s="31"/>
      <c r="G185" s="31"/>
      <c r="H185" s="31"/>
    </row>
    <row r="186" ht="14.25" customHeight="1">
      <c r="D186" s="31"/>
      <c r="E186" s="31"/>
      <c r="F186" s="31"/>
      <c r="G186" s="31"/>
      <c r="H186" s="31"/>
    </row>
    <row r="187" ht="14.25" customHeight="1">
      <c r="D187" s="31"/>
      <c r="E187" s="31"/>
      <c r="F187" s="31"/>
      <c r="G187" s="31"/>
      <c r="H187" s="31"/>
    </row>
    <row r="188" ht="14.25" customHeight="1">
      <c r="D188" s="31"/>
      <c r="E188" s="31"/>
      <c r="F188" s="31"/>
      <c r="G188" s="31"/>
      <c r="H188" s="31"/>
    </row>
    <row r="189" ht="14.25" customHeight="1">
      <c r="D189" s="31"/>
      <c r="E189" s="31"/>
      <c r="F189" s="31"/>
      <c r="G189" s="31"/>
      <c r="H189" s="31"/>
    </row>
    <row r="190" ht="14.25" customHeight="1">
      <c r="D190" s="31"/>
      <c r="E190" s="31"/>
      <c r="F190" s="31"/>
      <c r="G190" s="31"/>
      <c r="H190" s="31"/>
    </row>
    <row r="191" ht="14.25" customHeight="1">
      <c r="D191" s="31"/>
      <c r="E191" s="31"/>
      <c r="F191" s="31"/>
      <c r="G191" s="31"/>
      <c r="H191" s="31"/>
    </row>
    <row r="192" ht="14.25" customHeight="1">
      <c r="D192" s="31"/>
      <c r="E192" s="31"/>
      <c r="F192" s="31"/>
      <c r="G192" s="31"/>
      <c r="H192" s="31"/>
    </row>
    <row r="193" ht="14.25" customHeight="1">
      <c r="D193" s="31"/>
      <c r="E193" s="31"/>
      <c r="F193" s="31"/>
      <c r="G193" s="31"/>
      <c r="H193" s="31"/>
    </row>
    <row r="194" ht="14.25" customHeight="1">
      <c r="D194" s="31"/>
      <c r="E194" s="31"/>
      <c r="F194" s="31"/>
      <c r="G194" s="31"/>
      <c r="H194" s="31"/>
    </row>
    <row r="195" ht="14.25" customHeight="1">
      <c r="D195" s="31"/>
      <c r="E195" s="31"/>
      <c r="F195" s="31"/>
      <c r="G195" s="31"/>
      <c r="H195" s="31"/>
    </row>
    <row r="196" ht="14.25" customHeight="1">
      <c r="D196" s="31"/>
      <c r="E196" s="31"/>
      <c r="F196" s="31"/>
      <c r="G196" s="31"/>
      <c r="H196" s="31"/>
    </row>
    <row r="197" ht="14.25" customHeight="1">
      <c r="D197" s="31"/>
      <c r="E197" s="31"/>
      <c r="F197" s="31"/>
      <c r="G197" s="31"/>
      <c r="H197" s="31"/>
    </row>
    <row r="198" ht="14.25" customHeight="1">
      <c r="D198" s="31"/>
      <c r="E198" s="31"/>
      <c r="F198" s="31"/>
      <c r="G198" s="31"/>
      <c r="H198" s="31"/>
    </row>
    <row r="199" ht="14.25" customHeight="1">
      <c r="D199" s="31"/>
      <c r="E199" s="31"/>
      <c r="F199" s="31"/>
      <c r="G199" s="31"/>
      <c r="H199" s="31"/>
    </row>
    <row r="200" ht="14.25" customHeight="1">
      <c r="D200" s="31"/>
      <c r="E200" s="31"/>
      <c r="F200" s="31"/>
      <c r="G200" s="31"/>
      <c r="H200" s="31"/>
    </row>
    <row r="201" ht="14.25" customHeight="1">
      <c r="D201" s="31"/>
      <c r="E201" s="31"/>
      <c r="F201" s="31"/>
      <c r="G201" s="31"/>
      <c r="H201" s="31"/>
    </row>
    <row r="202" ht="14.25" customHeight="1">
      <c r="D202" s="31"/>
      <c r="E202" s="31"/>
      <c r="F202" s="31"/>
      <c r="G202" s="31"/>
      <c r="H202" s="31"/>
    </row>
    <row r="203" ht="14.25" customHeight="1">
      <c r="D203" s="31"/>
      <c r="E203" s="31"/>
      <c r="F203" s="31"/>
      <c r="G203" s="31"/>
      <c r="H203" s="31"/>
    </row>
    <row r="204" ht="14.25" customHeight="1">
      <c r="D204" s="31"/>
      <c r="E204" s="31"/>
      <c r="F204" s="31"/>
      <c r="G204" s="31"/>
      <c r="H204" s="31"/>
    </row>
    <row r="205" ht="14.25" customHeight="1">
      <c r="D205" s="31"/>
      <c r="E205" s="31"/>
      <c r="F205" s="31"/>
      <c r="G205" s="31"/>
      <c r="H205" s="31"/>
    </row>
    <row r="206" ht="14.25" customHeight="1">
      <c r="D206" s="31"/>
      <c r="E206" s="31"/>
      <c r="F206" s="31"/>
      <c r="G206" s="31"/>
      <c r="H206" s="31"/>
    </row>
    <row r="207" ht="14.25" customHeight="1">
      <c r="D207" s="31"/>
      <c r="E207" s="31"/>
      <c r="F207" s="31"/>
      <c r="G207" s="31"/>
      <c r="H207" s="31"/>
    </row>
    <row r="208" ht="14.25" customHeight="1">
      <c r="D208" s="31"/>
      <c r="E208" s="31"/>
      <c r="F208" s="31"/>
      <c r="G208" s="31"/>
      <c r="H208" s="31"/>
    </row>
    <row r="209" ht="14.25" customHeight="1">
      <c r="D209" s="31"/>
      <c r="E209" s="31"/>
      <c r="F209" s="31"/>
      <c r="G209" s="31"/>
      <c r="H209" s="31"/>
    </row>
    <row r="210" ht="14.25" customHeight="1">
      <c r="D210" s="31"/>
      <c r="E210" s="31"/>
      <c r="F210" s="31"/>
      <c r="G210" s="31"/>
      <c r="H210" s="31"/>
    </row>
    <row r="211" ht="14.25" customHeight="1">
      <c r="D211" s="31"/>
      <c r="E211" s="31"/>
      <c r="F211" s="31"/>
      <c r="G211" s="31"/>
      <c r="H211" s="31"/>
    </row>
    <row r="212" ht="14.25" customHeight="1">
      <c r="D212" s="31"/>
      <c r="E212" s="31"/>
      <c r="F212" s="31"/>
      <c r="G212" s="31"/>
      <c r="H212" s="31"/>
    </row>
    <row r="213" ht="14.25" customHeight="1">
      <c r="D213" s="31"/>
      <c r="E213" s="31"/>
      <c r="F213" s="31"/>
      <c r="G213" s="31"/>
      <c r="H213" s="31"/>
    </row>
    <row r="214" ht="14.25" customHeight="1">
      <c r="D214" s="31"/>
      <c r="E214" s="31"/>
      <c r="F214" s="31"/>
      <c r="G214" s="31"/>
      <c r="H214" s="31"/>
    </row>
    <row r="215" ht="14.25" customHeight="1">
      <c r="D215" s="31"/>
      <c r="E215" s="31"/>
      <c r="F215" s="31"/>
      <c r="G215" s="31"/>
      <c r="H215" s="31"/>
    </row>
    <row r="216" ht="14.25" customHeight="1">
      <c r="D216" s="31"/>
      <c r="E216" s="31"/>
      <c r="F216" s="31"/>
      <c r="G216" s="31"/>
      <c r="H216" s="31"/>
    </row>
    <row r="217" ht="14.25" customHeight="1">
      <c r="D217" s="31"/>
      <c r="E217" s="31"/>
      <c r="F217" s="31"/>
      <c r="G217" s="31"/>
      <c r="H217" s="31"/>
    </row>
    <row r="218" ht="14.25" customHeight="1">
      <c r="D218" s="31"/>
      <c r="E218" s="31"/>
      <c r="F218" s="31"/>
      <c r="G218" s="31"/>
      <c r="H218" s="31"/>
    </row>
    <row r="219" ht="14.25" customHeight="1">
      <c r="D219" s="31"/>
      <c r="E219" s="31"/>
      <c r="F219" s="31"/>
      <c r="G219" s="31"/>
      <c r="H219" s="31"/>
    </row>
    <row r="220" ht="14.25" customHeight="1">
      <c r="D220" s="31"/>
      <c r="E220" s="31"/>
      <c r="F220" s="31"/>
      <c r="G220" s="31"/>
      <c r="H220" s="31"/>
    </row>
    <row r="221" ht="14.25" customHeight="1">
      <c r="D221" s="31"/>
      <c r="E221" s="31"/>
      <c r="F221" s="31"/>
      <c r="G221" s="31"/>
      <c r="H221" s="31"/>
    </row>
    <row r="222" ht="14.25" customHeight="1">
      <c r="D222" s="31"/>
      <c r="E222" s="31"/>
      <c r="F222" s="31"/>
      <c r="G222" s="31"/>
      <c r="H222" s="31"/>
    </row>
    <row r="223" ht="14.25" customHeight="1">
      <c r="D223" s="31"/>
      <c r="E223" s="31"/>
      <c r="F223" s="31"/>
      <c r="G223" s="31"/>
      <c r="H223" s="31"/>
    </row>
    <row r="224" ht="14.25" customHeight="1">
      <c r="D224" s="31"/>
      <c r="E224" s="31"/>
      <c r="F224" s="31"/>
      <c r="G224" s="31"/>
      <c r="H224" s="31"/>
    </row>
    <row r="225" ht="14.25" customHeight="1">
      <c r="D225" s="31"/>
      <c r="E225" s="31"/>
      <c r="F225" s="31"/>
      <c r="G225" s="31"/>
      <c r="H225" s="31"/>
    </row>
    <row r="226" ht="14.25" customHeight="1">
      <c r="D226" s="31"/>
      <c r="E226" s="31"/>
      <c r="F226" s="31"/>
      <c r="G226" s="31"/>
      <c r="H226" s="31"/>
    </row>
    <row r="227" ht="14.25" customHeight="1">
      <c r="D227" s="31"/>
      <c r="E227" s="31"/>
      <c r="F227" s="31"/>
      <c r="G227" s="31"/>
      <c r="H227" s="31"/>
    </row>
    <row r="228" ht="14.25" customHeight="1">
      <c r="D228" s="31"/>
      <c r="E228" s="31"/>
      <c r="F228" s="31"/>
      <c r="G228" s="31"/>
      <c r="H228" s="31"/>
    </row>
    <row r="229" ht="14.25" customHeight="1">
      <c r="D229" s="31"/>
      <c r="E229" s="31"/>
      <c r="F229" s="31"/>
      <c r="G229" s="31"/>
      <c r="H229" s="31"/>
    </row>
    <row r="230" ht="14.25" customHeight="1">
      <c r="D230" s="31"/>
      <c r="E230" s="31"/>
      <c r="F230" s="31"/>
      <c r="G230" s="31"/>
      <c r="H230" s="31"/>
    </row>
    <row r="231" ht="14.25" customHeight="1">
      <c r="D231" s="31"/>
      <c r="E231" s="31"/>
      <c r="F231" s="31"/>
      <c r="G231" s="31"/>
      <c r="H231" s="31"/>
    </row>
    <row r="232" ht="14.25" customHeight="1">
      <c r="D232" s="31"/>
      <c r="E232" s="31"/>
      <c r="F232" s="31"/>
      <c r="G232" s="31"/>
      <c r="H232" s="31"/>
    </row>
    <row r="233" ht="14.25" customHeight="1">
      <c r="D233" s="31"/>
      <c r="E233" s="31"/>
      <c r="F233" s="31"/>
      <c r="G233" s="31"/>
      <c r="H233" s="31"/>
    </row>
    <row r="234" ht="14.25" customHeight="1">
      <c r="D234" s="31"/>
      <c r="E234" s="31"/>
      <c r="F234" s="31"/>
      <c r="G234" s="31"/>
      <c r="H234" s="31"/>
    </row>
    <row r="235" ht="14.25" customHeight="1">
      <c r="D235" s="31"/>
      <c r="E235" s="31"/>
      <c r="F235" s="31"/>
      <c r="G235" s="31"/>
      <c r="H235" s="31"/>
    </row>
    <row r="236" ht="14.25" customHeight="1">
      <c r="D236" s="31"/>
      <c r="E236" s="31"/>
      <c r="F236" s="31"/>
      <c r="G236" s="31"/>
      <c r="H236" s="31"/>
    </row>
    <row r="237" ht="14.25" customHeight="1">
      <c r="D237" s="31"/>
      <c r="E237" s="31"/>
      <c r="F237" s="31"/>
      <c r="G237" s="31"/>
      <c r="H237" s="31"/>
    </row>
    <row r="238" ht="14.25" customHeight="1">
      <c r="D238" s="31"/>
      <c r="E238" s="31"/>
      <c r="F238" s="31"/>
      <c r="G238" s="31"/>
      <c r="H238" s="31"/>
    </row>
    <row r="239" ht="14.25" customHeight="1">
      <c r="D239" s="31"/>
      <c r="E239" s="31"/>
      <c r="F239" s="31"/>
      <c r="G239" s="31"/>
      <c r="H239" s="31"/>
    </row>
    <row r="240" ht="14.25" customHeight="1">
      <c r="D240" s="31"/>
      <c r="E240" s="31"/>
      <c r="F240" s="31"/>
      <c r="G240" s="31"/>
      <c r="H240" s="31"/>
    </row>
    <row r="241" ht="14.25" customHeight="1">
      <c r="D241" s="31"/>
      <c r="E241" s="31"/>
      <c r="F241" s="31"/>
      <c r="G241" s="31"/>
      <c r="H241" s="31"/>
    </row>
    <row r="242" ht="14.25" customHeight="1">
      <c r="D242" s="31"/>
      <c r="E242" s="31"/>
      <c r="F242" s="31"/>
      <c r="G242" s="31"/>
      <c r="H242" s="31"/>
    </row>
    <row r="243" ht="14.25" customHeight="1">
      <c r="D243" s="31"/>
      <c r="E243" s="31"/>
      <c r="F243" s="31"/>
      <c r="G243" s="31"/>
      <c r="H243" s="31"/>
    </row>
    <row r="244" ht="14.25" customHeight="1">
      <c r="D244" s="31"/>
      <c r="E244" s="31"/>
      <c r="F244" s="31"/>
      <c r="G244" s="31"/>
      <c r="H244" s="31"/>
    </row>
    <row r="245" ht="14.25" customHeight="1">
      <c r="D245" s="31"/>
      <c r="E245" s="31"/>
      <c r="F245" s="31"/>
      <c r="G245" s="31"/>
      <c r="H245" s="31"/>
    </row>
    <row r="246" ht="14.25" customHeight="1">
      <c r="D246" s="31"/>
      <c r="E246" s="31"/>
      <c r="F246" s="31"/>
      <c r="G246" s="31"/>
      <c r="H246" s="31"/>
    </row>
    <row r="247" ht="14.25" customHeight="1">
      <c r="D247" s="31"/>
      <c r="E247" s="31"/>
      <c r="F247" s="31"/>
      <c r="G247" s="31"/>
      <c r="H247" s="31"/>
    </row>
    <row r="248" ht="14.25" customHeight="1">
      <c r="D248" s="31"/>
      <c r="E248" s="31"/>
      <c r="F248" s="31"/>
      <c r="G248" s="31"/>
      <c r="H248" s="31"/>
    </row>
    <row r="249" ht="14.25" customHeight="1">
      <c r="D249" s="31"/>
      <c r="E249" s="31"/>
      <c r="F249" s="31"/>
      <c r="G249" s="31"/>
      <c r="H249" s="31"/>
    </row>
    <row r="250" ht="14.25" customHeight="1">
      <c r="D250" s="31"/>
      <c r="E250" s="31"/>
      <c r="F250" s="31"/>
      <c r="G250" s="31"/>
      <c r="H250" s="31"/>
    </row>
    <row r="251" ht="14.25" customHeight="1">
      <c r="D251" s="31"/>
      <c r="E251" s="31"/>
      <c r="F251" s="31"/>
      <c r="G251" s="31"/>
      <c r="H251" s="31"/>
    </row>
    <row r="252" ht="14.25" customHeight="1">
      <c r="D252" s="31"/>
      <c r="E252" s="31"/>
      <c r="F252" s="31"/>
      <c r="G252" s="31"/>
      <c r="H252" s="31"/>
    </row>
    <row r="253" ht="14.25" customHeight="1">
      <c r="D253" s="31"/>
      <c r="E253" s="31"/>
      <c r="F253" s="31"/>
      <c r="G253" s="31"/>
      <c r="H253" s="31"/>
    </row>
    <row r="254" ht="14.25" customHeight="1">
      <c r="D254" s="31"/>
      <c r="E254" s="31"/>
      <c r="F254" s="31"/>
      <c r="G254" s="31"/>
      <c r="H254" s="31"/>
    </row>
    <row r="255" ht="14.25" customHeight="1">
      <c r="D255" s="31"/>
      <c r="E255" s="31"/>
      <c r="F255" s="31"/>
      <c r="G255" s="31"/>
      <c r="H255" s="31"/>
    </row>
    <row r="256" ht="14.25" customHeight="1">
      <c r="D256" s="31"/>
      <c r="E256" s="31"/>
      <c r="F256" s="31"/>
      <c r="G256" s="31"/>
      <c r="H256" s="31"/>
    </row>
    <row r="257" ht="14.25" customHeight="1">
      <c r="D257" s="31"/>
      <c r="E257" s="31"/>
      <c r="F257" s="31"/>
      <c r="G257" s="31"/>
      <c r="H257" s="31"/>
    </row>
    <row r="258" ht="14.25" customHeight="1">
      <c r="D258" s="31"/>
      <c r="E258" s="31"/>
      <c r="F258" s="31"/>
      <c r="G258" s="31"/>
      <c r="H258" s="31"/>
    </row>
    <row r="259" ht="14.25" customHeight="1">
      <c r="D259" s="31"/>
      <c r="E259" s="31"/>
      <c r="F259" s="31"/>
      <c r="G259" s="31"/>
      <c r="H259" s="31"/>
    </row>
    <row r="260" ht="14.25" customHeight="1">
      <c r="D260" s="31"/>
      <c r="E260" s="31"/>
      <c r="F260" s="31"/>
      <c r="G260" s="31"/>
      <c r="H260" s="31"/>
    </row>
    <row r="261" ht="14.25" customHeight="1">
      <c r="D261" s="31"/>
      <c r="E261" s="31"/>
      <c r="F261" s="31"/>
      <c r="G261" s="31"/>
      <c r="H261" s="31"/>
    </row>
    <row r="262" ht="14.25" customHeight="1">
      <c r="D262" s="31"/>
      <c r="E262" s="31"/>
      <c r="F262" s="31"/>
      <c r="G262" s="31"/>
      <c r="H262" s="31"/>
    </row>
    <row r="263" ht="14.25" customHeight="1">
      <c r="D263" s="31"/>
      <c r="E263" s="31"/>
      <c r="F263" s="31"/>
      <c r="G263" s="31"/>
      <c r="H263" s="31"/>
    </row>
    <row r="264" ht="14.25" customHeight="1">
      <c r="D264" s="31"/>
      <c r="E264" s="31"/>
      <c r="F264" s="31"/>
      <c r="G264" s="31"/>
      <c r="H264" s="31"/>
    </row>
    <row r="265" ht="14.25" customHeight="1">
      <c r="D265" s="31"/>
      <c r="E265" s="31"/>
      <c r="F265" s="31"/>
      <c r="G265" s="31"/>
      <c r="H265" s="31"/>
    </row>
    <row r="266" ht="14.25" customHeight="1">
      <c r="D266" s="31"/>
      <c r="E266" s="31"/>
      <c r="F266" s="31"/>
      <c r="G266" s="31"/>
      <c r="H266" s="31"/>
    </row>
    <row r="267" ht="14.25" customHeight="1">
      <c r="D267" s="31"/>
      <c r="E267" s="31"/>
      <c r="F267" s="31"/>
      <c r="G267" s="31"/>
      <c r="H267" s="31"/>
    </row>
    <row r="268" ht="14.25" customHeight="1">
      <c r="D268" s="31"/>
      <c r="E268" s="31"/>
      <c r="F268" s="31"/>
      <c r="G268" s="31"/>
      <c r="H268" s="31"/>
    </row>
    <row r="269" ht="14.25" customHeight="1">
      <c r="D269" s="31"/>
      <c r="E269" s="31"/>
      <c r="F269" s="31"/>
      <c r="G269" s="31"/>
      <c r="H269" s="31"/>
    </row>
    <row r="270" ht="14.25" customHeight="1">
      <c r="D270" s="31"/>
      <c r="E270" s="31"/>
      <c r="F270" s="31"/>
      <c r="G270" s="31"/>
      <c r="H270" s="31"/>
    </row>
    <row r="271" ht="14.25" customHeight="1">
      <c r="D271" s="31"/>
      <c r="E271" s="31"/>
      <c r="F271" s="31"/>
      <c r="G271" s="31"/>
      <c r="H271" s="31"/>
    </row>
    <row r="272" ht="14.25" customHeight="1">
      <c r="D272" s="31"/>
      <c r="E272" s="31"/>
      <c r="F272" s="31"/>
      <c r="G272" s="31"/>
      <c r="H272" s="31"/>
    </row>
    <row r="273" ht="14.25" customHeight="1">
      <c r="D273" s="31"/>
      <c r="E273" s="31"/>
      <c r="F273" s="31"/>
      <c r="G273" s="31"/>
      <c r="H273" s="31"/>
    </row>
    <row r="274" ht="14.25" customHeight="1">
      <c r="D274" s="31"/>
      <c r="E274" s="31"/>
      <c r="F274" s="31"/>
      <c r="G274" s="31"/>
      <c r="H274" s="31"/>
    </row>
    <row r="275" ht="14.25" customHeight="1">
      <c r="D275" s="31"/>
      <c r="E275" s="31"/>
      <c r="F275" s="31"/>
      <c r="G275" s="31"/>
      <c r="H275" s="31"/>
    </row>
    <row r="276" ht="14.25" customHeight="1">
      <c r="D276" s="31"/>
      <c r="E276" s="31"/>
      <c r="F276" s="31"/>
      <c r="G276" s="31"/>
      <c r="H276" s="31"/>
    </row>
    <row r="277" ht="14.25" customHeight="1">
      <c r="D277" s="31"/>
      <c r="E277" s="31"/>
      <c r="F277" s="31"/>
      <c r="G277" s="31"/>
      <c r="H277" s="31"/>
    </row>
    <row r="278" ht="14.25" customHeight="1">
      <c r="D278" s="31"/>
      <c r="E278" s="31"/>
      <c r="F278" s="31"/>
      <c r="G278" s="31"/>
      <c r="H278" s="31"/>
    </row>
    <row r="279" ht="14.25" customHeight="1">
      <c r="D279" s="31"/>
      <c r="E279" s="31"/>
      <c r="F279" s="31"/>
      <c r="G279" s="31"/>
      <c r="H279" s="31"/>
    </row>
    <row r="280" ht="14.25" customHeight="1">
      <c r="D280" s="31"/>
      <c r="E280" s="31"/>
      <c r="F280" s="31"/>
      <c r="G280" s="31"/>
      <c r="H280" s="31"/>
    </row>
    <row r="281" ht="14.25" customHeight="1">
      <c r="D281" s="31"/>
      <c r="E281" s="31"/>
      <c r="F281" s="31"/>
      <c r="G281" s="31"/>
      <c r="H281" s="31"/>
    </row>
    <row r="282" ht="14.25" customHeight="1">
      <c r="D282" s="31"/>
      <c r="E282" s="31"/>
      <c r="F282" s="31"/>
      <c r="G282" s="31"/>
      <c r="H282" s="31"/>
    </row>
    <row r="283" ht="14.25" customHeight="1">
      <c r="D283" s="31"/>
      <c r="E283" s="31"/>
      <c r="F283" s="31"/>
      <c r="G283" s="31"/>
      <c r="H283" s="31"/>
    </row>
    <row r="284" ht="14.25" customHeight="1">
      <c r="D284" s="31"/>
      <c r="E284" s="31"/>
      <c r="F284" s="31"/>
      <c r="G284" s="31"/>
      <c r="H284" s="31"/>
    </row>
    <row r="285" ht="14.25" customHeight="1">
      <c r="D285" s="31"/>
      <c r="E285" s="31"/>
      <c r="F285" s="31"/>
      <c r="G285" s="31"/>
      <c r="H285" s="31"/>
    </row>
    <row r="286" ht="14.25" customHeight="1">
      <c r="D286" s="31"/>
      <c r="E286" s="31"/>
      <c r="F286" s="31"/>
      <c r="G286" s="31"/>
      <c r="H286" s="31"/>
    </row>
    <row r="287" ht="14.25" customHeight="1">
      <c r="D287" s="31"/>
      <c r="E287" s="31"/>
      <c r="F287" s="31"/>
      <c r="G287" s="31"/>
      <c r="H287" s="31"/>
    </row>
    <row r="288" ht="14.25" customHeight="1">
      <c r="D288" s="31"/>
      <c r="E288" s="31"/>
      <c r="F288" s="31"/>
      <c r="G288" s="31"/>
      <c r="H288" s="31"/>
    </row>
    <row r="289" ht="14.25" customHeight="1">
      <c r="D289" s="31"/>
      <c r="E289" s="31"/>
      <c r="F289" s="31"/>
      <c r="G289" s="31"/>
      <c r="H289" s="31"/>
    </row>
    <row r="290" ht="14.25" customHeight="1">
      <c r="D290" s="31"/>
      <c r="E290" s="31"/>
      <c r="F290" s="31"/>
      <c r="G290" s="31"/>
      <c r="H290" s="31"/>
    </row>
    <row r="291" ht="14.25" customHeight="1">
      <c r="D291" s="31"/>
      <c r="E291" s="31"/>
      <c r="F291" s="31"/>
      <c r="G291" s="31"/>
      <c r="H291" s="31"/>
    </row>
    <row r="292" ht="14.25" customHeight="1">
      <c r="D292" s="31"/>
      <c r="E292" s="31"/>
      <c r="F292" s="31"/>
      <c r="G292" s="31"/>
      <c r="H292" s="31"/>
    </row>
    <row r="293" ht="14.25" customHeight="1">
      <c r="D293" s="31"/>
      <c r="E293" s="31"/>
      <c r="F293" s="31"/>
      <c r="G293" s="31"/>
      <c r="H293" s="31"/>
    </row>
    <row r="294" ht="14.25" customHeight="1">
      <c r="D294" s="31"/>
      <c r="E294" s="31"/>
      <c r="F294" s="31"/>
      <c r="G294" s="31"/>
      <c r="H294" s="31"/>
    </row>
    <row r="295" ht="14.25" customHeight="1">
      <c r="D295" s="31"/>
      <c r="E295" s="31"/>
      <c r="F295" s="31"/>
      <c r="G295" s="31"/>
      <c r="H295" s="31"/>
    </row>
    <row r="296" ht="14.25" customHeight="1">
      <c r="D296" s="31"/>
      <c r="E296" s="31"/>
      <c r="F296" s="31"/>
      <c r="G296" s="31"/>
      <c r="H296" s="31"/>
    </row>
    <row r="297" ht="14.25" customHeight="1">
      <c r="D297" s="31"/>
      <c r="E297" s="31"/>
      <c r="F297" s="31"/>
      <c r="G297" s="31"/>
      <c r="H297" s="31"/>
    </row>
    <row r="298" ht="14.25" customHeight="1">
      <c r="D298" s="31"/>
      <c r="E298" s="31"/>
      <c r="F298" s="31"/>
      <c r="G298" s="31"/>
      <c r="H298" s="31"/>
    </row>
    <row r="299" ht="14.25" customHeight="1">
      <c r="D299" s="31"/>
      <c r="E299" s="31"/>
      <c r="F299" s="31"/>
      <c r="G299" s="31"/>
      <c r="H299" s="31"/>
    </row>
    <row r="300" ht="14.25" customHeight="1">
      <c r="D300" s="31"/>
      <c r="E300" s="31"/>
      <c r="F300" s="31"/>
      <c r="G300" s="31"/>
      <c r="H300" s="31"/>
    </row>
    <row r="301" ht="14.25" customHeight="1">
      <c r="D301" s="31"/>
      <c r="E301" s="31"/>
      <c r="F301" s="31"/>
      <c r="G301" s="31"/>
      <c r="H301" s="31"/>
    </row>
    <row r="302" ht="14.25" customHeight="1">
      <c r="D302" s="31"/>
      <c r="E302" s="31"/>
      <c r="F302" s="31"/>
      <c r="G302" s="31"/>
      <c r="H302" s="31"/>
    </row>
    <row r="303" ht="14.25" customHeight="1">
      <c r="D303" s="31"/>
      <c r="E303" s="31"/>
      <c r="F303" s="31"/>
      <c r="G303" s="31"/>
      <c r="H303" s="31"/>
    </row>
    <row r="304" ht="14.25" customHeight="1">
      <c r="D304" s="31"/>
      <c r="E304" s="31"/>
      <c r="F304" s="31"/>
      <c r="G304" s="31"/>
      <c r="H304" s="31"/>
    </row>
    <row r="305" ht="14.25" customHeight="1">
      <c r="D305" s="31"/>
      <c r="E305" s="31"/>
      <c r="F305" s="31"/>
      <c r="G305" s="31"/>
      <c r="H305" s="31"/>
    </row>
    <row r="306" ht="14.25" customHeight="1">
      <c r="D306" s="31"/>
      <c r="E306" s="31"/>
      <c r="F306" s="31"/>
      <c r="G306" s="31"/>
      <c r="H306" s="31"/>
    </row>
    <row r="307" ht="14.25" customHeight="1">
      <c r="D307" s="31"/>
      <c r="E307" s="31"/>
      <c r="F307" s="31"/>
      <c r="G307" s="31"/>
      <c r="H307" s="31"/>
    </row>
    <row r="308" ht="14.25" customHeight="1">
      <c r="D308" s="31"/>
      <c r="E308" s="31"/>
      <c r="F308" s="31"/>
      <c r="G308" s="31"/>
      <c r="H308" s="31"/>
    </row>
    <row r="309" ht="14.25" customHeight="1">
      <c r="D309" s="31"/>
      <c r="E309" s="31"/>
      <c r="F309" s="31"/>
      <c r="G309" s="31"/>
      <c r="H309" s="31"/>
    </row>
    <row r="310" ht="14.25" customHeight="1">
      <c r="D310" s="31"/>
      <c r="E310" s="31"/>
      <c r="F310" s="31"/>
      <c r="G310" s="31"/>
      <c r="H310" s="31"/>
    </row>
    <row r="311" ht="14.25" customHeight="1">
      <c r="D311" s="31"/>
      <c r="E311" s="31"/>
      <c r="F311" s="31"/>
      <c r="G311" s="31"/>
      <c r="H311" s="31"/>
    </row>
    <row r="312" ht="14.25" customHeight="1">
      <c r="D312" s="31"/>
      <c r="E312" s="31"/>
      <c r="F312" s="31"/>
      <c r="G312" s="31"/>
      <c r="H312" s="31"/>
    </row>
    <row r="313" ht="14.25" customHeight="1">
      <c r="D313" s="31"/>
      <c r="E313" s="31"/>
      <c r="F313" s="31"/>
      <c r="G313" s="31"/>
      <c r="H313" s="31"/>
    </row>
    <row r="314" ht="14.25" customHeight="1">
      <c r="D314" s="31"/>
      <c r="E314" s="31"/>
      <c r="F314" s="31"/>
      <c r="G314" s="31"/>
      <c r="H314" s="31"/>
    </row>
    <row r="315" ht="14.25" customHeight="1">
      <c r="D315" s="31"/>
      <c r="E315" s="31"/>
      <c r="F315" s="31"/>
      <c r="G315" s="31"/>
      <c r="H315" s="31"/>
    </row>
    <row r="316" ht="14.25" customHeight="1">
      <c r="D316" s="31"/>
      <c r="E316" s="31"/>
      <c r="F316" s="31"/>
      <c r="G316" s="31"/>
      <c r="H316" s="31"/>
    </row>
    <row r="317" ht="14.25" customHeight="1">
      <c r="D317" s="31"/>
      <c r="E317" s="31"/>
      <c r="F317" s="31"/>
      <c r="G317" s="31"/>
      <c r="H317" s="31"/>
    </row>
    <row r="318" ht="14.25" customHeight="1">
      <c r="D318" s="31"/>
      <c r="E318" s="31"/>
      <c r="F318" s="31"/>
      <c r="G318" s="31"/>
      <c r="H318" s="31"/>
    </row>
    <row r="319" ht="14.25" customHeight="1">
      <c r="D319" s="31"/>
      <c r="E319" s="31"/>
      <c r="F319" s="31"/>
      <c r="G319" s="31"/>
      <c r="H319" s="31"/>
    </row>
    <row r="320" ht="14.25" customHeight="1">
      <c r="D320" s="31"/>
      <c r="E320" s="31"/>
      <c r="F320" s="31"/>
      <c r="G320" s="31"/>
      <c r="H320" s="31"/>
    </row>
    <row r="321" ht="14.25" customHeight="1">
      <c r="D321" s="31"/>
      <c r="E321" s="31"/>
      <c r="F321" s="31"/>
      <c r="G321" s="31"/>
      <c r="H321" s="31"/>
    </row>
    <row r="322" ht="14.25" customHeight="1">
      <c r="D322" s="31"/>
      <c r="E322" s="31"/>
      <c r="F322" s="31"/>
      <c r="G322" s="31"/>
      <c r="H322" s="31"/>
    </row>
    <row r="323" ht="14.25" customHeight="1">
      <c r="D323" s="31"/>
      <c r="E323" s="31"/>
      <c r="F323" s="31"/>
      <c r="G323" s="31"/>
      <c r="H323" s="31"/>
    </row>
    <row r="324" ht="14.25" customHeight="1">
      <c r="D324" s="31"/>
      <c r="E324" s="31"/>
      <c r="F324" s="31"/>
      <c r="G324" s="31"/>
      <c r="H324" s="31"/>
    </row>
    <row r="325" ht="14.25" customHeight="1">
      <c r="D325" s="31"/>
      <c r="E325" s="31"/>
      <c r="F325" s="31"/>
      <c r="G325" s="31"/>
      <c r="H325" s="31"/>
    </row>
    <row r="326" ht="14.25" customHeight="1">
      <c r="D326" s="31"/>
      <c r="E326" s="31"/>
      <c r="F326" s="31"/>
      <c r="G326" s="31"/>
      <c r="H326" s="31"/>
    </row>
    <row r="327" ht="14.25" customHeight="1">
      <c r="D327" s="31"/>
      <c r="E327" s="31"/>
      <c r="F327" s="31"/>
      <c r="G327" s="31"/>
      <c r="H327" s="31"/>
    </row>
    <row r="328" ht="14.25" customHeight="1">
      <c r="D328" s="31"/>
      <c r="E328" s="31"/>
      <c r="F328" s="31"/>
      <c r="G328" s="31"/>
      <c r="H328" s="31"/>
    </row>
    <row r="329" ht="14.25" customHeight="1">
      <c r="D329" s="31"/>
      <c r="E329" s="31"/>
      <c r="F329" s="31"/>
      <c r="G329" s="31"/>
      <c r="H329" s="31"/>
    </row>
    <row r="330" ht="14.25" customHeight="1">
      <c r="D330" s="31"/>
      <c r="E330" s="31"/>
      <c r="F330" s="31"/>
      <c r="G330" s="31"/>
      <c r="H330" s="31"/>
    </row>
    <row r="331" ht="14.25" customHeight="1">
      <c r="D331" s="31"/>
      <c r="E331" s="31"/>
      <c r="F331" s="31"/>
      <c r="G331" s="31"/>
      <c r="H331" s="31"/>
    </row>
    <row r="332" ht="14.25" customHeight="1">
      <c r="D332" s="31"/>
      <c r="E332" s="31"/>
      <c r="F332" s="31"/>
      <c r="G332" s="31"/>
      <c r="H332" s="31"/>
    </row>
    <row r="333" ht="14.25" customHeight="1">
      <c r="D333" s="31"/>
      <c r="E333" s="31"/>
      <c r="F333" s="31"/>
      <c r="G333" s="31"/>
      <c r="H333" s="31"/>
    </row>
    <row r="334" ht="14.25" customHeight="1">
      <c r="D334" s="31"/>
      <c r="E334" s="31"/>
      <c r="F334" s="31"/>
      <c r="G334" s="31"/>
      <c r="H334" s="31"/>
    </row>
    <row r="335" ht="14.25" customHeight="1">
      <c r="D335" s="31"/>
      <c r="E335" s="31"/>
      <c r="F335" s="31"/>
      <c r="G335" s="31"/>
      <c r="H335" s="31"/>
    </row>
    <row r="336" ht="14.25" customHeight="1">
      <c r="D336" s="31"/>
      <c r="E336" s="31"/>
      <c r="F336" s="31"/>
      <c r="G336" s="31"/>
      <c r="H336" s="31"/>
    </row>
    <row r="337" ht="14.25" customHeight="1">
      <c r="D337" s="31"/>
      <c r="E337" s="31"/>
      <c r="F337" s="31"/>
      <c r="G337" s="31"/>
      <c r="H337" s="31"/>
    </row>
    <row r="338" ht="14.25" customHeight="1">
      <c r="D338" s="31"/>
      <c r="E338" s="31"/>
      <c r="F338" s="31"/>
      <c r="G338" s="31"/>
      <c r="H338" s="31"/>
    </row>
    <row r="339" ht="14.25" customHeight="1">
      <c r="D339" s="31"/>
      <c r="E339" s="31"/>
      <c r="F339" s="31"/>
      <c r="G339" s="31"/>
      <c r="H339" s="31"/>
    </row>
    <row r="340" ht="14.25" customHeight="1">
      <c r="D340" s="31"/>
      <c r="E340" s="31"/>
      <c r="F340" s="31"/>
      <c r="G340" s="31"/>
      <c r="H340" s="31"/>
    </row>
    <row r="341" ht="14.25" customHeight="1">
      <c r="D341" s="31"/>
      <c r="E341" s="31"/>
      <c r="F341" s="31"/>
      <c r="G341" s="31"/>
      <c r="H341" s="31"/>
    </row>
    <row r="342" ht="14.25" customHeight="1">
      <c r="D342" s="31"/>
      <c r="E342" s="31"/>
      <c r="F342" s="31"/>
      <c r="G342" s="31"/>
      <c r="H342" s="31"/>
    </row>
    <row r="343" ht="14.25" customHeight="1">
      <c r="D343" s="31"/>
      <c r="E343" s="31"/>
      <c r="F343" s="31"/>
      <c r="G343" s="31"/>
      <c r="H343" s="31"/>
    </row>
    <row r="344" ht="14.25" customHeight="1">
      <c r="D344" s="31"/>
      <c r="E344" s="31"/>
      <c r="F344" s="31"/>
      <c r="G344" s="31"/>
      <c r="H344" s="31"/>
    </row>
    <row r="345" ht="14.25" customHeight="1">
      <c r="D345" s="31"/>
      <c r="E345" s="31"/>
      <c r="F345" s="31"/>
      <c r="G345" s="31"/>
      <c r="H345" s="31"/>
    </row>
    <row r="346" ht="14.25" customHeight="1">
      <c r="D346" s="31"/>
      <c r="E346" s="31"/>
      <c r="F346" s="31"/>
      <c r="G346" s="31"/>
      <c r="H346" s="31"/>
    </row>
    <row r="347" ht="14.25" customHeight="1">
      <c r="D347" s="31"/>
      <c r="E347" s="31"/>
      <c r="F347" s="31"/>
      <c r="G347" s="31"/>
      <c r="H347" s="31"/>
    </row>
    <row r="348" ht="14.25" customHeight="1">
      <c r="D348" s="31"/>
      <c r="E348" s="31"/>
      <c r="F348" s="31"/>
      <c r="G348" s="31"/>
      <c r="H348" s="31"/>
    </row>
    <row r="349" ht="14.25" customHeight="1">
      <c r="D349" s="31"/>
      <c r="E349" s="31"/>
      <c r="F349" s="31"/>
      <c r="G349" s="31"/>
      <c r="H349" s="31"/>
    </row>
    <row r="350" ht="14.25" customHeight="1">
      <c r="D350" s="31"/>
      <c r="E350" s="31"/>
      <c r="F350" s="31"/>
      <c r="G350" s="31"/>
      <c r="H350" s="31"/>
    </row>
    <row r="351" ht="14.25" customHeight="1">
      <c r="D351" s="31"/>
      <c r="E351" s="31"/>
      <c r="F351" s="31"/>
      <c r="G351" s="31"/>
      <c r="H351" s="31"/>
    </row>
    <row r="352" ht="14.25" customHeight="1">
      <c r="D352" s="31"/>
      <c r="E352" s="31"/>
      <c r="F352" s="31"/>
      <c r="G352" s="31"/>
      <c r="H352" s="31"/>
    </row>
    <row r="353" ht="14.25" customHeight="1">
      <c r="D353" s="31"/>
      <c r="E353" s="31"/>
      <c r="F353" s="31"/>
      <c r="G353" s="31"/>
      <c r="H353" s="31"/>
    </row>
    <row r="354" ht="14.25" customHeight="1">
      <c r="D354" s="31"/>
      <c r="E354" s="31"/>
      <c r="F354" s="31"/>
      <c r="G354" s="31"/>
      <c r="H354" s="31"/>
    </row>
    <row r="355" ht="14.25" customHeight="1">
      <c r="D355" s="31"/>
      <c r="E355" s="31"/>
      <c r="F355" s="31"/>
      <c r="G355" s="31"/>
      <c r="H355" s="31"/>
    </row>
    <row r="356" ht="14.25" customHeight="1">
      <c r="D356" s="31"/>
      <c r="E356" s="31"/>
      <c r="F356" s="31"/>
      <c r="G356" s="31"/>
      <c r="H356" s="31"/>
    </row>
    <row r="357" ht="14.25" customHeight="1">
      <c r="D357" s="31"/>
      <c r="E357" s="31"/>
      <c r="F357" s="31"/>
      <c r="G357" s="31"/>
      <c r="H357" s="31"/>
    </row>
    <row r="358" ht="14.25" customHeight="1">
      <c r="D358" s="31"/>
      <c r="E358" s="31"/>
      <c r="F358" s="31"/>
      <c r="G358" s="31"/>
      <c r="H358" s="31"/>
    </row>
    <row r="359" ht="14.25" customHeight="1">
      <c r="D359" s="31"/>
      <c r="E359" s="31"/>
      <c r="F359" s="31"/>
      <c r="G359" s="31"/>
      <c r="H359" s="31"/>
    </row>
    <row r="360" ht="14.25" customHeight="1">
      <c r="D360" s="31"/>
      <c r="E360" s="31"/>
      <c r="F360" s="31"/>
      <c r="G360" s="31"/>
      <c r="H360" s="31"/>
    </row>
    <row r="361" ht="14.25" customHeight="1">
      <c r="D361" s="31"/>
      <c r="E361" s="31"/>
      <c r="F361" s="31"/>
      <c r="G361" s="31"/>
      <c r="H361" s="31"/>
    </row>
    <row r="362" ht="14.25" customHeight="1">
      <c r="D362" s="31"/>
      <c r="E362" s="31"/>
      <c r="F362" s="31"/>
      <c r="G362" s="31"/>
      <c r="H362" s="31"/>
    </row>
    <row r="363" ht="14.25" customHeight="1">
      <c r="D363" s="31"/>
      <c r="E363" s="31"/>
      <c r="F363" s="31"/>
      <c r="G363" s="31"/>
      <c r="H363" s="31"/>
    </row>
    <row r="364" ht="14.25" customHeight="1">
      <c r="D364" s="31"/>
      <c r="E364" s="31"/>
      <c r="F364" s="31"/>
      <c r="G364" s="31"/>
      <c r="H364" s="31"/>
    </row>
    <row r="365" ht="14.25" customHeight="1">
      <c r="D365" s="31"/>
      <c r="E365" s="31"/>
      <c r="F365" s="31"/>
      <c r="G365" s="31"/>
      <c r="H365" s="31"/>
    </row>
    <row r="366" ht="14.25" customHeight="1">
      <c r="D366" s="31"/>
      <c r="E366" s="31"/>
      <c r="F366" s="31"/>
      <c r="G366" s="31"/>
      <c r="H366" s="31"/>
    </row>
    <row r="367" ht="14.25" customHeight="1">
      <c r="D367" s="31"/>
      <c r="E367" s="31"/>
      <c r="F367" s="31"/>
      <c r="G367" s="31"/>
      <c r="H367" s="31"/>
    </row>
    <row r="368" ht="14.25" customHeight="1">
      <c r="D368" s="31"/>
      <c r="E368" s="31"/>
      <c r="F368" s="31"/>
      <c r="G368" s="31"/>
      <c r="H368" s="31"/>
    </row>
    <row r="369" ht="14.25" customHeight="1">
      <c r="D369" s="31"/>
      <c r="E369" s="31"/>
      <c r="F369" s="31"/>
      <c r="G369" s="31"/>
      <c r="H369" s="31"/>
    </row>
    <row r="370" ht="14.25" customHeight="1">
      <c r="D370" s="31"/>
      <c r="E370" s="31"/>
      <c r="F370" s="31"/>
      <c r="G370" s="31"/>
      <c r="H370" s="31"/>
    </row>
    <row r="371" ht="14.25" customHeight="1">
      <c r="D371" s="31"/>
      <c r="E371" s="31"/>
      <c r="F371" s="31"/>
      <c r="G371" s="31"/>
      <c r="H371" s="31"/>
    </row>
    <row r="372" ht="14.25" customHeight="1">
      <c r="D372" s="31"/>
      <c r="E372" s="31"/>
      <c r="F372" s="31"/>
      <c r="G372" s="31"/>
      <c r="H372" s="31"/>
    </row>
    <row r="373" ht="14.25" customHeight="1">
      <c r="D373" s="31"/>
      <c r="E373" s="31"/>
      <c r="F373" s="31"/>
      <c r="G373" s="31"/>
      <c r="H373" s="31"/>
    </row>
    <row r="374" ht="14.25" customHeight="1">
      <c r="D374" s="31"/>
      <c r="E374" s="31"/>
      <c r="F374" s="31"/>
      <c r="G374" s="31"/>
      <c r="H374" s="31"/>
    </row>
    <row r="375" ht="14.25" customHeight="1">
      <c r="D375" s="31"/>
      <c r="E375" s="31"/>
      <c r="F375" s="31"/>
      <c r="G375" s="31"/>
      <c r="H375" s="31"/>
    </row>
    <row r="376" ht="14.25" customHeight="1">
      <c r="D376" s="31"/>
      <c r="E376" s="31"/>
      <c r="F376" s="31"/>
      <c r="G376" s="31"/>
      <c r="H376" s="31"/>
    </row>
    <row r="377" ht="14.25" customHeight="1">
      <c r="D377" s="31"/>
      <c r="E377" s="31"/>
      <c r="F377" s="31"/>
      <c r="G377" s="31"/>
      <c r="H377" s="31"/>
    </row>
    <row r="378" ht="14.25" customHeight="1">
      <c r="D378" s="31"/>
      <c r="E378" s="31"/>
      <c r="F378" s="31"/>
      <c r="G378" s="31"/>
      <c r="H378" s="31"/>
    </row>
    <row r="379" ht="14.25" customHeight="1">
      <c r="D379" s="31"/>
      <c r="E379" s="31"/>
      <c r="F379" s="31"/>
      <c r="G379" s="31"/>
      <c r="H379" s="31"/>
    </row>
    <row r="380" ht="14.25" customHeight="1">
      <c r="D380" s="31"/>
      <c r="E380" s="31"/>
      <c r="F380" s="31"/>
      <c r="G380" s="31"/>
      <c r="H380" s="31"/>
    </row>
    <row r="381" ht="14.25" customHeight="1">
      <c r="D381" s="31"/>
      <c r="E381" s="31"/>
      <c r="F381" s="31"/>
      <c r="G381" s="31"/>
      <c r="H381" s="31"/>
    </row>
    <row r="382" ht="14.25" customHeight="1">
      <c r="D382" s="31"/>
      <c r="E382" s="31"/>
      <c r="F382" s="31"/>
      <c r="G382" s="31"/>
      <c r="H382" s="31"/>
    </row>
    <row r="383" ht="14.25" customHeight="1">
      <c r="D383" s="31"/>
      <c r="E383" s="31"/>
      <c r="F383" s="31"/>
      <c r="G383" s="31"/>
      <c r="H383" s="31"/>
    </row>
    <row r="384" ht="14.25" customHeight="1">
      <c r="D384" s="31"/>
      <c r="E384" s="31"/>
      <c r="F384" s="31"/>
      <c r="G384" s="31"/>
      <c r="H384" s="31"/>
    </row>
    <row r="385" ht="14.25" customHeight="1">
      <c r="D385" s="31"/>
      <c r="E385" s="31"/>
      <c r="F385" s="31"/>
      <c r="G385" s="31"/>
      <c r="H385" s="31"/>
    </row>
    <row r="386" ht="14.25" customHeight="1">
      <c r="D386" s="31"/>
      <c r="E386" s="31"/>
      <c r="F386" s="31"/>
      <c r="G386" s="31"/>
      <c r="H386" s="31"/>
    </row>
    <row r="387" ht="14.25" customHeight="1">
      <c r="D387" s="31"/>
      <c r="E387" s="31"/>
      <c r="F387" s="31"/>
      <c r="G387" s="31"/>
      <c r="H387" s="31"/>
    </row>
    <row r="388" ht="14.25" customHeight="1">
      <c r="D388" s="31"/>
      <c r="E388" s="31"/>
      <c r="F388" s="31"/>
      <c r="G388" s="31"/>
      <c r="H388" s="31"/>
    </row>
    <row r="389" ht="14.25" customHeight="1">
      <c r="D389" s="31"/>
      <c r="E389" s="31"/>
      <c r="F389" s="31"/>
      <c r="G389" s="31"/>
      <c r="H389" s="31"/>
    </row>
    <row r="390" ht="14.25" customHeight="1">
      <c r="D390" s="31"/>
      <c r="E390" s="31"/>
      <c r="F390" s="31"/>
      <c r="G390" s="31"/>
      <c r="H390" s="31"/>
    </row>
    <row r="391" ht="14.25" customHeight="1">
      <c r="D391" s="31"/>
      <c r="E391" s="31"/>
      <c r="F391" s="31"/>
      <c r="G391" s="31"/>
      <c r="H391" s="31"/>
    </row>
    <row r="392" ht="14.25" customHeight="1">
      <c r="D392" s="31"/>
      <c r="E392" s="31"/>
      <c r="F392" s="31"/>
      <c r="G392" s="31"/>
      <c r="H392" s="31"/>
    </row>
    <row r="393" ht="14.25" customHeight="1">
      <c r="D393" s="31"/>
      <c r="E393" s="31"/>
      <c r="F393" s="31"/>
      <c r="G393" s="31"/>
      <c r="H393" s="31"/>
    </row>
    <row r="394" ht="14.25" customHeight="1">
      <c r="D394" s="31"/>
      <c r="E394" s="31"/>
      <c r="F394" s="31"/>
      <c r="G394" s="31"/>
      <c r="H394" s="31"/>
    </row>
    <row r="395" ht="14.25" customHeight="1">
      <c r="D395" s="31"/>
      <c r="E395" s="31"/>
      <c r="F395" s="31"/>
      <c r="G395" s="31"/>
      <c r="H395" s="31"/>
    </row>
    <row r="396" ht="14.25" customHeight="1">
      <c r="D396" s="31"/>
      <c r="E396" s="31"/>
      <c r="F396" s="31"/>
      <c r="G396" s="31"/>
      <c r="H396" s="31"/>
    </row>
    <row r="397" ht="14.25" customHeight="1">
      <c r="D397" s="31"/>
      <c r="E397" s="31"/>
      <c r="F397" s="31"/>
      <c r="G397" s="31"/>
      <c r="H397" s="31"/>
    </row>
    <row r="398" ht="14.25" customHeight="1">
      <c r="D398" s="31"/>
      <c r="E398" s="31"/>
      <c r="F398" s="31"/>
      <c r="G398" s="31"/>
      <c r="H398" s="31"/>
    </row>
    <row r="399" ht="14.25" customHeight="1">
      <c r="D399" s="31"/>
      <c r="E399" s="31"/>
      <c r="F399" s="31"/>
      <c r="G399" s="31"/>
      <c r="H399" s="31"/>
    </row>
    <row r="400" ht="14.25" customHeight="1">
      <c r="D400" s="31"/>
      <c r="E400" s="31"/>
      <c r="F400" s="31"/>
      <c r="G400" s="31"/>
      <c r="H400" s="31"/>
    </row>
    <row r="401" ht="14.25" customHeight="1">
      <c r="D401" s="31"/>
      <c r="E401" s="31"/>
      <c r="F401" s="31"/>
      <c r="G401" s="31"/>
      <c r="H401" s="31"/>
    </row>
    <row r="402" ht="14.25" customHeight="1">
      <c r="D402" s="31"/>
      <c r="E402" s="31"/>
      <c r="F402" s="31"/>
      <c r="G402" s="31"/>
      <c r="H402" s="31"/>
    </row>
    <row r="403" ht="14.25" customHeight="1">
      <c r="D403" s="31"/>
      <c r="E403" s="31"/>
      <c r="F403" s="31"/>
      <c r="G403" s="31"/>
      <c r="H403" s="31"/>
    </row>
    <row r="404" ht="14.25" customHeight="1">
      <c r="D404" s="31"/>
      <c r="E404" s="31"/>
      <c r="F404" s="31"/>
      <c r="G404" s="31"/>
      <c r="H404" s="31"/>
    </row>
    <row r="405" ht="14.25" customHeight="1">
      <c r="D405" s="31"/>
      <c r="E405" s="31"/>
      <c r="F405" s="31"/>
      <c r="G405" s="31"/>
      <c r="H405" s="31"/>
    </row>
    <row r="406" ht="14.25" customHeight="1">
      <c r="D406" s="31"/>
      <c r="E406" s="31"/>
      <c r="F406" s="31"/>
      <c r="G406" s="31"/>
      <c r="H406" s="31"/>
    </row>
    <row r="407" ht="14.25" customHeight="1">
      <c r="D407" s="31"/>
      <c r="E407" s="31"/>
      <c r="F407" s="31"/>
      <c r="G407" s="31"/>
      <c r="H407" s="31"/>
    </row>
    <row r="408" ht="14.25" customHeight="1">
      <c r="D408" s="31"/>
      <c r="E408" s="31"/>
      <c r="F408" s="31"/>
      <c r="G408" s="31"/>
      <c r="H408" s="31"/>
    </row>
    <row r="409" ht="14.25" customHeight="1">
      <c r="D409" s="31"/>
      <c r="E409" s="31"/>
      <c r="F409" s="31"/>
      <c r="G409" s="31"/>
      <c r="H409" s="31"/>
    </row>
    <row r="410" ht="14.25" customHeight="1">
      <c r="D410" s="31"/>
      <c r="E410" s="31"/>
      <c r="F410" s="31"/>
      <c r="G410" s="31"/>
      <c r="H410" s="31"/>
    </row>
    <row r="411" ht="14.25" customHeight="1">
      <c r="D411" s="31"/>
      <c r="E411" s="31"/>
      <c r="F411" s="31"/>
      <c r="G411" s="31"/>
      <c r="H411" s="31"/>
    </row>
    <row r="412" ht="14.25" customHeight="1">
      <c r="D412" s="31"/>
      <c r="E412" s="31"/>
      <c r="F412" s="31"/>
      <c r="G412" s="31"/>
      <c r="H412" s="31"/>
    </row>
    <row r="413" ht="14.25" customHeight="1">
      <c r="D413" s="31"/>
      <c r="E413" s="31"/>
      <c r="F413" s="31"/>
      <c r="G413" s="31"/>
      <c r="H413" s="31"/>
    </row>
    <row r="414" ht="14.25" customHeight="1">
      <c r="D414" s="31"/>
      <c r="E414" s="31"/>
      <c r="F414" s="31"/>
      <c r="G414" s="31"/>
      <c r="H414" s="31"/>
    </row>
    <row r="415" ht="14.25" customHeight="1">
      <c r="D415" s="31"/>
      <c r="E415" s="31"/>
      <c r="F415" s="31"/>
      <c r="G415" s="31"/>
      <c r="H415" s="31"/>
    </row>
    <row r="416" ht="14.25" customHeight="1">
      <c r="D416" s="31"/>
      <c r="E416" s="31"/>
      <c r="F416" s="31"/>
      <c r="G416" s="31"/>
      <c r="H416" s="31"/>
    </row>
    <row r="417" ht="14.25" customHeight="1">
      <c r="D417" s="31"/>
      <c r="E417" s="31"/>
      <c r="F417" s="31"/>
      <c r="G417" s="31"/>
      <c r="H417" s="31"/>
    </row>
    <row r="418" ht="14.25" customHeight="1">
      <c r="D418" s="31"/>
      <c r="E418" s="31"/>
      <c r="F418" s="31"/>
      <c r="G418" s="31"/>
      <c r="H418" s="31"/>
    </row>
    <row r="419" ht="14.25" customHeight="1">
      <c r="D419" s="31"/>
      <c r="E419" s="31"/>
      <c r="F419" s="31"/>
      <c r="G419" s="31"/>
      <c r="H419" s="31"/>
    </row>
    <row r="420" ht="14.25" customHeight="1">
      <c r="D420" s="31"/>
      <c r="E420" s="31"/>
      <c r="F420" s="31"/>
      <c r="G420" s="31"/>
      <c r="H420" s="31"/>
    </row>
    <row r="421" ht="14.25" customHeight="1">
      <c r="D421" s="31"/>
      <c r="E421" s="31"/>
      <c r="F421" s="31"/>
      <c r="G421" s="31"/>
      <c r="H421" s="31"/>
    </row>
    <row r="422" ht="14.25" customHeight="1">
      <c r="D422" s="31"/>
      <c r="E422" s="31"/>
      <c r="F422" s="31"/>
      <c r="G422" s="31"/>
      <c r="H422" s="31"/>
    </row>
    <row r="423" ht="14.25" customHeight="1">
      <c r="D423" s="31"/>
      <c r="E423" s="31"/>
      <c r="F423" s="31"/>
      <c r="G423" s="31"/>
      <c r="H423" s="31"/>
    </row>
    <row r="424" ht="14.25" customHeight="1">
      <c r="D424" s="31"/>
      <c r="E424" s="31"/>
      <c r="F424" s="31"/>
      <c r="G424" s="31"/>
      <c r="H424" s="31"/>
    </row>
    <row r="425" ht="14.25" customHeight="1">
      <c r="D425" s="31"/>
      <c r="E425" s="31"/>
      <c r="F425" s="31"/>
      <c r="G425" s="31"/>
      <c r="H425" s="31"/>
    </row>
    <row r="426" ht="14.25" customHeight="1">
      <c r="D426" s="31"/>
      <c r="E426" s="31"/>
      <c r="F426" s="31"/>
      <c r="G426" s="31"/>
      <c r="H426" s="31"/>
    </row>
    <row r="427" ht="14.25" customHeight="1">
      <c r="D427" s="31"/>
      <c r="E427" s="31"/>
      <c r="F427" s="31"/>
      <c r="G427" s="31"/>
      <c r="H427" s="31"/>
    </row>
    <row r="428" ht="14.25" customHeight="1">
      <c r="D428" s="31"/>
      <c r="E428" s="31"/>
      <c r="F428" s="31"/>
      <c r="G428" s="31"/>
      <c r="H428" s="31"/>
    </row>
    <row r="429" ht="14.25" customHeight="1">
      <c r="D429" s="31"/>
      <c r="E429" s="31"/>
      <c r="F429" s="31"/>
      <c r="G429" s="31"/>
      <c r="H429" s="31"/>
    </row>
    <row r="430" ht="14.25" customHeight="1">
      <c r="D430" s="31"/>
      <c r="E430" s="31"/>
      <c r="F430" s="31"/>
      <c r="G430" s="31"/>
      <c r="H430" s="31"/>
    </row>
    <row r="431" ht="14.25" customHeight="1">
      <c r="D431" s="31"/>
      <c r="E431" s="31"/>
      <c r="F431" s="31"/>
      <c r="G431" s="31"/>
      <c r="H431" s="31"/>
    </row>
    <row r="432" ht="14.25" customHeight="1">
      <c r="D432" s="31"/>
      <c r="E432" s="31"/>
      <c r="F432" s="31"/>
      <c r="G432" s="31"/>
      <c r="H432" s="31"/>
    </row>
    <row r="433" ht="14.25" customHeight="1">
      <c r="D433" s="31"/>
      <c r="E433" s="31"/>
      <c r="F433" s="31"/>
      <c r="G433" s="31"/>
      <c r="H433" s="31"/>
    </row>
    <row r="434" ht="14.25" customHeight="1">
      <c r="D434" s="31"/>
      <c r="E434" s="31"/>
      <c r="F434" s="31"/>
      <c r="G434" s="31"/>
      <c r="H434" s="31"/>
    </row>
    <row r="435" ht="14.25" customHeight="1">
      <c r="D435" s="31"/>
      <c r="E435" s="31"/>
      <c r="F435" s="31"/>
      <c r="G435" s="31"/>
      <c r="H435" s="31"/>
    </row>
    <row r="436" ht="14.25" customHeight="1">
      <c r="D436" s="31"/>
      <c r="E436" s="31"/>
      <c r="F436" s="31"/>
      <c r="G436" s="31"/>
      <c r="H436" s="31"/>
    </row>
    <row r="437" ht="14.25" customHeight="1">
      <c r="D437" s="31"/>
      <c r="E437" s="31"/>
      <c r="F437" s="31"/>
      <c r="G437" s="31"/>
      <c r="H437" s="31"/>
    </row>
    <row r="438" ht="14.25" customHeight="1">
      <c r="D438" s="31"/>
      <c r="E438" s="31"/>
      <c r="F438" s="31"/>
      <c r="G438" s="31"/>
      <c r="H438" s="31"/>
    </row>
    <row r="439" ht="14.25" customHeight="1">
      <c r="D439" s="31"/>
      <c r="E439" s="31"/>
      <c r="F439" s="31"/>
      <c r="G439" s="31"/>
      <c r="H439" s="31"/>
    </row>
    <row r="440" ht="14.25" customHeight="1">
      <c r="D440" s="31"/>
      <c r="E440" s="31"/>
      <c r="F440" s="31"/>
      <c r="G440" s="31"/>
      <c r="H440" s="31"/>
    </row>
    <row r="441" ht="14.25" customHeight="1">
      <c r="D441" s="31"/>
      <c r="E441" s="31"/>
      <c r="F441" s="31"/>
      <c r="G441" s="31"/>
      <c r="H441" s="31"/>
    </row>
    <row r="442" ht="14.25" customHeight="1">
      <c r="D442" s="31"/>
      <c r="E442" s="31"/>
      <c r="F442" s="31"/>
      <c r="G442" s="31"/>
      <c r="H442" s="31"/>
    </row>
    <row r="443" ht="14.25" customHeight="1">
      <c r="D443" s="31"/>
      <c r="E443" s="31"/>
      <c r="F443" s="31"/>
      <c r="G443" s="31"/>
      <c r="H443" s="31"/>
    </row>
    <row r="444" ht="14.25" customHeight="1">
      <c r="D444" s="31"/>
      <c r="E444" s="31"/>
      <c r="F444" s="31"/>
      <c r="G444" s="31"/>
      <c r="H444" s="31"/>
    </row>
    <row r="445" ht="14.25" customHeight="1">
      <c r="D445" s="31"/>
      <c r="E445" s="31"/>
      <c r="F445" s="31"/>
      <c r="G445" s="31"/>
      <c r="H445" s="31"/>
    </row>
    <row r="446" ht="14.25" customHeight="1">
      <c r="D446" s="31"/>
      <c r="E446" s="31"/>
      <c r="F446" s="31"/>
      <c r="G446" s="31"/>
      <c r="H446" s="31"/>
    </row>
    <row r="447" ht="14.25" customHeight="1">
      <c r="D447" s="31"/>
      <c r="E447" s="31"/>
      <c r="F447" s="31"/>
      <c r="G447" s="31"/>
      <c r="H447" s="31"/>
    </row>
    <row r="448" ht="14.25" customHeight="1">
      <c r="D448" s="31"/>
      <c r="E448" s="31"/>
      <c r="F448" s="31"/>
      <c r="G448" s="31"/>
      <c r="H448" s="31"/>
    </row>
    <row r="449" ht="14.25" customHeight="1">
      <c r="D449" s="31"/>
      <c r="E449" s="31"/>
      <c r="F449" s="31"/>
      <c r="G449" s="31"/>
      <c r="H449" s="31"/>
    </row>
    <row r="450" ht="14.25" customHeight="1">
      <c r="D450" s="31"/>
      <c r="E450" s="31"/>
      <c r="F450" s="31"/>
      <c r="G450" s="31"/>
      <c r="H450" s="31"/>
    </row>
    <row r="451" ht="14.25" customHeight="1">
      <c r="D451" s="31"/>
      <c r="E451" s="31"/>
      <c r="F451" s="31"/>
      <c r="G451" s="31"/>
      <c r="H451" s="31"/>
    </row>
    <row r="452" ht="14.25" customHeight="1">
      <c r="D452" s="31"/>
      <c r="E452" s="31"/>
      <c r="F452" s="31"/>
      <c r="G452" s="31"/>
      <c r="H452" s="31"/>
    </row>
    <row r="453" ht="14.25" customHeight="1">
      <c r="D453" s="31"/>
      <c r="E453" s="31"/>
      <c r="F453" s="31"/>
      <c r="G453" s="31"/>
      <c r="H453" s="31"/>
    </row>
    <row r="454" ht="14.25" customHeight="1">
      <c r="D454" s="31"/>
      <c r="E454" s="31"/>
      <c r="F454" s="31"/>
      <c r="G454" s="31"/>
      <c r="H454" s="31"/>
    </row>
    <row r="455" ht="14.25" customHeight="1">
      <c r="D455" s="31"/>
      <c r="E455" s="31"/>
      <c r="F455" s="31"/>
      <c r="G455" s="31"/>
      <c r="H455" s="31"/>
    </row>
    <row r="456" ht="14.25" customHeight="1">
      <c r="D456" s="31"/>
      <c r="E456" s="31"/>
      <c r="F456" s="31"/>
      <c r="G456" s="31"/>
      <c r="H456" s="31"/>
    </row>
    <row r="457" ht="14.25" customHeight="1">
      <c r="D457" s="31"/>
      <c r="E457" s="31"/>
      <c r="F457" s="31"/>
      <c r="G457" s="31"/>
      <c r="H457" s="31"/>
    </row>
    <row r="458" ht="14.25" customHeight="1">
      <c r="D458" s="31"/>
      <c r="E458" s="31"/>
      <c r="F458" s="31"/>
      <c r="G458" s="31"/>
      <c r="H458" s="31"/>
    </row>
    <row r="459" ht="14.25" customHeight="1">
      <c r="D459" s="31"/>
      <c r="E459" s="31"/>
      <c r="F459" s="31"/>
      <c r="G459" s="31"/>
      <c r="H459" s="31"/>
    </row>
    <row r="460" ht="14.25" customHeight="1">
      <c r="D460" s="31"/>
      <c r="E460" s="31"/>
      <c r="F460" s="31"/>
      <c r="G460" s="31"/>
      <c r="H460" s="31"/>
    </row>
    <row r="461" ht="14.25" customHeight="1">
      <c r="D461" s="31"/>
      <c r="E461" s="31"/>
      <c r="F461" s="31"/>
      <c r="G461" s="31"/>
      <c r="H461" s="31"/>
    </row>
    <row r="462" ht="14.25" customHeight="1">
      <c r="D462" s="31"/>
      <c r="E462" s="31"/>
      <c r="F462" s="31"/>
      <c r="G462" s="31"/>
      <c r="H462" s="31"/>
    </row>
    <row r="463" ht="14.25" customHeight="1">
      <c r="D463" s="31"/>
      <c r="E463" s="31"/>
      <c r="F463" s="31"/>
      <c r="G463" s="31"/>
      <c r="H463" s="31"/>
    </row>
    <row r="464" ht="14.25" customHeight="1">
      <c r="D464" s="31"/>
      <c r="E464" s="31"/>
      <c r="F464" s="31"/>
      <c r="G464" s="31"/>
      <c r="H464" s="31"/>
    </row>
    <row r="465" ht="14.25" customHeight="1">
      <c r="D465" s="31"/>
      <c r="E465" s="31"/>
      <c r="F465" s="31"/>
      <c r="G465" s="31"/>
      <c r="H465" s="31"/>
    </row>
    <row r="466" ht="14.25" customHeight="1">
      <c r="D466" s="31"/>
      <c r="E466" s="31"/>
      <c r="F466" s="31"/>
      <c r="G466" s="31"/>
      <c r="H466" s="31"/>
    </row>
    <row r="467" ht="14.25" customHeight="1">
      <c r="D467" s="31"/>
      <c r="E467" s="31"/>
      <c r="F467" s="31"/>
      <c r="G467" s="31"/>
      <c r="H467" s="31"/>
    </row>
    <row r="468" ht="14.25" customHeight="1">
      <c r="D468" s="31"/>
      <c r="E468" s="31"/>
      <c r="F468" s="31"/>
      <c r="G468" s="31"/>
      <c r="H468" s="31"/>
    </row>
    <row r="469" ht="14.25" customHeight="1">
      <c r="D469" s="31"/>
      <c r="E469" s="31"/>
      <c r="F469" s="31"/>
      <c r="G469" s="31"/>
      <c r="H469" s="31"/>
    </row>
    <row r="470" ht="14.25" customHeight="1">
      <c r="D470" s="31"/>
      <c r="E470" s="31"/>
      <c r="F470" s="31"/>
      <c r="G470" s="31"/>
      <c r="H470" s="31"/>
    </row>
    <row r="471" ht="14.25" customHeight="1">
      <c r="D471" s="31"/>
      <c r="E471" s="31"/>
      <c r="F471" s="31"/>
      <c r="G471" s="31"/>
      <c r="H471" s="31"/>
    </row>
    <row r="472" ht="14.25" customHeight="1">
      <c r="D472" s="31"/>
      <c r="E472" s="31"/>
      <c r="F472" s="31"/>
      <c r="G472" s="31"/>
      <c r="H472" s="31"/>
    </row>
    <row r="473" ht="14.25" customHeight="1">
      <c r="D473" s="31"/>
      <c r="E473" s="31"/>
      <c r="F473" s="31"/>
      <c r="G473" s="31"/>
      <c r="H473" s="31"/>
    </row>
    <row r="474" ht="14.25" customHeight="1">
      <c r="D474" s="31"/>
      <c r="E474" s="31"/>
      <c r="F474" s="31"/>
      <c r="G474" s="31"/>
      <c r="H474" s="31"/>
    </row>
    <row r="475" ht="14.25" customHeight="1">
      <c r="D475" s="31"/>
      <c r="E475" s="31"/>
      <c r="F475" s="31"/>
      <c r="G475" s="31"/>
      <c r="H475" s="31"/>
    </row>
    <row r="476" ht="14.25" customHeight="1">
      <c r="D476" s="31"/>
      <c r="E476" s="31"/>
      <c r="F476" s="31"/>
      <c r="G476" s="31"/>
      <c r="H476" s="31"/>
    </row>
    <row r="477" ht="14.25" customHeight="1">
      <c r="D477" s="31"/>
      <c r="E477" s="31"/>
      <c r="F477" s="31"/>
      <c r="G477" s="31"/>
      <c r="H477" s="31"/>
    </row>
    <row r="478" ht="14.25" customHeight="1">
      <c r="D478" s="31"/>
      <c r="E478" s="31"/>
      <c r="F478" s="31"/>
      <c r="G478" s="31"/>
      <c r="H478" s="31"/>
    </row>
    <row r="479" ht="14.25" customHeight="1">
      <c r="D479" s="31"/>
      <c r="E479" s="31"/>
      <c r="F479" s="31"/>
      <c r="G479" s="31"/>
      <c r="H479" s="31"/>
    </row>
    <row r="480" ht="14.25" customHeight="1">
      <c r="D480" s="31"/>
      <c r="E480" s="31"/>
      <c r="F480" s="31"/>
      <c r="G480" s="31"/>
      <c r="H480" s="31"/>
    </row>
    <row r="481" ht="14.25" customHeight="1">
      <c r="D481" s="31"/>
      <c r="E481" s="31"/>
      <c r="F481" s="31"/>
      <c r="G481" s="31"/>
      <c r="H481" s="31"/>
    </row>
    <row r="482" ht="14.25" customHeight="1">
      <c r="D482" s="31"/>
      <c r="E482" s="31"/>
      <c r="F482" s="31"/>
      <c r="G482" s="31"/>
      <c r="H482" s="31"/>
    </row>
    <row r="483" ht="14.25" customHeight="1">
      <c r="D483" s="31"/>
      <c r="E483" s="31"/>
      <c r="F483" s="31"/>
      <c r="G483" s="31"/>
      <c r="H483" s="31"/>
    </row>
    <row r="484" ht="14.25" customHeight="1">
      <c r="D484" s="31"/>
      <c r="E484" s="31"/>
      <c r="F484" s="31"/>
      <c r="G484" s="31"/>
      <c r="H484" s="31"/>
    </row>
    <row r="485" ht="14.25" customHeight="1">
      <c r="D485" s="31"/>
      <c r="E485" s="31"/>
      <c r="F485" s="31"/>
      <c r="G485" s="31"/>
      <c r="H485" s="31"/>
    </row>
    <row r="486" ht="14.25" customHeight="1">
      <c r="D486" s="31"/>
      <c r="E486" s="31"/>
      <c r="F486" s="31"/>
      <c r="G486" s="31"/>
      <c r="H486" s="31"/>
    </row>
    <row r="487" ht="14.25" customHeight="1">
      <c r="D487" s="31"/>
      <c r="E487" s="31"/>
      <c r="F487" s="31"/>
      <c r="G487" s="31"/>
      <c r="H487" s="31"/>
    </row>
    <row r="488" ht="14.25" customHeight="1">
      <c r="D488" s="31"/>
      <c r="E488" s="31"/>
      <c r="F488" s="31"/>
      <c r="G488" s="31"/>
      <c r="H488" s="31"/>
    </row>
    <row r="489" ht="14.25" customHeight="1">
      <c r="D489" s="31"/>
      <c r="E489" s="31"/>
      <c r="F489" s="31"/>
      <c r="G489" s="31"/>
      <c r="H489" s="31"/>
    </row>
    <row r="490" ht="14.25" customHeight="1">
      <c r="D490" s="31"/>
      <c r="E490" s="31"/>
      <c r="F490" s="31"/>
      <c r="G490" s="31"/>
      <c r="H490" s="31"/>
    </row>
    <row r="491" ht="14.25" customHeight="1">
      <c r="D491" s="31"/>
      <c r="E491" s="31"/>
      <c r="F491" s="31"/>
      <c r="G491" s="31"/>
      <c r="H491" s="31"/>
    </row>
    <row r="492" ht="14.25" customHeight="1">
      <c r="D492" s="31"/>
      <c r="E492" s="31"/>
      <c r="F492" s="31"/>
      <c r="G492" s="31"/>
      <c r="H492" s="31"/>
    </row>
    <row r="493" ht="14.25" customHeight="1">
      <c r="D493" s="31"/>
      <c r="E493" s="31"/>
      <c r="F493" s="31"/>
      <c r="G493" s="31"/>
      <c r="H493" s="31"/>
    </row>
    <row r="494" ht="14.25" customHeight="1">
      <c r="D494" s="31"/>
      <c r="E494" s="31"/>
      <c r="F494" s="31"/>
      <c r="G494" s="31"/>
      <c r="H494" s="31"/>
    </row>
    <row r="495" ht="14.25" customHeight="1">
      <c r="D495" s="31"/>
      <c r="E495" s="31"/>
      <c r="F495" s="31"/>
      <c r="G495" s="31"/>
      <c r="H495" s="31"/>
    </row>
    <row r="496" ht="14.25" customHeight="1">
      <c r="D496" s="31"/>
      <c r="E496" s="31"/>
      <c r="F496" s="31"/>
      <c r="G496" s="31"/>
      <c r="H496" s="31"/>
    </row>
    <row r="497" ht="14.25" customHeight="1">
      <c r="D497" s="31"/>
      <c r="E497" s="31"/>
      <c r="F497" s="31"/>
      <c r="G497" s="31"/>
      <c r="H497" s="31"/>
    </row>
    <row r="498" ht="14.25" customHeight="1">
      <c r="D498" s="31"/>
      <c r="E498" s="31"/>
      <c r="F498" s="31"/>
      <c r="G498" s="31"/>
      <c r="H498" s="31"/>
    </row>
    <row r="499" ht="14.25" customHeight="1">
      <c r="D499" s="31"/>
      <c r="E499" s="31"/>
      <c r="F499" s="31"/>
      <c r="G499" s="31"/>
      <c r="H499" s="31"/>
    </row>
    <row r="500" ht="14.25" customHeight="1">
      <c r="D500" s="31"/>
      <c r="E500" s="31"/>
      <c r="F500" s="31"/>
      <c r="G500" s="31"/>
      <c r="H500" s="31"/>
    </row>
    <row r="501" ht="14.25" customHeight="1">
      <c r="D501" s="31"/>
      <c r="E501" s="31"/>
      <c r="F501" s="31"/>
      <c r="G501" s="31"/>
      <c r="H501" s="31"/>
    </row>
    <row r="502" ht="14.25" customHeight="1">
      <c r="D502" s="31"/>
      <c r="E502" s="31"/>
      <c r="F502" s="31"/>
      <c r="G502" s="31"/>
      <c r="H502" s="31"/>
    </row>
    <row r="503" ht="14.25" customHeight="1">
      <c r="D503" s="31"/>
      <c r="E503" s="31"/>
      <c r="F503" s="31"/>
      <c r="G503" s="31"/>
      <c r="H503" s="31"/>
    </row>
    <row r="504" ht="14.25" customHeight="1">
      <c r="D504" s="31"/>
      <c r="E504" s="31"/>
      <c r="F504" s="31"/>
      <c r="G504" s="31"/>
      <c r="H504" s="31"/>
    </row>
    <row r="505" ht="14.25" customHeight="1">
      <c r="D505" s="31"/>
      <c r="E505" s="31"/>
      <c r="F505" s="31"/>
      <c r="G505" s="31"/>
      <c r="H505" s="31"/>
    </row>
    <row r="506" ht="14.25" customHeight="1">
      <c r="D506" s="31"/>
      <c r="E506" s="31"/>
      <c r="F506" s="31"/>
      <c r="G506" s="31"/>
      <c r="H506" s="31"/>
    </row>
    <row r="507" ht="14.25" customHeight="1">
      <c r="D507" s="31"/>
      <c r="E507" s="31"/>
      <c r="F507" s="31"/>
      <c r="G507" s="31"/>
      <c r="H507" s="31"/>
    </row>
    <row r="508" ht="14.25" customHeight="1">
      <c r="D508" s="31"/>
      <c r="E508" s="31"/>
      <c r="F508" s="31"/>
      <c r="G508" s="31"/>
      <c r="H508" s="31"/>
    </row>
    <row r="509" ht="14.25" customHeight="1">
      <c r="D509" s="31"/>
      <c r="E509" s="31"/>
      <c r="F509" s="31"/>
      <c r="G509" s="31"/>
      <c r="H509" s="31"/>
    </row>
    <row r="510" ht="14.25" customHeight="1">
      <c r="D510" s="31"/>
      <c r="E510" s="31"/>
      <c r="F510" s="31"/>
      <c r="G510" s="31"/>
      <c r="H510" s="31"/>
    </row>
    <row r="511" ht="14.25" customHeight="1">
      <c r="D511" s="31"/>
      <c r="E511" s="31"/>
      <c r="F511" s="31"/>
      <c r="G511" s="31"/>
      <c r="H511" s="31"/>
    </row>
    <row r="512" ht="14.25" customHeight="1">
      <c r="D512" s="31"/>
      <c r="E512" s="31"/>
      <c r="F512" s="31"/>
      <c r="G512" s="31"/>
      <c r="H512" s="31"/>
    </row>
    <row r="513" ht="14.25" customHeight="1">
      <c r="D513" s="31"/>
      <c r="E513" s="31"/>
      <c r="F513" s="31"/>
      <c r="G513" s="31"/>
      <c r="H513" s="31"/>
    </row>
    <row r="514" ht="14.25" customHeight="1">
      <c r="D514" s="31"/>
      <c r="E514" s="31"/>
      <c r="F514" s="31"/>
      <c r="G514" s="31"/>
      <c r="H514" s="31"/>
    </row>
    <row r="515" ht="14.25" customHeight="1">
      <c r="D515" s="31"/>
      <c r="E515" s="31"/>
      <c r="F515" s="31"/>
      <c r="G515" s="31"/>
      <c r="H515" s="31"/>
    </row>
    <row r="516" ht="14.25" customHeight="1">
      <c r="D516" s="31"/>
      <c r="E516" s="31"/>
      <c r="F516" s="31"/>
      <c r="G516" s="31"/>
      <c r="H516" s="31"/>
    </row>
    <row r="517" ht="14.25" customHeight="1">
      <c r="D517" s="31"/>
      <c r="E517" s="31"/>
      <c r="F517" s="31"/>
      <c r="G517" s="31"/>
      <c r="H517" s="31"/>
    </row>
    <row r="518" ht="14.25" customHeight="1">
      <c r="D518" s="31"/>
      <c r="E518" s="31"/>
      <c r="F518" s="31"/>
      <c r="G518" s="31"/>
      <c r="H518" s="31"/>
    </row>
    <row r="519" ht="14.25" customHeight="1">
      <c r="D519" s="31"/>
      <c r="E519" s="31"/>
      <c r="F519" s="31"/>
      <c r="G519" s="31"/>
      <c r="H519" s="31"/>
    </row>
    <row r="520" ht="14.25" customHeight="1">
      <c r="D520" s="31"/>
      <c r="E520" s="31"/>
      <c r="F520" s="31"/>
      <c r="G520" s="31"/>
      <c r="H520" s="31"/>
    </row>
    <row r="521" ht="14.25" customHeight="1">
      <c r="D521" s="31"/>
      <c r="E521" s="31"/>
      <c r="F521" s="31"/>
      <c r="G521" s="31"/>
      <c r="H521" s="31"/>
    </row>
    <row r="522" ht="14.25" customHeight="1">
      <c r="D522" s="31"/>
      <c r="E522" s="31"/>
      <c r="F522" s="31"/>
      <c r="G522" s="31"/>
      <c r="H522" s="31"/>
    </row>
    <row r="523" ht="14.25" customHeight="1">
      <c r="D523" s="31"/>
      <c r="E523" s="31"/>
      <c r="F523" s="31"/>
      <c r="G523" s="31"/>
      <c r="H523" s="31"/>
    </row>
    <row r="524" ht="14.25" customHeight="1">
      <c r="D524" s="31"/>
      <c r="E524" s="31"/>
      <c r="F524" s="31"/>
      <c r="G524" s="31"/>
      <c r="H524" s="31"/>
    </row>
    <row r="525" ht="14.25" customHeight="1">
      <c r="D525" s="31"/>
      <c r="E525" s="31"/>
      <c r="F525" s="31"/>
      <c r="G525" s="31"/>
      <c r="H525" s="31"/>
    </row>
    <row r="526" ht="14.25" customHeight="1">
      <c r="D526" s="31"/>
      <c r="E526" s="31"/>
      <c r="F526" s="31"/>
      <c r="G526" s="31"/>
      <c r="H526" s="31"/>
    </row>
    <row r="527" ht="14.25" customHeight="1">
      <c r="D527" s="31"/>
      <c r="E527" s="31"/>
      <c r="F527" s="31"/>
      <c r="G527" s="31"/>
      <c r="H527" s="31"/>
    </row>
    <row r="528" ht="14.25" customHeight="1">
      <c r="D528" s="31"/>
      <c r="E528" s="31"/>
      <c r="F528" s="31"/>
      <c r="G528" s="31"/>
      <c r="H528" s="31"/>
    </row>
    <row r="529" ht="14.25" customHeight="1">
      <c r="D529" s="31"/>
      <c r="E529" s="31"/>
      <c r="F529" s="31"/>
      <c r="G529" s="31"/>
      <c r="H529" s="31"/>
    </row>
    <row r="530" ht="14.25" customHeight="1">
      <c r="D530" s="31"/>
      <c r="E530" s="31"/>
      <c r="F530" s="31"/>
      <c r="G530" s="31"/>
      <c r="H530" s="31"/>
    </row>
    <row r="531" ht="14.25" customHeight="1">
      <c r="D531" s="31"/>
      <c r="E531" s="31"/>
      <c r="F531" s="31"/>
      <c r="G531" s="31"/>
      <c r="H531" s="31"/>
    </row>
    <row r="532" ht="14.25" customHeight="1">
      <c r="D532" s="31"/>
      <c r="E532" s="31"/>
      <c r="F532" s="31"/>
      <c r="G532" s="31"/>
      <c r="H532" s="31"/>
    </row>
    <row r="533" ht="14.25" customHeight="1">
      <c r="D533" s="31"/>
      <c r="E533" s="31"/>
      <c r="F533" s="31"/>
      <c r="G533" s="31"/>
      <c r="H533" s="31"/>
    </row>
    <row r="534" ht="14.25" customHeight="1">
      <c r="D534" s="31"/>
      <c r="E534" s="31"/>
      <c r="F534" s="31"/>
      <c r="G534" s="31"/>
      <c r="H534" s="31"/>
    </row>
    <row r="535" ht="14.25" customHeight="1">
      <c r="D535" s="31"/>
      <c r="E535" s="31"/>
      <c r="F535" s="31"/>
      <c r="G535" s="31"/>
      <c r="H535" s="31"/>
    </row>
    <row r="536" ht="14.25" customHeight="1">
      <c r="D536" s="31"/>
      <c r="E536" s="31"/>
      <c r="F536" s="31"/>
      <c r="G536" s="31"/>
      <c r="H536" s="31"/>
    </row>
    <row r="537" ht="14.25" customHeight="1">
      <c r="D537" s="31"/>
      <c r="E537" s="31"/>
      <c r="F537" s="31"/>
      <c r="G537" s="31"/>
      <c r="H537" s="31"/>
    </row>
    <row r="538" ht="14.25" customHeight="1">
      <c r="D538" s="31"/>
      <c r="E538" s="31"/>
      <c r="F538" s="31"/>
      <c r="G538" s="31"/>
      <c r="H538" s="31"/>
    </row>
    <row r="539" ht="14.25" customHeight="1">
      <c r="D539" s="31"/>
      <c r="E539" s="31"/>
      <c r="F539" s="31"/>
      <c r="G539" s="31"/>
      <c r="H539" s="31"/>
    </row>
    <row r="540" ht="14.25" customHeight="1">
      <c r="D540" s="31"/>
      <c r="E540" s="31"/>
      <c r="F540" s="31"/>
      <c r="G540" s="31"/>
      <c r="H540" s="31"/>
    </row>
    <row r="541" ht="14.25" customHeight="1">
      <c r="D541" s="31"/>
      <c r="E541" s="31"/>
      <c r="F541" s="31"/>
      <c r="G541" s="31"/>
      <c r="H541" s="31"/>
    </row>
    <row r="542" ht="14.25" customHeight="1">
      <c r="D542" s="31"/>
      <c r="E542" s="31"/>
      <c r="F542" s="31"/>
      <c r="G542" s="31"/>
      <c r="H542" s="31"/>
    </row>
    <row r="543" ht="14.25" customHeight="1">
      <c r="D543" s="31"/>
      <c r="E543" s="31"/>
      <c r="F543" s="31"/>
      <c r="G543" s="31"/>
      <c r="H543" s="31"/>
    </row>
    <row r="544" ht="14.25" customHeight="1">
      <c r="D544" s="31"/>
      <c r="E544" s="31"/>
      <c r="F544" s="31"/>
      <c r="G544" s="31"/>
      <c r="H544" s="31"/>
    </row>
    <row r="545" ht="14.25" customHeight="1">
      <c r="D545" s="31"/>
      <c r="E545" s="31"/>
      <c r="F545" s="31"/>
      <c r="G545" s="31"/>
      <c r="H545" s="31"/>
    </row>
    <row r="546" ht="14.25" customHeight="1">
      <c r="D546" s="31"/>
      <c r="E546" s="31"/>
      <c r="F546" s="31"/>
      <c r="G546" s="31"/>
      <c r="H546" s="31"/>
    </row>
    <row r="547" ht="14.25" customHeight="1">
      <c r="D547" s="31"/>
      <c r="E547" s="31"/>
      <c r="F547" s="31"/>
      <c r="G547" s="31"/>
      <c r="H547" s="31"/>
    </row>
    <row r="548" ht="14.25" customHeight="1">
      <c r="D548" s="31"/>
      <c r="E548" s="31"/>
      <c r="F548" s="31"/>
      <c r="G548" s="31"/>
      <c r="H548" s="31"/>
    </row>
    <row r="549" ht="14.25" customHeight="1">
      <c r="D549" s="31"/>
      <c r="E549" s="31"/>
      <c r="F549" s="31"/>
      <c r="G549" s="31"/>
      <c r="H549" s="31"/>
    </row>
    <row r="550" ht="14.25" customHeight="1">
      <c r="D550" s="31"/>
      <c r="E550" s="31"/>
      <c r="F550" s="31"/>
      <c r="G550" s="31"/>
      <c r="H550" s="31"/>
    </row>
    <row r="551" ht="14.25" customHeight="1">
      <c r="D551" s="31"/>
      <c r="E551" s="31"/>
      <c r="F551" s="31"/>
      <c r="G551" s="31"/>
      <c r="H551" s="31"/>
    </row>
    <row r="552" ht="14.25" customHeight="1">
      <c r="D552" s="31"/>
      <c r="E552" s="31"/>
      <c r="F552" s="31"/>
      <c r="G552" s="31"/>
      <c r="H552" s="31"/>
    </row>
    <row r="553" ht="14.25" customHeight="1">
      <c r="D553" s="31"/>
      <c r="E553" s="31"/>
      <c r="F553" s="31"/>
      <c r="G553" s="31"/>
      <c r="H553" s="31"/>
    </row>
    <row r="554" ht="14.25" customHeight="1">
      <c r="D554" s="31"/>
      <c r="E554" s="31"/>
      <c r="F554" s="31"/>
      <c r="G554" s="31"/>
      <c r="H554" s="31"/>
    </row>
    <row r="555" ht="14.25" customHeight="1">
      <c r="D555" s="31"/>
      <c r="E555" s="31"/>
      <c r="F555" s="31"/>
      <c r="G555" s="31"/>
      <c r="H555" s="31"/>
    </row>
    <row r="556" ht="14.25" customHeight="1">
      <c r="D556" s="31"/>
      <c r="E556" s="31"/>
      <c r="F556" s="31"/>
      <c r="G556" s="31"/>
      <c r="H556" s="31"/>
    </row>
    <row r="557" ht="14.25" customHeight="1">
      <c r="D557" s="31"/>
      <c r="E557" s="31"/>
      <c r="F557" s="31"/>
      <c r="G557" s="31"/>
      <c r="H557" s="31"/>
    </row>
    <row r="558" ht="14.25" customHeight="1">
      <c r="D558" s="31"/>
      <c r="E558" s="31"/>
      <c r="F558" s="31"/>
      <c r="G558" s="31"/>
      <c r="H558" s="31"/>
    </row>
    <row r="559" ht="14.25" customHeight="1">
      <c r="D559" s="31"/>
      <c r="E559" s="31"/>
      <c r="F559" s="31"/>
      <c r="G559" s="31"/>
      <c r="H559" s="31"/>
    </row>
    <row r="560" ht="14.25" customHeight="1">
      <c r="D560" s="31"/>
      <c r="E560" s="31"/>
      <c r="F560" s="31"/>
      <c r="G560" s="31"/>
      <c r="H560" s="31"/>
    </row>
    <row r="561" ht="14.25" customHeight="1">
      <c r="D561" s="31"/>
      <c r="E561" s="31"/>
      <c r="F561" s="31"/>
      <c r="G561" s="31"/>
      <c r="H561" s="31"/>
    </row>
    <row r="562" ht="14.25" customHeight="1">
      <c r="D562" s="31"/>
      <c r="E562" s="31"/>
      <c r="F562" s="31"/>
      <c r="G562" s="31"/>
      <c r="H562" s="31"/>
    </row>
    <row r="563" ht="14.25" customHeight="1">
      <c r="D563" s="31"/>
      <c r="E563" s="31"/>
      <c r="F563" s="31"/>
      <c r="G563" s="31"/>
      <c r="H563" s="31"/>
    </row>
    <row r="564" ht="14.25" customHeight="1">
      <c r="D564" s="31"/>
      <c r="E564" s="31"/>
      <c r="F564" s="31"/>
      <c r="G564" s="31"/>
      <c r="H564" s="31"/>
    </row>
    <row r="565" ht="14.25" customHeight="1">
      <c r="D565" s="31"/>
      <c r="E565" s="31"/>
      <c r="F565" s="31"/>
      <c r="G565" s="31"/>
      <c r="H565" s="31"/>
    </row>
    <row r="566" ht="14.25" customHeight="1">
      <c r="D566" s="31"/>
      <c r="E566" s="31"/>
      <c r="F566" s="31"/>
      <c r="G566" s="31"/>
      <c r="H566" s="31"/>
    </row>
    <row r="567" ht="14.25" customHeight="1">
      <c r="D567" s="31"/>
      <c r="E567" s="31"/>
      <c r="F567" s="31"/>
      <c r="G567" s="31"/>
      <c r="H567" s="31"/>
    </row>
    <row r="568" ht="14.25" customHeight="1">
      <c r="D568" s="31"/>
      <c r="E568" s="31"/>
      <c r="F568" s="31"/>
      <c r="G568" s="31"/>
      <c r="H568" s="31"/>
    </row>
    <row r="569" ht="14.25" customHeight="1">
      <c r="D569" s="31"/>
      <c r="E569" s="31"/>
      <c r="F569" s="31"/>
      <c r="G569" s="31"/>
      <c r="H569" s="31"/>
    </row>
    <row r="570" ht="14.25" customHeight="1">
      <c r="D570" s="31"/>
      <c r="E570" s="31"/>
      <c r="F570" s="31"/>
      <c r="G570" s="31"/>
      <c r="H570" s="31"/>
    </row>
    <row r="571" ht="14.25" customHeight="1">
      <c r="D571" s="31"/>
      <c r="E571" s="31"/>
      <c r="F571" s="31"/>
      <c r="G571" s="31"/>
      <c r="H571" s="31"/>
    </row>
    <row r="572" ht="14.25" customHeight="1">
      <c r="D572" s="31"/>
      <c r="E572" s="31"/>
      <c r="F572" s="31"/>
      <c r="G572" s="31"/>
      <c r="H572" s="31"/>
    </row>
    <row r="573" ht="14.25" customHeight="1">
      <c r="D573" s="31"/>
      <c r="E573" s="31"/>
      <c r="F573" s="31"/>
      <c r="G573" s="31"/>
      <c r="H573" s="31"/>
    </row>
    <row r="574" ht="14.25" customHeight="1">
      <c r="D574" s="31"/>
      <c r="E574" s="31"/>
      <c r="F574" s="31"/>
      <c r="G574" s="31"/>
      <c r="H574" s="31"/>
    </row>
    <row r="575" ht="14.25" customHeight="1">
      <c r="D575" s="31"/>
      <c r="E575" s="31"/>
      <c r="F575" s="31"/>
      <c r="G575" s="31"/>
      <c r="H575" s="31"/>
    </row>
    <row r="576" ht="14.25" customHeight="1">
      <c r="D576" s="31"/>
      <c r="E576" s="31"/>
      <c r="F576" s="31"/>
      <c r="G576" s="31"/>
      <c r="H576" s="31"/>
    </row>
    <row r="577" ht="14.25" customHeight="1">
      <c r="D577" s="31"/>
      <c r="E577" s="31"/>
      <c r="F577" s="31"/>
      <c r="G577" s="31"/>
      <c r="H577" s="31"/>
    </row>
    <row r="578" ht="14.25" customHeight="1">
      <c r="D578" s="31"/>
      <c r="E578" s="31"/>
      <c r="F578" s="31"/>
      <c r="G578" s="31"/>
      <c r="H578" s="31"/>
    </row>
    <row r="579" ht="14.25" customHeight="1">
      <c r="D579" s="31"/>
      <c r="E579" s="31"/>
      <c r="F579" s="31"/>
      <c r="G579" s="31"/>
      <c r="H579" s="31"/>
    </row>
    <row r="580" ht="14.25" customHeight="1">
      <c r="D580" s="31"/>
      <c r="E580" s="31"/>
      <c r="F580" s="31"/>
      <c r="G580" s="31"/>
      <c r="H580" s="31"/>
    </row>
    <row r="581" ht="14.25" customHeight="1">
      <c r="D581" s="31"/>
      <c r="E581" s="31"/>
      <c r="F581" s="31"/>
      <c r="G581" s="31"/>
      <c r="H581" s="31"/>
    </row>
    <row r="582" ht="14.25" customHeight="1">
      <c r="D582" s="31"/>
      <c r="E582" s="31"/>
      <c r="F582" s="31"/>
      <c r="G582" s="31"/>
      <c r="H582" s="31"/>
    </row>
    <row r="583" ht="14.25" customHeight="1">
      <c r="D583" s="31"/>
      <c r="E583" s="31"/>
      <c r="F583" s="31"/>
      <c r="G583" s="31"/>
      <c r="H583" s="31"/>
    </row>
    <row r="584" ht="14.25" customHeight="1">
      <c r="D584" s="31"/>
      <c r="E584" s="31"/>
      <c r="F584" s="31"/>
      <c r="G584" s="31"/>
      <c r="H584" s="31"/>
    </row>
    <row r="585" ht="14.25" customHeight="1">
      <c r="D585" s="31"/>
      <c r="E585" s="31"/>
      <c r="F585" s="31"/>
      <c r="G585" s="31"/>
      <c r="H585" s="31"/>
    </row>
    <row r="586" ht="14.25" customHeight="1">
      <c r="D586" s="31"/>
      <c r="E586" s="31"/>
      <c r="F586" s="31"/>
      <c r="G586" s="31"/>
      <c r="H586" s="31"/>
    </row>
    <row r="587" ht="14.25" customHeight="1">
      <c r="D587" s="31"/>
      <c r="E587" s="31"/>
      <c r="F587" s="31"/>
      <c r="G587" s="31"/>
      <c r="H587" s="31"/>
    </row>
    <row r="588" ht="14.25" customHeight="1">
      <c r="D588" s="31"/>
      <c r="E588" s="31"/>
      <c r="F588" s="31"/>
      <c r="G588" s="31"/>
      <c r="H588" s="31"/>
    </row>
    <row r="589" ht="14.25" customHeight="1">
      <c r="D589" s="31"/>
      <c r="E589" s="31"/>
      <c r="F589" s="31"/>
      <c r="G589" s="31"/>
      <c r="H589" s="31"/>
    </row>
    <row r="590" ht="14.25" customHeight="1">
      <c r="D590" s="31"/>
      <c r="E590" s="31"/>
      <c r="F590" s="31"/>
      <c r="G590" s="31"/>
      <c r="H590" s="31"/>
    </row>
    <row r="591" ht="14.25" customHeight="1">
      <c r="D591" s="31"/>
      <c r="E591" s="31"/>
      <c r="F591" s="31"/>
      <c r="G591" s="31"/>
      <c r="H591" s="31"/>
    </row>
    <row r="592" ht="14.25" customHeight="1">
      <c r="D592" s="31"/>
      <c r="E592" s="31"/>
      <c r="F592" s="31"/>
      <c r="G592" s="31"/>
      <c r="H592" s="31"/>
    </row>
    <row r="593" ht="14.25" customHeight="1">
      <c r="D593" s="31"/>
      <c r="E593" s="31"/>
      <c r="F593" s="31"/>
      <c r="G593" s="31"/>
      <c r="H593" s="31"/>
    </row>
    <row r="594" ht="14.25" customHeight="1">
      <c r="D594" s="31"/>
      <c r="E594" s="31"/>
      <c r="F594" s="31"/>
      <c r="G594" s="31"/>
      <c r="H594" s="31"/>
    </row>
    <row r="595" ht="14.25" customHeight="1">
      <c r="D595" s="31"/>
      <c r="E595" s="31"/>
      <c r="F595" s="31"/>
      <c r="G595" s="31"/>
      <c r="H595" s="31"/>
    </row>
    <row r="596" ht="14.25" customHeight="1">
      <c r="D596" s="31"/>
      <c r="E596" s="31"/>
      <c r="F596" s="31"/>
      <c r="G596" s="31"/>
      <c r="H596" s="31"/>
    </row>
    <row r="597" ht="14.25" customHeight="1">
      <c r="D597" s="31"/>
      <c r="E597" s="31"/>
      <c r="F597" s="31"/>
      <c r="G597" s="31"/>
      <c r="H597" s="31"/>
    </row>
    <row r="598" ht="14.25" customHeight="1">
      <c r="D598" s="31"/>
      <c r="E598" s="31"/>
      <c r="F598" s="31"/>
      <c r="G598" s="31"/>
      <c r="H598" s="31"/>
    </row>
    <row r="599" ht="14.25" customHeight="1">
      <c r="D599" s="31"/>
      <c r="E599" s="31"/>
      <c r="F599" s="31"/>
      <c r="G599" s="31"/>
      <c r="H599" s="31"/>
    </row>
    <row r="600" ht="14.25" customHeight="1">
      <c r="D600" s="31"/>
      <c r="E600" s="31"/>
      <c r="F600" s="31"/>
      <c r="G600" s="31"/>
      <c r="H600" s="31"/>
    </row>
    <row r="601" ht="14.25" customHeight="1">
      <c r="D601" s="31"/>
      <c r="E601" s="31"/>
      <c r="F601" s="31"/>
      <c r="G601" s="31"/>
      <c r="H601" s="31"/>
    </row>
    <row r="602" ht="14.25" customHeight="1">
      <c r="D602" s="31"/>
      <c r="E602" s="31"/>
      <c r="F602" s="31"/>
      <c r="G602" s="31"/>
      <c r="H602" s="31"/>
    </row>
    <row r="603" ht="14.25" customHeight="1">
      <c r="D603" s="31"/>
      <c r="E603" s="31"/>
      <c r="F603" s="31"/>
      <c r="G603" s="31"/>
      <c r="H603" s="31"/>
    </row>
    <row r="604" ht="14.25" customHeight="1">
      <c r="D604" s="31"/>
      <c r="E604" s="31"/>
      <c r="F604" s="31"/>
      <c r="G604" s="31"/>
      <c r="H604" s="31"/>
    </row>
    <row r="605" ht="14.25" customHeight="1">
      <c r="D605" s="31"/>
      <c r="E605" s="31"/>
      <c r="F605" s="31"/>
      <c r="G605" s="31"/>
      <c r="H605" s="31"/>
    </row>
    <row r="606" ht="14.25" customHeight="1">
      <c r="D606" s="31"/>
      <c r="E606" s="31"/>
      <c r="F606" s="31"/>
      <c r="G606" s="31"/>
      <c r="H606" s="31"/>
    </row>
    <row r="607" ht="14.25" customHeight="1">
      <c r="D607" s="31"/>
      <c r="E607" s="31"/>
      <c r="F607" s="31"/>
      <c r="G607" s="31"/>
      <c r="H607" s="31"/>
    </row>
    <row r="608" ht="14.25" customHeight="1">
      <c r="D608" s="31"/>
      <c r="E608" s="31"/>
      <c r="F608" s="31"/>
      <c r="G608" s="31"/>
      <c r="H608" s="31"/>
    </row>
    <row r="609" ht="14.25" customHeight="1">
      <c r="D609" s="31"/>
      <c r="E609" s="31"/>
      <c r="F609" s="31"/>
      <c r="G609" s="31"/>
      <c r="H609" s="31"/>
    </row>
    <row r="610" ht="14.25" customHeight="1">
      <c r="D610" s="31"/>
      <c r="E610" s="31"/>
      <c r="F610" s="31"/>
      <c r="G610" s="31"/>
      <c r="H610" s="31"/>
    </row>
    <row r="611" ht="14.25" customHeight="1">
      <c r="D611" s="31"/>
      <c r="E611" s="31"/>
      <c r="F611" s="31"/>
      <c r="G611" s="31"/>
      <c r="H611" s="31"/>
    </row>
    <row r="612" ht="14.25" customHeight="1">
      <c r="D612" s="31"/>
      <c r="E612" s="31"/>
      <c r="F612" s="31"/>
      <c r="G612" s="31"/>
      <c r="H612" s="31"/>
    </row>
    <row r="613" ht="14.25" customHeight="1">
      <c r="D613" s="31"/>
      <c r="E613" s="31"/>
      <c r="F613" s="31"/>
      <c r="G613" s="31"/>
      <c r="H613" s="31"/>
    </row>
    <row r="614" ht="14.25" customHeight="1">
      <c r="D614" s="31"/>
      <c r="E614" s="31"/>
      <c r="F614" s="31"/>
      <c r="G614" s="31"/>
      <c r="H614" s="31"/>
    </row>
    <row r="615" ht="14.25" customHeight="1">
      <c r="D615" s="31"/>
      <c r="E615" s="31"/>
      <c r="F615" s="31"/>
      <c r="G615" s="31"/>
      <c r="H615" s="31"/>
    </row>
    <row r="616" ht="14.25" customHeight="1">
      <c r="D616" s="31"/>
      <c r="E616" s="31"/>
      <c r="F616" s="31"/>
      <c r="G616" s="31"/>
      <c r="H616" s="31"/>
    </row>
    <row r="617" ht="14.25" customHeight="1">
      <c r="D617" s="31"/>
      <c r="E617" s="31"/>
      <c r="F617" s="31"/>
      <c r="G617" s="31"/>
      <c r="H617" s="31"/>
    </row>
    <row r="618" ht="14.25" customHeight="1">
      <c r="D618" s="31"/>
      <c r="E618" s="31"/>
      <c r="F618" s="31"/>
      <c r="G618" s="31"/>
      <c r="H618" s="31"/>
    </row>
    <row r="619" ht="14.25" customHeight="1">
      <c r="D619" s="31"/>
      <c r="E619" s="31"/>
      <c r="F619" s="31"/>
      <c r="G619" s="31"/>
      <c r="H619" s="31"/>
    </row>
    <row r="620" ht="14.25" customHeight="1">
      <c r="D620" s="31"/>
      <c r="E620" s="31"/>
      <c r="F620" s="31"/>
      <c r="G620" s="31"/>
      <c r="H620" s="31"/>
    </row>
    <row r="621" ht="14.25" customHeight="1">
      <c r="D621" s="31"/>
      <c r="E621" s="31"/>
      <c r="F621" s="31"/>
      <c r="G621" s="31"/>
      <c r="H621" s="31"/>
    </row>
    <row r="622" ht="14.25" customHeight="1">
      <c r="D622" s="31"/>
      <c r="E622" s="31"/>
      <c r="F622" s="31"/>
      <c r="G622" s="31"/>
      <c r="H622" s="31"/>
    </row>
    <row r="623" ht="14.25" customHeight="1">
      <c r="D623" s="31"/>
      <c r="E623" s="31"/>
      <c r="F623" s="31"/>
      <c r="G623" s="31"/>
      <c r="H623" s="31"/>
    </row>
    <row r="624" ht="14.25" customHeight="1">
      <c r="D624" s="31"/>
      <c r="E624" s="31"/>
      <c r="F624" s="31"/>
      <c r="G624" s="31"/>
      <c r="H624" s="31"/>
    </row>
    <row r="625" ht="14.25" customHeight="1">
      <c r="D625" s="31"/>
      <c r="E625" s="31"/>
      <c r="F625" s="31"/>
      <c r="G625" s="31"/>
      <c r="H625" s="31"/>
    </row>
    <row r="626" ht="14.25" customHeight="1">
      <c r="D626" s="31"/>
      <c r="E626" s="31"/>
      <c r="F626" s="31"/>
      <c r="G626" s="31"/>
      <c r="H626" s="31"/>
    </row>
    <row r="627" ht="14.25" customHeight="1">
      <c r="D627" s="31"/>
      <c r="E627" s="31"/>
      <c r="F627" s="31"/>
      <c r="G627" s="31"/>
      <c r="H627" s="31"/>
    </row>
    <row r="628" ht="14.25" customHeight="1">
      <c r="D628" s="31"/>
      <c r="E628" s="31"/>
      <c r="F628" s="31"/>
      <c r="G628" s="31"/>
      <c r="H628" s="31"/>
    </row>
    <row r="629" ht="14.25" customHeight="1">
      <c r="D629" s="31"/>
      <c r="E629" s="31"/>
      <c r="F629" s="31"/>
      <c r="G629" s="31"/>
      <c r="H629" s="31"/>
    </row>
    <row r="630" ht="14.25" customHeight="1">
      <c r="D630" s="31"/>
      <c r="E630" s="31"/>
      <c r="F630" s="31"/>
      <c r="G630" s="31"/>
      <c r="H630" s="31"/>
    </row>
    <row r="631" ht="14.25" customHeight="1">
      <c r="D631" s="31"/>
      <c r="E631" s="31"/>
      <c r="F631" s="31"/>
      <c r="G631" s="31"/>
      <c r="H631" s="31"/>
    </row>
    <row r="632" ht="14.25" customHeight="1">
      <c r="D632" s="31"/>
      <c r="E632" s="31"/>
      <c r="F632" s="31"/>
      <c r="G632" s="31"/>
      <c r="H632" s="31"/>
    </row>
    <row r="633" ht="14.25" customHeight="1">
      <c r="D633" s="31"/>
      <c r="E633" s="31"/>
      <c r="F633" s="31"/>
      <c r="G633" s="31"/>
      <c r="H633" s="31"/>
    </row>
    <row r="634" ht="14.25" customHeight="1">
      <c r="D634" s="31"/>
      <c r="E634" s="31"/>
      <c r="F634" s="31"/>
      <c r="G634" s="31"/>
      <c r="H634" s="31"/>
    </row>
    <row r="635" ht="14.25" customHeight="1">
      <c r="D635" s="31"/>
      <c r="E635" s="31"/>
      <c r="F635" s="31"/>
      <c r="G635" s="31"/>
      <c r="H635" s="31"/>
    </row>
    <row r="636" ht="14.25" customHeight="1">
      <c r="D636" s="31"/>
      <c r="E636" s="31"/>
      <c r="F636" s="31"/>
      <c r="G636" s="31"/>
      <c r="H636" s="31"/>
    </row>
    <row r="637" ht="14.25" customHeight="1">
      <c r="D637" s="31"/>
      <c r="E637" s="31"/>
      <c r="F637" s="31"/>
      <c r="G637" s="31"/>
      <c r="H637" s="31"/>
    </row>
    <row r="638" ht="14.25" customHeight="1">
      <c r="D638" s="31"/>
      <c r="E638" s="31"/>
      <c r="F638" s="31"/>
      <c r="G638" s="31"/>
      <c r="H638" s="31"/>
    </row>
    <row r="639" ht="14.25" customHeight="1">
      <c r="D639" s="31"/>
      <c r="E639" s="31"/>
      <c r="F639" s="31"/>
      <c r="G639" s="31"/>
      <c r="H639" s="31"/>
    </row>
    <row r="640" ht="14.25" customHeight="1">
      <c r="D640" s="31"/>
      <c r="E640" s="31"/>
      <c r="F640" s="31"/>
      <c r="G640" s="31"/>
      <c r="H640" s="31"/>
    </row>
    <row r="641" ht="14.25" customHeight="1">
      <c r="D641" s="31"/>
      <c r="E641" s="31"/>
      <c r="F641" s="31"/>
      <c r="G641" s="31"/>
      <c r="H641" s="31"/>
    </row>
    <row r="642" ht="14.25" customHeight="1">
      <c r="D642" s="31"/>
      <c r="E642" s="31"/>
      <c r="F642" s="31"/>
      <c r="G642" s="31"/>
      <c r="H642" s="31"/>
    </row>
    <row r="643" ht="14.25" customHeight="1">
      <c r="D643" s="31"/>
      <c r="E643" s="31"/>
      <c r="F643" s="31"/>
      <c r="G643" s="31"/>
      <c r="H643" s="31"/>
    </row>
    <row r="644" ht="14.25" customHeight="1">
      <c r="D644" s="31"/>
      <c r="E644" s="31"/>
      <c r="F644" s="31"/>
      <c r="G644" s="31"/>
      <c r="H644" s="31"/>
    </row>
    <row r="645" ht="14.25" customHeight="1">
      <c r="D645" s="31"/>
      <c r="E645" s="31"/>
      <c r="F645" s="31"/>
      <c r="G645" s="31"/>
      <c r="H645" s="31"/>
    </row>
    <row r="646" ht="14.25" customHeight="1">
      <c r="D646" s="31"/>
      <c r="E646" s="31"/>
      <c r="F646" s="31"/>
      <c r="G646" s="31"/>
      <c r="H646" s="31"/>
    </row>
    <row r="647" ht="14.25" customHeight="1">
      <c r="D647" s="31"/>
      <c r="E647" s="31"/>
      <c r="F647" s="31"/>
      <c r="G647" s="31"/>
      <c r="H647" s="31"/>
    </row>
    <row r="648" ht="14.25" customHeight="1">
      <c r="D648" s="31"/>
      <c r="E648" s="31"/>
      <c r="F648" s="31"/>
      <c r="G648" s="31"/>
      <c r="H648" s="31"/>
    </row>
    <row r="649" ht="14.25" customHeight="1">
      <c r="D649" s="31"/>
      <c r="E649" s="31"/>
      <c r="F649" s="31"/>
      <c r="G649" s="31"/>
      <c r="H649" s="31"/>
    </row>
    <row r="650" ht="14.25" customHeight="1">
      <c r="D650" s="31"/>
      <c r="E650" s="31"/>
      <c r="F650" s="31"/>
      <c r="G650" s="31"/>
      <c r="H650" s="31"/>
    </row>
    <row r="651" ht="14.25" customHeight="1">
      <c r="D651" s="31"/>
      <c r="E651" s="31"/>
      <c r="F651" s="31"/>
      <c r="G651" s="31"/>
      <c r="H651" s="31"/>
    </row>
    <row r="652" ht="14.25" customHeight="1">
      <c r="D652" s="31"/>
      <c r="E652" s="31"/>
      <c r="F652" s="31"/>
      <c r="G652" s="31"/>
      <c r="H652" s="31"/>
    </row>
    <row r="653" ht="14.25" customHeight="1">
      <c r="D653" s="31"/>
      <c r="E653" s="31"/>
      <c r="F653" s="31"/>
      <c r="G653" s="31"/>
      <c r="H653" s="31"/>
    </row>
    <row r="654" ht="14.25" customHeight="1">
      <c r="D654" s="31"/>
      <c r="E654" s="31"/>
      <c r="F654" s="31"/>
      <c r="G654" s="31"/>
      <c r="H654" s="31"/>
    </row>
    <row r="655" ht="14.25" customHeight="1">
      <c r="D655" s="31"/>
      <c r="E655" s="31"/>
      <c r="F655" s="31"/>
      <c r="G655" s="31"/>
      <c r="H655" s="31"/>
    </row>
    <row r="656" ht="14.25" customHeight="1">
      <c r="D656" s="31"/>
      <c r="E656" s="31"/>
      <c r="F656" s="31"/>
      <c r="G656" s="31"/>
      <c r="H656" s="31"/>
    </row>
    <row r="657" ht="14.25" customHeight="1">
      <c r="D657" s="31"/>
      <c r="E657" s="31"/>
      <c r="F657" s="31"/>
      <c r="G657" s="31"/>
      <c r="H657" s="31"/>
    </row>
    <row r="658" ht="14.25" customHeight="1">
      <c r="D658" s="31"/>
      <c r="E658" s="31"/>
      <c r="F658" s="31"/>
      <c r="G658" s="31"/>
      <c r="H658" s="31"/>
    </row>
    <row r="659" ht="14.25" customHeight="1">
      <c r="D659" s="31"/>
      <c r="E659" s="31"/>
      <c r="F659" s="31"/>
      <c r="G659" s="31"/>
      <c r="H659" s="31"/>
    </row>
    <row r="660" ht="14.25" customHeight="1">
      <c r="D660" s="31"/>
      <c r="E660" s="31"/>
      <c r="F660" s="31"/>
      <c r="G660" s="31"/>
      <c r="H660" s="31"/>
    </row>
    <row r="661" ht="14.25" customHeight="1">
      <c r="D661" s="31"/>
      <c r="E661" s="31"/>
      <c r="F661" s="31"/>
      <c r="G661" s="31"/>
      <c r="H661" s="31"/>
    </row>
    <row r="662" ht="14.25" customHeight="1">
      <c r="D662" s="31"/>
      <c r="E662" s="31"/>
      <c r="F662" s="31"/>
      <c r="G662" s="31"/>
      <c r="H662" s="31"/>
    </row>
    <row r="663" ht="14.25" customHeight="1">
      <c r="D663" s="31"/>
      <c r="E663" s="31"/>
      <c r="F663" s="31"/>
      <c r="G663" s="31"/>
      <c r="H663" s="31"/>
    </row>
    <row r="664" ht="14.25" customHeight="1">
      <c r="D664" s="31"/>
      <c r="E664" s="31"/>
      <c r="F664" s="31"/>
      <c r="G664" s="31"/>
      <c r="H664" s="31"/>
    </row>
    <row r="665" ht="14.25" customHeight="1">
      <c r="D665" s="31"/>
      <c r="E665" s="31"/>
      <c r="F665" s="31"/>
      <c r="G665" s="31"/>
      <c r="H665" s="31"/>
    </row>
    <row r="666" ht="14.25" customHeight="1">
      <c r="D666" s="31"/>
      <c r="E666" s="31"/>
      <c r="F666" s="31"/>
      <c r="G666" s="31"/>
      <c r="H666" s="31"/>
    </row>
    <row r="667" ht="14.25" customHeight="1">
      <c r="D667" s="31"/>
      <c r="E667" s="31"/>
      <c r="F667" s="31"/>
      <c r="G667" s="31"/>
      <c r="H667" s="31"/>
    </row>
    <row r="668" ht="14.25" customHeight="1">
      <c r="D668" s="31"/>
      <c r="E668" s="31"/>
      <c r="F668" s="31"/>
      <c r="G668" s="31"/>
      <c r="H668" s="31"/>
    </row>
    <row r="669" ht="14.25" customHeight="1">
      <c r="D669" s="31"/>
      <c r="E669" s="31"/>
      <c r="F669" s="31"/>
      <c r="G669" s="31"/>
      <c r="H669" s="31"/>
    </row>
    <row r="670" ht="14.25" customHeight="1">
      <c r="D670" s="31"/>
      <c r="E670" s="31"/>
      <c r="F670" s="31"/>
      <c r="G670" s="31"/>
      <c r="H670" s="31"/>
    </row>
    <row r="671" ht="14.25" customHeight="1">
      <c r="D671" s="31"/>
      <c r="E671" s="31"/>
      <c r="F671" s="31"/>
      <c r="G671" s="31"/>
      <c r="H671" s="31"/>
    </row>
    <row r="672" ht="14.25" customHeight="1">
      <c r="D672" s="31"/>
      <c r="E672" s="31"/>
      <c r="F672" s="31"/>
      <c r="G672" s="31"/>
      <c r="H672" s="31"/>
    </row>
    <row r="673" ht="14.25" customHeight="1">
      <c r="D673" s="31"/>
      <c r="E673" s="31"/>
      <c r="F673" s="31"/>
      <c r="G673" s="31"/>
      <c r="H673" s="31"/>
    </row>
    <row r="674" ht="14.25" customHeight="1">
      <c r="D674" s="31"/>
      <c r="E674" s="31"/>
      <c r="F674" s="31"/>
      <c r="G674" s="31"/>
      <c r="H674" s="31"/>
    </row>
    <row r="675" ht="14.25" customHeight="1">
      <c r="D675" s="31"/>
      <c r="E675" s="31"/>
      <c r="F675" s="31"/>
      <c r="G675" s="31"/>
      <c r="H675" s="31"/>
    </row>
    <row r="676" ht="14.25" customHeight="1">
      <c r="D676" s="31"/>
      <c r="E676" s="31"/>
      <c r="F676" s="31"/>
      <c r="G676" s="31"/>
      <c r="H676" s="31"/>
    </row>
    <row r="677" ht="14.25" customHeight="1">
      <c r="D677" s="31"/>
      <c r="E677" s="31"/>
      <c r="F677" s="31"/>
      <c r="G677" s="31"/>
      <c r="H677" s="31"/>
    </row>
    <row r="678" ht="14.25" customHeight="1">
      <c r="D678" s="31"/>
      <c r="E678" s="31"/>
      <c r="F678" s="31"/>
      <c r="G678" s="31"/>
      <c r="H678" s="31"/>
    </row>
    <row r="679" ht="14.25" customHeight="1">
      <c r="D679" s="31"/>
      <c r="E679" s="31"/>
      <c r="F679" s="31"/>
      <c r="G679" s="31"/>
      <c r="H679" s="31"/>
    </row>
    <row r="680" ht="14.25" customHeight="1">
      <c r="D680" s="31"/>
      <c r="E680" s="31"/>
      <c r="F680" s="31"/>
      <c r="G680" s="31"/>
      <c r="H680" s="31"/>
    </row>
    <row r="681" ht="14.25" customHeight="1">
      <c r="D681" s="31"/>
      <c r="E681" s="31"/>
      <c r="F681" s="31"/>
      <c r="G681" s="31"/>
      <c r="H681" s="31"/>
    </row>
    <row r="682" ht="14.25" customHeight="1">
      <c r="D682" s="31"/>
      <c r="E682" s="31"/>
      <c r="F682" s="31"/>
      <c r="G682" s="31"/>
      <c r="H682" s="31"/>
    </row>
    <row r="683" ht="14.25" customHeight="1">
      <c r="D683" s="31"/>
      <c r="E683" s="31"/>
      <c r="F683" s="31"/>
      <c r="G683" s="31"/>
      <c r="H683" s="31"/>
    </row>
    <row r="684" ht="14.25" customHeight="1">
      <c r="D684" s="31"/>
      <c r="E684" s="31"/>
      <c r="F684" s="31"/>
      <c r="G684" s="31"/>
      <c r="H684" s="31"/>
    </row>
    <row r="685" ht="14.25" customHeight="1">
      <c r="D685" s="31"/>
      <c r="E685" s="31"/>
      <c r="F685" s="31"/>
      <c r="G685" s="31"/>
      <c r="H685" s="31"/>
    </row>
    <row r="686" ht="14.25" customHeight="1">
      <c r="D686" s="31"/>
      <c r="E686" s="31"/>
      <c r="F686" s="31"/>
      <c r="G686" s="31"/>
      <c r="H686" s="31"/>
    </row>
    <row r="687" ht="14.25" customHeight="1">
      <c r="D687" s="31"/>
      <c r="E687" s="31"/>
      <c r="F687" s="31"/>
      <c r="G687" s="31"/>
      <c r="H687" s="31"/>
    </row>
    <row r="688" ht="14.25" customHeight="1">
      <c r="D688" s="31"/>
      <c r="E688" s="31"/>
      <c r="F688" s="31"/>
      <c r="G688" s="31"/>
      <c r="H688" s="31"/>
    </row>
    <row r="689" ht="14.25" customHeight="1">
      <c r="D689" s="31"/>
      <c r="E689" s="31"/>
      <c r="F689" s="31"/>
      <c r="G689" s="31"/>
      <c r="H689" s="31"/>
    </row>
    <row r="690" ht="14.25" customHeight="1">
      <c r="D690" s="31"/>
      <c r="E690" s="31"/>
      <c r="F690" s="31"/>
      <c r="G690" s="31"/>
      <c r="H690" s="31"/>
    </row>
    <row r="691" ht="14.25" customHeight="1">
      <c r="D691" s="31"/>
      <c r="E691" s="31"/>
      <c r="F691" s="31"/>
      <c r="G691" s="31"/>
      <c r="H691" s="31"/>
    </row>
    <row r="692" ht="14.25" customHeight="1">
      <c r="D692" s="31"/>
      <c r="E692" s="31"/>
      <c r="F692" s="31"/>
      <c r="G692" s="31"/>
      <c r="H692" s="31"/>
    </row>
    <row r="693" ht="14.25" customHeight="1">
      <c r="D693" s="31"/>
      <c r="E693" s="31"/>
      <c r="F693" s="31"/>
      <c r="G693" s="31"/>
      <c r="H693" s="31"/>
    </row>
    <row r="694" ht="14.25" customHeight="1">
      <c r="D694" s="31"/>
      <c r="E694" s="31"/>
      <c r="F694" s="31"/>
      <c r="G694" s="31"/>
      <c r="H694" s="31"/>
    </row>
    <row r="695" ht="14.25" customHeight="1">
      <c r="D695" s="31"/>
      <c r="E695" s="31"/>
      <c r="F695" s="31"/>
      <c r="G695" s="31"/>
      <c r="H695" s="31"/>
    </row>
    <row r="696" ht="14.25" customHeight="1">
      <c r="D696" s="31"/>
      <c r="E696" s="31"/>
      <c r="F696" s="31"/>
      <c r="G696" s="31"/>
      <c r="H696" s="31"/>
    </row>
    <row r="697" ht="14.25" customHeight="1">
      <c r="D697" s="31"/>
      <c r="E697" s="31"/>
      <c r="F697" s="31"/>
      <c r="G697" s="31"/>
      <c r="H697" s="31"/>
    </row>
    <row r="698" ht="14.25" customHeight="1">
      <c r="D698" s="31"/>
      <c r="E698" s="31"/>
      <c r="F698" s="31"/>
      <c r="G698" s="31"/>
      <c r="H698" s="31"/>
    </row>
    <row r="699" ht="14.25" customHeight="1">
      <c r="D699" s="31"/>
      <c r="E699" s="31"/>
      <c r="F699" s="31"/>
      <c r="G699" s="31"/>
      <c r="H699" s="31"/>
    </row>
    <row r="700" ht="14.25" customHeight="1">
      <c r="D700" s="31"/>
      <c r="E700" s="31"/>
      <c r="F700" s="31"/>
      <c r="G700" s="31"/>
      <c r="H700" s="31"/>
    </row>
    <row r="701" ht="14.25" customHeight="1">
      <c r="D701" s="31"/>
      <c r="E701" s="31"/>
      <c r="F701" s="31"/>
      <c r="G701" s="31"/>
      <c r="H701" s="31"/>
    </row>
    <row r="702" ht="14.25" customHeight="1">
      <c r="D702" s="31"/>
      <c r="E702" s="31"/>
      <c r="F702" s="31"/>
      <c r="G702" s="31"/>
      <c r="H702" s="31"/>
    </row>
    <row r="703" ht="14.25" customHeight="1">
      <c r="D703" s="31"/>
      <c r="E703" s="31"/>
      <c r="F703" s="31"/>
      <c r="G703" s="31"/>
      <c r="H703" s="31"/>
    </row>
    <row r="704" ht="14.25" customHeight="1">
      <c r="D704" s="31"/>
      <c r="E704" s="31"/>
      <c r="F704" s="31"/>
      <c r="G704" s="31"/>
      <c r="H704" s="31"/>
    </row>
    <row r="705" ht="14.25" customHeight="1">
      <c r="D705" s="31"/>
      <c r="E705" s="31"/>
      <c r="F705" s="31"/>
      <c r="G705" s="31"/>
      <c r="H705" s="31"/>
    </row>
    <row r="706" ht="14.25" customHeight="1">
      <c r="D706" s="31"/>
      <c r="E706" s="31"/>
      <c r="F706" s="31"/>
      <c r="G706" s="31"/>
      <c r="H706" s="31"/>
    </row>
    <row r="707" ht="14.25" customHeight="1">
      <c r="D707" s="31"/>
      <c r="E707" s="31"/>
      <c r="F707" s="31"/>
      <c r="G707" s="31"/>
      <c r="H707" s="31"/>
    </row>
    <row r="708" ht="14.25" customHeight="1">
      <c r="D708" s="31"/>
      <c r="E708" s="31"/>
      <c r="F708" s="31"/>
      <c r="G708" s="31"/>
      <c r="H708" s="31"/>
    </row>
    <row r="709" ht="14.25" customHeight="1">
      <c r="D709" s="31"/>
      <c r="E709" s="31"/>
      <c r="F709" s="31"/>
      <c r="G709" s="31"/>
      <c r="H709" s="31"/>
    </row>
    <row r="710" ht="14.25" customHeight="1">
      <c r="D710" s="31"/>
      <c r="E710" s="31"/>
      <c r="F710" s="31"/>
      <c r="G710" s="31"/>
      <c r="H710" s="31"/>
    </row>
    <row r="711" ht="14.25" customHeight="1">
      <c r="D711" s="31"/>
      <c r="E711" s="31"/>
      <c r="F711" s="31"/>
      <c r="G711" s="31"/>
      <c r="H711" s="31"/>
    </row>
    <row r="712" ht="14.25" customHeight="1">
      <c r="D712" s="31"/>
      <c r="E712" s="31"/>
      <c r="F712" s="31"/>
      <c r="G712" s="31"/>
      <c r="H712" s="31"/>
    </row>
    <row r="713" ht="14.25" customHeight="1">
      <c r="D713" s="31"/>
      <c r="E713" s="31"/>
      <c r="F713" s="31"/>
      <c r="G713" s="31"/>
      <c r="H713" s="31"/>
    </row>
    <row r="714" ht="14.25" customHeight="1">
      <c r="D714" s="31"/>
      <c r="E714" s="31"/>
      <c r="F714" s="31"/>
      <c r="G714" s="31"/>
      <c r="H714" s="31"/>
    </row>
    <row r="715" ht="14.25" customHeight="1">
      <c r="D715" s="31"/>
      <c r="E715" s="31"/>
      <c r="F715" s="31"/>
      <c r="G715" s="31"/>
      <c r="H715" s="31"/>
    </row>
    <row r="716" ht="14.25" customHeight="1">
      <c r="D716" s="31"/>
      <c r="E716" s="31"/>
      <c r="F716" s="31"/>
      <c r="G716" s="31"/>
      <c r="H716" s="31"/>
    </row>
    <row r="717" ht="14.25" customHeight="1">
      <c r="D717" s="31"/>
      <c r="E717" s="31"/>
      <c r="F717" s="31"/>
      <c r="G717" s="31"/>
      <c r="H717" s="31"/>
    </row>
    <row r="718" ht="14.25" customHeight="1">
      <c r="D718" s="31"/>
      <c r="E718" s="31"/>
      <c r="F718" s="31"/>
      <c r="G718" s="31"/>
      <c r="H718" s="31"/>
    </row>
    <row r="719" ht="14.25" customHeight="1">
      <c r="D719" s="31"/>
      <c r="E719" s="31"/>
      <c r="F719" s="31"/>
      <c r="G719" s="31"/>
      <c r="H719" s="31"/>
    </row>
    <row r="720" ht="14.25" customHeight="1">
      <c r="D720" s="31"/>
      <c r="E720" s="31"/>
      <c r="F720" s="31"/>
      <c r="G720" s="31"/>
      <c r="H720" s="31"/>
    </row>
    <row r="721" ht="14.25" customHeight="1">
      <c r="D721" s="31"/>
      <c r="E721" s="31"/>
      <c r="F721" s="31"/>
      <c r="G721" s="31"/>
      <c r="H721" s="31"/>
    </row>
    <row r="722" ht="14.25" customHeight="1">
      <c r="D722" s="31"/>
      <c r="E722" s="31"/>
      <c r="F722" s="31"/>
      <c r="G722" s="31"/>
      <c r="H722" s="31"/>
    </row>
    <row r="723" ht="14.25" customHeight="1">
      <c r="D723" s="31"/>
      <c r="E723" s="31"/>
      <c r="F723" s="31"/>
      <c r="G723" s="31"/>
      <c r="H723" s="31"/>
    </row>
    <row r="724" ht="14.25" customHeight="1">
      <c r="D724" s="31"/>
      <c r="E724" s="31"/>
      <c r="F724" s="31"/>
      <c r="G724" s="31"/>
      <c r="H724" s="31"/>
    </row>
    <row r="725" ht="14.25" customHeight="1">
      <c r="D725" s="31"/>
      <c r="E725" s="31"/>
      <c r="F725" s="31"/>
      <c r="G725" s="31"/>
      <c r="H725" s="31"/>
    </row>
    <row r="726" ht="14.25" customHeight="1">
      <c r="D726" s="31"/>
      <c r="E726" s="31"/>
      <c r="F726" s="31"/>
      <c r="G726" s="31"/>
      <c r="H726" s="31"/>
    </row>
    <row r="727" ht="14.25" customHeight="1">
      <c r="D727" s="31"/>
      <c r="E727" s="31"/>
      <c r="F727" s="31"/>
      <c r="G727" s="31"/>
      <c r="H727" s="31"/>
    </row>
    <row r="728" ht="14.25" customHeight="1">
      <c r="D728" s="31"/>
      <c r="E728" s="31"/>
      <c r="F728" s="31"/>
      <c r="G728" s="31"/>
      <c r="H728" s="31"/>
    </row>
    <row r="729" ht="14.25" customHeight="1">
      <c r="D729" s="31"/>
      <c r="E729" s="31"/>
      <c r="F729" s="31"/>
      <c r="G729" s="31"/>
      <c r="H729" s="31"/>
    </row>
    <row r="730" ht="14.25" customHeight="1">
      <c r="D730" s="31"/>
      <c r="E730" s="31"/>
      <c r="F730" s="31"/>
      <c r="G730" s="31"/>
      <c r="H730" s="31"/>
    </row>
    <row r="731" ht="14.25" customHeight="1">
      <c r="D731" s="31"/>
      <c r="E731" s="31"/>
      <c r="F731" s="31"/>
      <c r="G731" s="31"/>
      <c r="H731" s="31"/>
    </row>
    <row r="732" ht="14.25" customHeight="1">
      <c r="D732" s="31"/>
      <c r="E732" s="31"/>
      <c r="F732" s="31"/>
      <c r="G732" s="31"/>
      <c r="H732" s="31"/>
    </row>
    <row r="733" ht="14.25" customHeight="1">
      <c r="D733" s="31"/>
      <c r="E733" s="31"/>
      <c r="F733" s="31"/>
      <c r="G733" s="31"/>
      <c r="H733" s="31"/>
    </row>
    <row r="734" ht="14.25" customHeight="1">
      <c r="D734" s="31"/>
      <c r="E734" s="31"/>
      <c r="F734" s="31"/>
      <c r="G734" s="31"/>
      <c r="H734" s="31"/>
    </row>
    <row r="735" ht="14.25" customHeight="1">
      <c r="D735" s="31"/>
      <c r="E735" s="31"/>
      <c r="F735" s="31"/>
      <c r="G735" s="31"/>
      <c r="H735" s="31"/>
    </row>
    <row r="736" ht="14.25" customHeight="1">
      <c r="D736" s="31"/>
      <c r="E736" s="31"/>
      <c r="F736" s="31"/>
      <c r="G736" s="31"/>
      <c r="H736" s="31"/>
    </row>
    <row r="737" ht="14.25" customHeight="1">
      <c r="D737" s="31"/>
      <c r="E737" s="31"/>
      <c r="F737" s="31"/>
      <c r="G737" s="31"/>
      <c r="H737" s="31"/>
    </row>
    <row r="738" ht="14.25" customHeight="1">
      <c r="D738" s="31"/>
      <c r="E738" s="31"/>
      <c r="F738" s="31"/>
      <c r="G738" s="31"/>
      <c r="H738" s="31"/>
    </row>
    <row r="739" ht="14.25" customHeight="1">
      <c r="D739" s="31"/>
      <c r="E739" s="31"/>
      <c r="F739" s="31"/>
      <c r="G739" s="31"/>
      <c r="H739" s="31"/>
    </row>
    <row r="740" ht="14.25" customHeight="1">
      <c r="D740" s="31"/>
      <c r="E740" s="31"/>
      <c r="F740" s="31"/>
      <c r="G740" s="31"/>
      <c r="H740" s="31"/>
    </row>
    <row r="741" ht="14.25" customHeight="1">
      <c r="D741" s="31"/>
      <c r="E741" s="31"/>
      <c r="F741" s="31"/>
      <c r="G741" s="31"/>
      <c r="H741" s="31"/>
    </row>
    <row r="742" ht="14.25" customHeight="1">
      <c r="D742" s="31"/>
      <c r="E742" s="31"/>
      <c r="F742" s="31"/>
      <c r="G742" s="31"/>
      <c r="H742" s="31"/>
    </row>
    <row r="743" ht="14.25" customHeight="1">
      <c r="D743" s="31"/>
      <c r="E743" s="31"/>
      <c r="F743" s="31"/>
      <c r="G743" s="31"/>
      <c r="H743" s="31"/>
    </row>
    <row r="744" ht="14.25" customHeight="1">
      <c r="D744" s="31"/>
      <c r="E744" s="31"/>
      <c r="F744" s="31"/>
      <c r="G744" s="31"/>
      <c r="H744" s="31"/>
    </row>
    <row r="745" ht="14.25" customHeight="1">
      <c r="D745" s="31"/>
      <c r="E745" s="31"/>
      <c r="F745" s="31"/>
      <c r="G745" s="31"/>
      <c r="H745" s="31"/>
    </row>
    <row r="746" ht="14.25" customHeight="1">
      <c r="D746" s="31"/>
      <c r="E746" s="31"/>
      <c r="F746" s="31"/>
      <c r="G746" s="31"/>
      <c r="H746" s="31"/>
    </row>
    <row r="747" ht="14.25" customHeight="1">
      <c r="D747" s="31"/>
      <c r="E747" s="31"/>
      <c r="F747" s="31"/>
      <c r="G747" s="31"/>
      <c r="H747" s="31"/>
    </row>
    <row r="748" ht="14.25" customHeight="1">
      <c r="D748" s="31"/>
      <c r="E748" s="31"/>
      <c r="F748" s="31"/>
      <c r="G748" s="31"/>
      <c r="H748" s="31"/>
    </row>
    <row r="749" ht="14.25" customHeight="1">
      <c r="D749" s="31"/>
      <c r="E749" s="31"/>
      <c r="F749" s="31"/>
      <c r="G749" s="31"/>
      <c r="H749" s="31"/>
    </row>
    <row r="750" ht="14.25" customHeight="1">
      <c r="D750" s="31"/>
      <c r="E750" s="31"/>
      <c r="F750" s="31"/>
      <c r="G750" s="31"/>
      <c r="H750" s="31"/>
    </row>
    <row r="751" ht="14.25" customHeight="1">
      <c r="D751" s="31"/>
      <c r="E751" s="31"/>
      <c r="F751" s="31"/>
      <c r="G751" s="31"/>
      <c r="H751" s="31"/>
    </row>
    <row r="752" ht="14.25" customHeight="1">
      <c r="D752" s="31"/>
      <c r="E752" s="31"/>
      <c r="F752" s="31"/>
      <c r="G752" s="31"/>
      <c r="H752" s="31"/>
    </row>
    <row r="753" ht="14.25" customHeight="1">
      <c r="D753" s="31"/>
      <c r="E753" s="31"/>
      <c r="F753" s="31"/>
      <c r="G753" s="31"/>
      <c r="H753" s="31"/>
    </row>
    <row r="754" ht="14.25" customHeight="1">
      <c r="D754" s="31"/>
      <c r="E754" s="31"/>
      <c r="F754" s="31"/>
      <c r="G754" s="31"/>
      <c r="H754" s="31"/>
    </row>
    <row r="755" ht="14.25" customHeight="1">
      <c r="D755" s="31"/>
      <c r="E755" s="31"/>
      <c r="F755" s="31"/>
      <c r="G755" s="31"/>
      <c r="H755" s="31"/>
    </row>
    <row r="756" ht="14.25" customHeight="1">
      <c r="D756" s="31"/>
      <c r="E756" s="31"/>
      <c r="F756" s="31"/>
      <c r="G756" s="31"/>
      <c r="H756" s="31"/>
    </row>
    <row r="757" ht="14.25" customHeight="1">
      <c r="D757" s="31"/>
      <c r="E757" s="31"/>
      <c r="F757" s="31"/>
      <c r="G757" s="31"/>
      <c r="H757" s="31"/>
    </row>
    <row r="758" ht="14.25" customHeight="1">
      <c r="D758" s="31"/>
      <c r="E758" s="31"/>
      <c r="F758" s="31"/>
      <c r="G758" s="31"/>
      <c r="H758" s="31"/>
    </row>
    <row r="759" ht="14.25" customHeight="1">
      <c r="D759" s="31"/>
      <c r="E759" s="31"/>
      <c r="F759" s="31"/>
      <c r="G759" s="31"/>
      <c r="H759" s="31"/>
    </row>
    <row r="760" ht="14.25" customHeight="1">
      <c r="D760" s="31"/>
      <c r="E760" s="31"/>
      <c r="F760" s="31"/>
      <c r="G760" s="31"/>
      <c r="H760" s="31"/>
    </row>
    <row r="761" ht="14.25" customHeight="1">
      <c r="D761" s="31"/>
      <c r="E761" s="31"/>
      <c r="F761" s="31"/>
      <c r="G761" s="31"/>
      <c r="H761" s="31"/>
    </row>
    <row r="762" ht="14.25" customHeight="1">
      <c r="D762" s="31"/>
      <c r="E762" s="31"/>
      <c r="F762" s="31"/>
      <c r="G762" s="31"/>
      <c r="H762" s="31"/>
    </row>
    <row r="763" ht="14.25" customHeight="1">
      <c r="D763" s="31"/>
      <c r="E763" s="31"/>
      <c r="F763" s="31"/>
      <c r="G763" s="31"/>
      <c r="H763" s="31"/>
    </row>
    <row r="764" ht="14.25" customHeight="1">
      <c r="D764" s="31"/>
      <c r="E764" s="31"/>
      <c r="F764" s="31"/>
      <c r="G764" s="31"/>
      <c r="H764" s="31"/>
    </row>
    <row r="765" ht="14.25" customHeight="1">
      <c r="D765" s="31"/>
      <c r="E765" s="31"/>
      <c r="F765" s="31"/>
      <c r="G765" s="31"/>
      <c r="H765" s="31"/>
    </row>
    <row r="766" ht="14.25" customHeight="1">
      <c r="D766" s="31"/>
      <c r="E766" s="31"/>
      <c r="F766" s="31"/>
      <c r="G766" s="31"/>
      <c r="H766" s="31"/>
    </row>
    <row r="767" ht="14.25" customHeight="1">
      <c r="D767" s="31"/>
      <c r="E767" s="31"/>
      <c r="F767" s="31"/>
      <c r="G767" s="31"/>
      <c r="H767" s="31"/>
    </row>
    <row r="768" ht="14.25" customHeight="1">
      <c r="D768" s="31"/>
      <c r="E768" s="31"/>
      <c r="F768" s="31"/>
      <c r="G768" s="31"/>
      <c r="H768" s="31"/>
    </row>
    <row r="769" ht="14.25" customHeight="1">
      <c r="D769" s="31"/>
      <c r="E769" s="31"/>
      <c r="F769" s="31"/>
      <c r="G769" s="31"/>
      <c r="H769" s="31"/>
    </row>
    <row r="770" ht="14.25" customHeight="1">
      <c r="D770" s="31"/>
      <c r="E770" s="31"/>
      <c r="F770" s="31"/>
      <c r="G770" s="31"/>
      <c r="H770" s="31"/>
    </row>
    <row r="771" ht="14.25" customHeight="1">
      <c r="D771" s="31"/>
      <c r="E771" s="31"/>
      <c r="F771" s="31"/>
      <c r="G771" s="31"/>
      <c r="H771" s="31"/>
    </row>
    <row r="772" ht="14.25" customHeight="1">
      <c r="D772" s="31"/>
      <c r="E772" s="31"/>
      <c r="F772" s="31"/>
      <c r="G772" s="31"/>
      <c r="H772" s="31"/>
    </row>
    <row r="773" ht="14.25" customHeight="1">
      <c r="D773" s="31"/>
      <c r="E773" s="31"/>
      <c r="F773" s="31"/>
      <c r="G773" s="31"/>
      <c r="H773" s="31"/>
    </row>
    <row r="774" ht="14.25" customHeight="1">
      <c r="D774" s="31"/>
      <c r="E774" s="31"/>
      <c r="F774" s="31"/>
      <c r="G774" s="31"/>
      <c r="H774" s="31"/>
    </row>
    <row r="775" ht="14.25" customHeight="1">
      <c r="D775" s="31"/>
      <c r="E775" s="31"/>
      <c r="F775" s="31"/>
      <c r="G775" s="31"/>
      <c r="H775" s="31"/>
    </row>
    <row r="776" ht="14.25" customHeight="1">
      <c r="D776" s="31"/>
      <c r="E776" s="31"/>
      <c r="F776" s="31"/>
      <c r="G776" s="31"/>
      <c r="H776" s="31"/>
    </row>
    <row r="777" ht="14.25" customHeight="1">
      <c r="D777" s="31"/>
      <c r="E777" s="31"/>
      <c r="F777" s="31"/>
      <c r="G777" s="31"/>
      <c r="H777" s="31"/>
    </row>
    <row r="778" ht="14.25" customHeight="1">
      <c r="D778" s="31"/>
      <c r="E778" s="31"/>
      <c r="F778" s="31"/>
      <c r="G778" s="31"/>
      <c r="H778" s="31"/>
    </row>
    <row r="779" ht="14.25" customHeight="1">
      <c r="D779" s="31"/>
      <c r="E779" s="31"/>
      <c r="F779" s="31"/>
      <c r="G779" s="31"/>
      <c r="H779" s="31"/>
    </row>
    <row r="780" ht="14.25" customHeight="1">
      <c r="D780" s="31"/>
      <c r="E780" s="31"/>
      <c r="F780" s="31"/>
      <c r="G780" s="31"/>
      <c r="H780" s="31"/>
    </row>
    <row r="781" ht="14.25" customHeight="1">
      <c r="D781" s="31"/>
      <c r="E781" s="31"/>
      <c r="F781" s="31"/>
      <c r="G781" s="31"/>
      <c r="H781" s="31"/>
    </row>
    <row r="782" ht="14.25" customHeight="1">
      <c r="D782" s="31"/>
      <c r="E782" s="31"/>
      <c r="F782" s="31"/>
      <c r="G782" s="31"/>
      <c r="H782" s="31"/>
    </row>
    <row r="783" ht="14.25" customHeight="1">
      <c r="D783" s="31"/>
      <c r="E783" s="31"/>
      <c r="F783" s="31"/>
      <c r="G783" s="31"/>
      <c r="H783" s="31"/>
    </row>
    <row r="784" ht="14.25" customHeight="1">
      <c r="D784" s="31"/>
      <c r="E784" s="31"/>
      <c r="F784" s="31"/>
      <c r="G784" s="31"/>
      <c r="H784" s="31"/>
    </row>
    <row r="785" ht="14.25" customHeight="1">
      <c r="D785" s="31"/>
      <c r="E785" s="31"/>
      <c r="F785" s="31"/>
      <c r="G785" s="31"/>
      <c r="H785" s="31"/>
    </row>
    <row r="786" ht="14.25" customHeight="1">
      <c r="D786" s="31"/>
      <c r="E786" s="31"/>
      <c r="F786" s="31"/>
      <c r="G786" s="31"/>
      <c r="H786" s="31"/>
    </row>
    <row r="787" ht="14.25" customHeight="1">
      <c r="D787" s="31"/>
      <c r="E787" s="31"/>
      <c r="F787" s="31"/>
      <c r="G787" s="31"/>
      <c r="H787" s="31"/>
    </row>
    <row r="788" ht="14.25" customHeight="1">
      <c r="D788" s="31"/>
      <c r="E788" s="31"/>
      <c r="F788" s="31"/>
      <c r="G788" s="31"/>
      <c r="H788" s="31"/>
    </row>
    <row r="789" ht="14.25" customHeight="1">
      <c r="D789" s="31"/>
      <c r="E789" s="31"/>
      <c r="F789" s="31"/>
      <c r="G789" s="31"/>
      <c r="H789" s="31"/>
    </row>
    <row r="790" ht="14.25" customHeight="1">
      <c r="D790" s="31"/>
      <c r="E790" s="31"/>
      <c r="F790" s="31"/>
      <c r="G790" s="31"/>
      <c r="H790" s="31"/>
    </row>
    <row r="791" ht="14.25" customHeight="1">
      <c r="D791" s="31"/>
      <c r="E791" s="31"/>
      <c r="F791" s="31"/>
      <c r="G791" s="31"/>
      <c r="H791" s="31"/>
    </row>
    <row r="792" ht="14.25" customHeight="1">
      <c r="D792" s="31"/>
      <c r="E792" s="31"/>
      <c r="F792" s="31"/>
      <c r="G792" s="31"/>
      <c r="H792" s="31"/>
    </row>
    <row r="793" ht="14.25" customHeight="1">
      <c r="D793" s="31"/>
      <c r="E793" s="31"/>
      <c r="F793" s="31"/>
      <c r="G793" s="31"/>
      <c r="H793" s="31"/>
    </row>
    <row r="794" ht="14.25" customHeight="1">
      <c r="D794" s="31"/>
      <c r="E794" s="31"/>
      <c r="F794" s="31"/>
      <c r="G794" s="31"/>
      <c r="H794" s="31"/>
    </row>
    <row r="795" ht="14.25" customHeight="1">
      <c r="D795" s="31"/>
      <c r="E795" s="31"/>
      <c r="F795" s="31"/>
      <c r="G795" s="31"/>
      <c r="H795" s="31"/>
    </row>
    <row r="796" ht="14.25" customHeight="1">
      <c r="D796" s="31"/>
      <c r="E796" s="31"/>
      <c r="F796" s="31"/>
      <c r="G796" s="31"/>
      <c r="H796" s="31"/>
    </row>
    <row r="797" ht="14.25" customHeight="1">
      <c r="D797" s="31"/>
      <c r="E797" s="31"/>
      <c r="F797" s="31"/>
      <c r="G797" s="31"/>
      <c r="H797" s="31"/>
    </row>
    <row r="798" ht="14.25" customHeight="1">
      <c r="D798" s="31"/>
      <c r="E798" s="31"/>
      <c r="F798" s="31"/>
      <c r="G798" s="31"/>
      <c r="H798" s="31"/>
    </row>
    <row r="799" ht="14.25" customHeight="1">
      <c r="D799" s="31"/>
      <c r="E799" s="31"/>
      <c r="F799" s="31"/>
      <c r="G799" s="31"/>
      <c r="H799" s="31"/>
    </row>
    <row r="800" ht="14.25" customHeight="1">
      <c r="D800" s="31"/>
      <c r="E800" s="31"/>
      <c r="F800" s="31"/>
      <c r="G800" s="31"/>
      <c r="H800" s="31"/>
    </row>
    <row r="801" ht="14.25" customHeight="1">
      <c r="D801" s="31"/>
      <c r="E801" s="31"/>
      <c r="F801" s="31"/>
      <c r="G801" s="31"/>
      <c r="H801" s="31"/>
    </row>
    <row r="802" ht="14.25" customHeight="1">
      <c r="D802" s="31"/>
      <c r="E802" s="31"/>
      <c r="F802" s="31"/>
      <c r="G802" s="31"/>
      <c r="H802" s="31"/>
    </row>
    <row r="803" ht="14.25" customHeight="1">
      <c r="D803" s="31"/>
      <c r="E803" s="31"/>
      <c r="F803" s="31"/>
      <c r="G803" s="31"/>
      <c r="H803" s="31"/>
    </row>
    <row r="804" ht="14.25" customHeight="1">
      <c r="D804" s="31"/>
      <c r="E804" s="31"/>
      <c r="F804" s="31"/>
      <c r="G804" s="31"/>
      <c r="H804" s="31"/>
    </row>
    <row r="805" ht="14.25" customHeight="1">
      <c r="D805" s="31"/>
      <c r="E805" s="31"/>
      <c r="F805" s="31"/>
      <c r="G805" s="31"/>
      <c r="H805" s="31"/>
    </row>
    <row r="806" ht="14.25" customHeight="1">
      <c r="D806" s="31"/>
      <c r="E806" s="31"/>
      <c r="F806" s="31"/>
      <c r="G806" s="31"/>
      <c r="H806" s="31"/>
    </row>
    <row r="807" ht="14.25" customHeight="1">
      <c r="D807" s="31"/>
      <c r="E807" s="31"/>
      <c r="F807" s="31"/>
      <c r="G807" s="31"/>
      <c r="H807" s="31"/>
    </row>
    <row r="808" ht="14.25" customHeight="1">
      <c r="D808" s="31"/>
      <c r="E808" s="31"/>
      <c r="F808" s="31"/>
      <c r="G808" s="31"/>
      <c r="H808" s="31"/>
    </row>
    <row r="809" ht="14.25" customHeight="1">
      <c r="D809" s="31"/>
      <c r="E809" s="31"/>
      <c r="F809" s="31"/>
      <c r="G809" s="31"/>
      <c r="H809" s="31"/>
    </row>
    <row r="810" ht="14.25" customHeight="1">
      <c r="D810" s="31"/>
      <c r="E810" s="31"/>
      <c r="F810" s="31"/>
      <c r="G810" s="31"/>
      <c r="H810" s="31"/>
    </row>
    <row r="811" ht="14.25" customHeight="1">
      <c r="D811" s="31"/>
      <c r="E811" s="31"/>
      <c r="F811" s="31"/>
      <c r="G811" s="31"/>
      <c r="H811" s="31"/>
    </row>
    <row r="812" ht="14.25" customHeight="1">
      <c r="D812" s="31"/>
      <c r="E812" s="31"/>
      <c r="F812" s="31"/>
      <c r="G812" s="31"/>
      <c r="H812" s="31"/>
    </row>
    <row r="813" ht="14.25" customHeight="1">
      <c r="D813" s="31"/>
      <c r="E813" s="31"/>
      <c r="F813" s="31"/>
      <c r="G813" s="31"/>
      <c r="H813" s="31"/>
    </row>
    <row r="814" ht="14.25" customHeight="1">
      <c r="D814" s="31"/>
      <c r="E814" s="31"/>
      <c r="F814" s="31"/>
      <c r="G814" s="31"/>
      <c r="H814" s="31"/>
    </row>
    <row r="815" ht="14.25" customHeight="1">
      <c r="D815" s="31"/>
      <c r="E815" s="31"/>
      <c r="F815" s="31"/>
      <c r="G815" s="31"/>
      <c r="H815" s="31"/>
    </row>
    <row r="816" ht="14.25" customHeight="1">
      <c r="D816" s="31"/>
      <c r="E816" s="31"/>
      <c r="F816" s="31"/>
      <c r="G816" s="31"/>
      <c r="H816" s="31"/>
    </row>
    <row r="817" ht="14.25" customHeight="1">
      <c r="D817" s="31"/>
      <c r="E817" s="31"/>
      <c r="F817" s="31"/>
      <c r="G817" s="31"/>
      <c r="H817" s="31"/>
    </row>
    <row r="818" ht="14.25" customHeight="1">
      <c r="D818" s="31"/>
      <c r="E818" s="31"/>
      <c r="F818" s="31"/>
      <c r="G818" s="31"/>
      <c r="H818" s="31"/>
    </row>
    <row r="819" ht="14.25" customHeight="1">
      <c r="D819" s="31"/>
      <c r="E819" s="31"/>
      <c r="F819" s="31"/>
      <c r="G819" s="31"/>
      <c r="H819" s="31"/>
    </row>
    <row r="820" ht="14.25" customHeight="1">
      <c r="D820" s="31"/>
      <c r="E820" s="31"/>
      <c r="F820" s="31"/>
      <c r="G820" s="31"/>
      <c r="H820" s="31"/>
    </row>
    <row r="821" ht="14.25" customHeight="1">
      <c r="D821" s="31"/>
      <c r="E821" s="31"/>
      <c r="F821" s="31"/>
      <c r="G821" s="31"/>
      <c r="H821" s="31"/>
    </row>
    <row r="822" ht="14.25" customHeight="1">
      <c r="D822" s="31"/>
      <c r="E822" s="31"/>
      <c r="F822" s="31"/>
      <c r="G822" s="31"/>
      <c r="H822" s="31"/>
    </row>
    <row r="823" ht="14.25" customHeight="1">
      <c r="D823" s="31"/>
      <c r="E823" s="31"/>
      <c r="F823" s="31"/>
      <c r="G823" s="31"/>
      <c r="H823" s="31"/>
    </row>
    <row r="824" ht="14.25" customHeight="1">
      <c r="D824" s="31"/>
      <c r="E824" s="31"/>
      <c r="F824" s="31"/>
      <c r="G824" s="31"/>
      <c r="H824" s="31"/>
    </row>
    <row r="825" ht="14.25" customHeight="1">
      <c r="D825" s="31"/>
      <c r="E825" s="31"/>
      <c r="F825" s="31"/>
      <c r="G825" s="31"/>
      <c r="H825" s="31"/>
    </row>
    <row r="826" ht="14.25" customHeight="1">
      <c r="D826" s="31"/>
      <c r="E826" s="31"/>
      <c r="F826" s="31"/>
      <c r="G826" s="31"/>
      <c r="H826" s="31"/>
    </row>
    <row r="827" ht="14.25" customHeight="1">
      <c r="D827" s="31"/>
      <c r="E827" s="31"/>
      <c r="F827" s="31"/>
      <c r="G827" s="31"/>
      <c r="H827" s="31"/>
    </row>
    <row r="828" ht="14.25" customHeight="1">
      <c r="D828" s="31"/>
      <c r="E828" s="31"/>
      <c r="F828" s="31"/>
      <c r="G828" s="31"/>
      <c r="H828" s="31"/>
    </row>
    <row r="829" ht="14.25" customHeight="1">
      <c r="D829" s="31"/>
      <c r="E829" s="31"/>
      <c r="F829" s="31"/>
      <c r="G829" s="31"/>
      <c r="H829" s="31"/>
    </row>
    <row r="830" ht="14.25" customHeight="1">
      <c r="D830" s="31"/>
      <c r="E830" s="31"/>
      <c r="F830" s="31"/>
      <c r="G830" s="31"/>
      <c r="H830" s="31"/>
    </row>
    <row r="831" ht="14.25" customHeight="1">
      <c r="D831" s="31"/>
      <c r="E831" s="31"/>
      <c r="F831" s="31"/>
      <c r="G831" s="31"/>
      <c r="H831" s="31"/>
    </row>
    <row r="832" ht="14.25" customHeight="1">
      <c r="D832" s="31"/>
      <c r="E832" s="31"/>
      <c r="F832" s="31"/>
      <c r="G832" s="31"/>
      <c r="H832" s="31"/>
    </row>
    <row r="833" ht="14.25" customHeight="1">
      <c r="D833" s="31"/>
      <c r="E833" s="31"/>
      <c r="F833" s="31"/>
      <c r="G833" s="31"/>
      <c r="H833" s="31"/>
    </row>
    <row r="834" ht="14.25" customHeight="1">
      <c r="D834" s="31"/>
      <c r="E834" s="31"/>
      <c r="F834" s="31"/>
      <c r="G834" s="31"/>
      <c r="H834" s="31"/>
    </row>
    <row r="835" ht="14.25" customHeight="1">
      <c r="D835" s="31"/>
      <c r="E835" s="31"/>
      <c r="F835" s="31"/>
      <c r="G835" s="31"/>
      <c r="H835" s="31"/>
    </row>
    <row r="836" ht="14.25" customHeight="1">
      <c r="D836" s="31"/>
      <c r="E836" s="31"/>
      <c r="F836" s="31"/>
      <c r="G836" s="31"/>
      <c r="H836" s="31"/>
    </row>
    <row r="837" ht="14.25" customHeight="1">
      <c r="D837" s="31"/>
      <c r="E837" s="31"/>
      <c r="F837" s="31"/>
      <c r="G837" s="31"/>
      <c r="H837" s="31"/>
    </row>
    <row r="838" ht="14.25" customHeight="1">
      <c r="D838" s="31"/>
      <c r="E838" s="31"/>
      <c r="F838" s="31"/>
      <c r="G838" s="31"/>
      <c r="H838" s="31"/>
    </row>
    <row r="839" ht="14.25" customHeight="1">
      <c r="D839" s="31"/>
      <c r="E839" s="31"/>
      <c r="F839" s="31"/>
      <c r="G839" s="31"/>
      <c r="H839" s="31"/>
    </row>
    <row r="840" ht="14.25" customHeight="1">
      <c r="D840" s="31"/>
      <c r="E840" s="31"/>
      <c r="F840" s="31"/>
      <c r="G840" s="31"/>
      <c r="H840" s="31"/>
    </row>
    <row r="841" ht="14.25" customHeight="1">
      <c r="D841" s="31"/>
      <c r="E841" s="31"/>
      <c r="F841" s="31"/>
      <c r="G841" s="31"/>
      <c r="H841" s="31"/>
    </row>
    <row r="842" ht="14.25" customHeight="1">
      <c r="D842" s="31"/>
      <c r="E842" s="31"/>
      <c r="F842" s="31"/>
      <c r="G842" s="31"/>
      <c r="H842" s="31"/>
    </row>
    <row r="843" ht="14.25" customHeight="1">
      <c r="D843" s="31"/>
      <c r="E843" s="31"/>
      <c r="F843" s="31"/>
      <c r="G843" s="31"/>
      <c r="H843" s="31"/>
    </row>
    <row r="844" ht="14.25" customHeight="1">
      <c r="D844" s="31"/>
      <c r="E844" s="31"/>
      <c r="F844" s="31"/>
      <c r="G844" s="31"/>
      <c r="H844" s="31"/>
    </row>
    <row r="845" ht="14.25" customHeight="1">
      <c r="D845" s="31"/>
      <c r="E845" s="31"/>
      <c r="F845" s="31"/>
      <c r="G845" s="31"/>
      <c r="H845" s="31"/>
    </row>
    <row r="846" ht="14.25" customHeight="1">
      <c r="D846" s="31"/>
      <c r="E846" s="31"/>
      <c r="F846" s="31"/>
      <c r="G846" s="31"/>
      <c r="H846" s="31"/>
    </row>
    <row r="847" ht="14.25" customHeight="1">
      <c r="D847" s="31"/>
      <c r="E847" s="31"/>
      <c r="F847" s="31"/>
      <c r="G847" s="31"/>
      <c r="H847" s="31"/>
    </row>
    <row r="848" ht="14.25" customHeight="1">
      <c r="D848" s="31"/>
      <c r="E848" s="31"/>
      <c r="F848" s="31"/>
      <c r="G848" s="31"/>
      <c r="H848" s="31"/>
    </row>
    <row r="849" ht="14.25" customHeight="1">
      <c r="D849" s="31"/>
      <c r="E849" s="31"/>
      <c r="F849" s="31"/>
      <c r="G849" s="31"/>
      <c r="H849" s="31"/>
    </row>
    <row r="850" ht="14.25" customHeight="1">
      <c r="D850" s="31"/>
      <c r="E850" s="31"/>
      <c r="F850" s="31"/>
      <c r="G850" s="31"/>
      <c r="H850" s="31"/>
    </row>
    <row r="851" ht="14.25" customHeight="1">
      <c r="D851" s="31"/>
      <c r="E851" s="31"/>
      <c r="F851" s="31"/>
      <c r="G851" s="31"/>
      <c r="H851" s="31"/>
    </row>
    <row r="852" ht="14.25" customHeight="1">
      <c r="D852" s="31"/>
      <c r="E852" s="31"/>
      <c r="F852" s="31"/>
      <c r="G852" s="31"/>
      <c r="H852" s="31"/>
    </row>
    <row r="853" ht="14.25" customHeight="1">
      <c r="D853" s="31"/>
      <c r="E853" s="31"/>
      <c r="F853" s="31"/>
      <c r="G853" s="31"/>
      <c r="H853" s="31"/>
    </row>
    <row r="854" ht="14.25" customHeight="1">
      <c r="D854" s="31"/>
      <c r="E854" s="31"/>
      <c r="F854" s="31"/>
      <c r="G854" s="31"/>
      <c r="H854" s="31"/>
    </row>
    <row r="855" ht="14.25" customHeight="1">
      <c r="D855" s="31"/>
      <c r="E855" s="31"/>
      <c r="F855" s="31"/>
      <c r="G855" s="31"/>
      <c r="H855" s="31"/>
    </row>
    <row r="856" ht="14.25" customHeight="1">
      <c r="D856" s="31"/>
      <c r="E856" s="31"/>
      <c r="F856" s="31"/>
      <c r="G856" s="31"/>
      <c r="H856" s="31"/>
    </row>
    <row r="857" ht="14.25" customHeight="1">
      <c r="D857" s="31"/>
      <c r="E857" s="31"/>
      <c r="F857" s="31"/>
      <c r="G857" s="31"/>
      <c r="H857" s="31"/>
    </row>
    <row r="858" ht="14.25" customHeight="1">
      <c r="D858" s="31"/>
      <c r="E858" s="31"/>
      <c r="F858" s="31"/>
      <c r="G858" s="31"/>
      <c r="H858" s="31"/>
    </row>
    <row r="859" ht="14.25" customHeight="1">
      <c r="D859" s="31"/>
      <c r="E859" s="31"/>
      <c r="F859" s="31"/>
      <c r="G859" s="31"/>
      <c r="H859" s="31"/>
    </row>
    <row r="860" ht="14.25" customHeight="1">
      <c r="D860" s="31"/>
      <c r="E860" s="31"/>
      <c r="F860" s="31"/>
      <c r="G860" s="31"/>
      <c r="H860" s="31"/>
    </row>
    <row r="861" ht="14.25" customHeight="1">
      <c r="D861" s="31"/>
      <c r="E861" s="31"/>
      <c r="F861" s="31"/>
      <c r="G861" s="31"/>
      <c r="H861" s="31"/>
    </row>
    <row r="862" ht="14.25" customHeight="1">
      <c r="D862" s="31"/>
      <c r="E862" s="31"/>
      <c r="F862" s="31"/>
      <c r="G862" s="31"/>
      <c r="H862" s="31"/>
    </row>
    <row r="863" ht="14.25" customHeight="1">
      <c r="D863" s="31"/>
      <c r="E863" s="31"/>
      <c r="F863" s="31"/>
      <c r="G863" s="31"/>
      <c r="H863" s="31"/>
    </row>
    <row r="864" ht="14.25" customHeight="1">
      <c r="D864" s="31"/>
      <c r="E864" s="31"/>
      <c r="F864" s="31"/>
      <c r="G864" s="31"/>
      <c r="H864" s="31"/>
    </row>
    <row r="865" ht="14.25" customHeight="1">
      <c r="D865" s="31"/>
      <c r="E865" s="31"/>
      <c r="F865" s="31"/>
      <c r="G865" s="31"/>
      <c r="H865" s="31"/>
    </row>
    <row r="866" ht="14.25" customHeight="1">
      <c r="D866" s="31"/>
      <c r="E866" s="31"/>
      <c r="F866" s="31"/>
      <c r="G866" s="31"/>
      <c r="H866" s="31"/>
    </row>
    <row r="867" ht="14.25" customHeight="1">
      <c r="D867" s="31"/>
      <c r="E867" s="31"/>
      <c r="F867" s="31"/>
      <c r="G867" s="31"/>
      <c r="H867" s="31"/>
    </row>
    <row r="868" ht="14.25" customHeight="1">
      <c r="D868" s="31"/>
      <c r="E868" s="31"/>
      <c r="F868" s="31"/>
      <c r="G868" s="31"/>
      <c r="H868" s="31"/>
    </row>
    <row r="869" ht="14.25" customHeight="1">
      <c r="D869" s="31"/>
      <c r="E869" s="31"/>
      <c r="F869" s="31"/>
      <c r="G869" s="31"/>
      <c r="H869" s="31"/>
    </row>
    <row r="870" ht="14.25" customHeight="1">
      <c r="D870" s="31"/>
      <c r="E870" s="31"/>
      <c r="F870" s="31"/>
      <c r="G870" s="31"/>
      <c r="H870" s="31"/>
    </row>
    <row r="871" ht="14.25" customHeight="1">
      <c r="D871" s="31"/>
      <c r="E871" s="31"/>
      <c r="F871" s="31"/>
      <c r="G871" s="31"/>
      <c r="H871" s="31"/>
    </row>
    <row r="872" ht="14.25" customHeight="1">
      <c r="D872" s="31"/>
      <c r="E872" s="31"/>
      <c r="F872" s="31"/>
      <c r="G872" s="31"/>
      <c r="H872" s="31"/>
    </row>
    <row r="873" ht="14.25" customHeight="1">
      <c r="D873" s="31"/>
      <c r="E873" s="31"/>
      <c r="F873" s="31"/>
      <c r="G873" s="31"/>
      <c r="H873" s="31"/>
    </row>
    <row r="874" ht="14.25" customHeight="1">
      <c r="D874" s="31"/>
      <c r="E874" s="31"/>
      <c r="F874" s="31"/>
      <c r="G874" s="31"/>
      <c r="H874" s="31"/>
    </row>
    <row r="875" ht="14.25" customHeight="1">
      <c r="D875" s="31"/>
      <c r="E875" s="31"/>
      <c r="F875" s="31"/>
      <c r="G875" s="31"/>
      <c r="H875" s="31"/>
    </row>
    <row r="876" ht="14.25" customHeight="1">
      <c r="D876" s="31"/>
      <c r="E876" s="31"/>
      <c r="F876" s="31"/>
      <c r="G876" s="31"/>
      <c r="H876" s="31"/>
    </row>
    <row r="877" ht="14.25" customHeight="1">
      <c r="D877" s="31"/>
      <c r="E877" s="31"/>
      <c r="F877" s="31"/>
      <c r="G877" s="31"/>
      <c r="H877" s="31"/>
    </row>
    <row r="878" ht="14.25" customHeight="1">
      <c r="D878" s="31"/>
      <c r="E878" s="31"/>
      <c r="F878" s="31"/>
      <c r="G878" s="31"/>
      <c r="H878" s="31"/>
    </row>
    <row r="879" ht="14.25" customHeight="1">
      <c r="D879" s="31"/>
      <c r="E879" s="31"/>
      <c r="F879" s="31"/>
      <c r="G879" s="31"/>
      <c r="H879" s="31"/>
    </row>
    <row r="880" ht="14.25" customHeight="1">
      <c r="D880" s="31"/>
      <c r="E880" s="31"/>
      <c r="F880" s="31"/>
      <c r="G880" s="31"/>
      <c r="H880" s="31"/>
    </row>
    <row r="881" ht="14.25" customHeight="1">
      <c r="D881" s="31"/>
      <c r="E881" s="31"/>
      <c r="F881" s="31"/>
      <c r="G881" s="31"/>
      <c r="H881" s="31"/>
    </row>
    <row r="882" ht="14.25" customHeight="1">
      <c r="D882" s="31"/>
      <c r="E882" s="31"/>
      <c r="F882" s="31"/>
      <c r="G882" s="31"/>
      <c r="H882" s="31"/>
    </row>
    <row r="883" ht="14.25" customHeight="1">
      <c r="D883" s="31"/>
      <c r="E883" s="31"/>
      <c r="F883" s="31"/>
      <c r="G883" s="31"/>
      <c r="H883" s="31"/>
    </row>
    <row r="884" ht="14.25" customHeight="1">
      <c r="D884" s="31"/>
      <c r="E884" s="31"/>
      <c r="F884" s="31"/>
      <c r="G884" s="31"/>
      <c r="H884" s="31"/>
    </row>
    <row r="885" ht="14.25" customHeight="1">
      <c r="D885" s="31"/>
      <c r="E885" s="31"/>
      <c r="F885" s="31"/>
      <c r="G885" s="31"/>
      <c r="H885" s="31"/>
    </row>
    <row r="886" ht="14.25" customHeight="1">
      <c r="D886" s="31"/>
      <c r="E886" s="31"/>
      <c r="F886" s="31"/>
      <c r="G886" s="31"/>
      <c r="H886" s="31"/>
    </row>
    <row r="887" ht="14.25" customHeight="1">
      <c r="D887" s="31"/>
      <c r="E887" s="31"/>
      <c r="F887" s="31"/>
      <c r="G887" s="31"/>
      <c r="H887" s="31"/>
    </row>
    <row r="888" ht="14.25" customHeight="1">
      <c r="D888" s="31"/>
      <c r="E888" s="31"/>
      <c r="F888" s="31"/>
      <c r="G888" s="31"/>
      <c r="H888" s="31"/>
    </row>
    <row r="889" ht="14.25" customHeight="1">
      <c r="D889" s="31"/>
      <c r="E889" s="31"/>
      <c r="F889" s="31"/>
      <c r="G889" s="31"/>
      <c r="H889" s="31"/>
    </row>
    <row r="890" ht="14.25" customHeight="1">
      <c r="D890" s="31"/>
      <c r="E890" s="31"/>
      <c r="F890" s="31"/>
      <c r="G890" s="31"/>
      <c r="H890" s="31"/>
    </row>
    <row r="891" ht="14.25" customHeight="1">
      <c r="D891" s="31"/>
      <c r="E891" s="31"/>
      <c r="F891" s="31"/>
      <c r="G891" s="31"/>
      <c r="H891" s="31"/>
    </row>
    <row r="892" ht="14.25" customHeight="1">
      <c r="D892" s="31"/>
      <c r="E892" s="31"/>
      <c r="F892" s="31"/>
      <c r="G892" s="31"/>
      <c r="H892" s="31"/>
    </row>
    <row r="893" ht="14.25" customHeight="1">
      <c r="D893" s="31"/>
      <c r="E893" s="31"/>
      <c r="F893" s="31"/>
      <c r="G893" s="31"/>
      <c r="H893" s="31"/>
    </row>
    <row r="894" ht="14.25" customHeight="1">
      <c r="D894" s="31"/>
      <c r="E894" s="31"/>
      <c r="F894" s="31"/>
      <c r="G894" s="31"/>
      <c r="H894" s="31"/>
    </row>
    <row r="895" ht="14.25" customHeight="1">
      <c r="D895" s="31"/>
      <c r="E895" s="31"/>
      <c r="F895" s="31"/>
      <c r="G895" s="31"/>
      <c r="H895" s="31"/>
    </row>
    <row r="896" ht="14.25" customHeight="1">
      <c r="D896" s="31"/>
      <c r="E896" s="31"/>
      <c r="F896" s="31"/>
      <c r="G896" s="31"/>
      <c r="H896" s="31"/>
    </row>
    <row r="897" ht="14.25" customHeight="1">
      <c r="D897" s="31"/>
      <c r="E897" s="31"/>
      <c r="F897" s="31"/>
      <c r="G897" s="31"/>
      <c r="H897" s="31"/>
    </row>
    <row r="898" ht="14.25" customHeight="1">
      <c r="D898" s="31"/>
      <c r="E898" s="31"/>
      <c r="F898" s="31"/>
      <c r="G898" s="31"/>
      <c r="H898" s="31"/>
    </row>
    <row r="899" ht="14.25" customHeight="1">
      <c r="D899" s="31"/>
      <c r="E899" s="31"/>
      <c r="F899" s="31"/>
      <c r="G899" s="31"/>
      <c r="H899" s="31"/>
    </row>
    <row r="900" ht="14.25" customHeight="1">
      <c r="D900" s="31"/>
      <c r="E900" s="31"/>
      <c r="F900" s="31"/>
      <c r="G900" s="31"/>
      <c r="H900" s="31"/>
    </row>
    <row r="901" ht="14.25" customHeight="1">
      <c r="D901" s="31"/>
      <c r="E901" s="31"/>
      <c r="F901" s="31"/>
      <c r="G901" s="31"/>
      <c r="H901" s="31"/>
    </row>
    <row r="902" ht="14.25" customHeight="1">
      <c r="D902" s="31"/>
      <c r="E902" s="31"/>
      <c r="F902" s="31"/>
      <c r="G902" s="31"/>
      <c r="H902" s="31"/>
    </row>
    <row r="903" ht="14.25" customHeight="1">
      <c r="D903" s="31"/>
      <c r="E903" s="31"/>
      <c r="F903" s="31"/>
      <c r="G903" s="31"/>
      <c r="H903" s="31"/>
    </row>
    <row r="904" ht="14.25" customHeight="1">
      <c r="D904" s="31"/>
      <c r="E904" s="31"/>
      <c r="F904" s="31"/>
      <c r="G904" s="31"/>
      <c r="H904" s="31"/>
    </row>
    <row r="905" ht="14.25" customHeight="1">
      <c r="D905" s="31"/>
      <c r="E905" s="31"/>
      <c r="F905" s="31"/>
      <c r="G905" s="31"/>
      <c r="H905" s="31"/>
    </row>
    <row r="906" ht="14.25" customHeight="1">
      <c r="D906" s="31"/>
      <c r="E906" s="31"/>
      <c r="F906" s="31"/>
      <c r="G906" s="31"/>
      <c r="H906" s="31"/>
    </row>
    <row r="907" ht="14.25" customHeight="1">
      <c r="D907" s="31"/>
      <c r="E907" s="31"/>
      <c r="F907" s="31"/>
      <c r="G907" s="31"/>
      <c r="H907" s="31"/>
    </row>
    <row r="908" ht="14.25" customHeight="1">
      <c r="D908" s="31"/>
      <c r="E908" s="31"/>
      <c r="F908" s="31"/>
      <c r="G908" s="31"/>
      <c r="H908" s="31"/>
    </row>
    <row r="909" ht="14.25" customHeight="1">
      <c r="D909" s="31"/>
      <c r="E909" s="31"/>
      <c r="F909" s="31"/>
      <c r="G909" s="31"/>
      <c r="H909" s="31"/>
    </row>
    <row r="910" ht="14.25" customHeight="1">
      <c r="D910" s="31"/>
      <c r="E910" s="31"/>
      <c r="F910" s="31"/>
      <c r="G910" s="31"/>
      <c r="H910" s="31"/>
    </row>
    <row r="911" ht="14.25" customHeight="1">
      <c r="D911" s="31"/>
      <c r="E911" s="31"/>
      <c r="F911" s="31"/>
      <c r="G911" s="31"/>
      <c r="H911" s="31"/>
    </row>
    <row r="912" ht="14.25" customHeight="1">
      <c r="D912" s="31"/>
      <c r="E912" s="31"/>
      <c r="F912" s="31"/>
      <c r="G912" s="31"/>
      <c r="H912" s="31"/>
    </row>
    <row r="913" ht="14.25" customHeight="1">
      <c r="D913" s="31"/>
      <c r="E913" s="31"/>
      <c r="F913" s="31"/>
      <c r="G913" s="31"/>
      <c r="H913" s="31"/>
    </row>
    <row r="914" ht="14.25" customHeight="1">
      <c r="D914" s="31"/>
      <c r="E914" s="31"/>
      <c r="F914" s="31"/>
      <c r="G914" s="31"/>
      <c r="H914" s="31"/>
    </row>
    <row r="915" ht="14.25" customHeight="1">
      <c r="D915" s="31"/>
      <c r="E915" s="31"/>
      <c r="F915" s="31"/>
      <c r="G915" s="31"/>
      <c r="H915" s="31"/>
    </row>
    <row r="916" ht="14.25" customHeight="1">
      <c r="D916" s="31"/>
      <c r="E916" s="31"/>
      <c r="F916" s="31"/>
      <c r="G916" s="31"/>
      <c r="H916" s="31"/>
    </row>
    <row r="917" ht="14.25" customHeight="1">
      <c r="D917" s="31"/>
      <c r="E917" s="31"/>
      <c r="F917" s="31"/>
      <c r="G917" s="31"/>
      <c r="H917" s="31"/>
    </row>
    <row r="918" ht="14.25" customHeight="1">
      <c r="D918" s="31"/>
      <c r="E918" s="31"/>
      <c r="F918" s="31"/>
      <c r="G918" s="31"/>
      <c r="H918" s="31"/>
    </row>
    <row r="919" ht="14.25" customHeight="1">
      <c r="D919" s="31"/>
      <c r="E919" s="31"/>
      <c r="F919" s="31"/>
      <c r="G919" s="31"/>
      <c r="H919" s="31"/>
    </row>
    <row r="920" ht="14.25" customHeight="1">
      <c r="D920" s="31"/>
      <c r="E920" s="31"/>
      <c r="F920" s="31"/>
      <c r="G920" s="31"/>
      <c r="H920" s="31"/>
    </row>
    <row r="921" ht="14.25" customHeight="1">
      <c r="D921" s="31"/>
      <c r="E921" s="31"/>
      <c r="F921" s="31"/>
      <c r="G921" s="31"/>
      <c r="H921" s="31"/>
    </row>
    <row r="922" ht="14.25" customHeight="1">
      <c r="D922" s="31"/>
      <c r="E922" s="31"/>
      <c r="F922" s="31"/>
      <c r="G922" s="31"/>
      <c r="H922" s="31"/>
    </row>
    <row r="923" ht="14.25" customHeight="1">
      <c r="D923" s="31"/>
      <c r="E923" s="31"/>
      <c r="F923" s="31"/>
      <c r="G923" s="31"/>
      <c r="H923" s="31"/>
    </row>
    <row r="924" ht="14.25" customHeight="1">
      <c r="D924" s="31"/>
      <c r="E924" s="31"/>
      <c r="F924" s="31"/>
      <c r="G924" s="31"/>
      <c r="H924" s="31"/>
    </row>
    <row r="925" ht="14.25" customHeight="1">
      <c r="D925" s="31"/>
      <c r="E925" s="31"/>
      <c r="F925" s="31"/>
      <c r="G925" s="31"/>
      <c r="H925" s="31"/>
    </row>
    <row r="926" ht="14.25" customHeight="1">
      <c r="D926" s="31"/>
      <c r="E926" s="31"/>
      <c r="F926" s="31"/>
      <c r="G926" s="31"/>
      <c r="H926" s="31"/>
    </row>
    <row r="927" ht="14.25" customHeight="1">
      <c r="D927" s="31"/>
      <c r="E927" s="31"/>
      <c r="F927" s="31"/>
      <c r="G927" s="31"/>
      <c r="H927" s="31"/>
    </row>
    <row r="928" ht="14.25" customHeight="1">
      <c r="D928" s="31"/>
      <c r="E928" s="31"/>
      <c r="F928" s="31"/>
      <c r="G928" s="31"/>
      <c r="H928" s="31"/>
    </row>
    <row r="929" ht="14.25" customHeight="1">
      <c r="D929" s="31"/>
      <c r="E929" s="31"/>
      <c r="F929" s="31"/>
      <c r="G929" s="31"/>
      <c r="H929" s="31"/>
    </row>
    <row r="930" ht="14.25" customHeight="1">
      <c r="D930" s="31"/>
      <c r="E930" s="31"/>
      <c r="F930" s="31"/>
      <c r="G930" s="31"/>
      <c r="H930" s="31"/>
    </row>
    <row r="931" ht="14.25" customHeight="1">
      <c r="D931" s="31"/>
      <c r="E931" s="31"/>
      <c r="F931" s="31"/>
      <c r="G931" s="31"/>
      <c r="H931" s="31"/>
    </row>
    <row r="932" ht="14.25" customHeight="1">
      <c r="D932" s="31"/>
      <c r="E932" s="31"/>
      <c r="F932" s="31"/>
      <c r="G932" s="31"/>
      <c r="H932" s="31"/>
    </row>
    <row r="933" ht="14.25" customHeight="1">
      <c r="D933" s="31"/>
      <c r="E933" s="31"/>
      <c r="F933" s="31"/>
      <c r="G933" s="31"/>
      <c r="H933" s="31"/>
    </row>
    <row r="934" ht="14.25" customHeight="1">
      <c r="D934" s="31"/>
      <c r="E934" s="31"/>
      <c r="F934" s="31"/>
      <c r="G934" s="31"/>
      <c r="H934" s="31"/>
    </row>
    <row r="935" ht="14.25" customHeight="1">
      <c r="D935" s="31"/>
      <c r="E935" s="31"/>
      <c r="F935" s="31"/>
      <c r="G935" s="31"/>
      <c r="H935" s="31"/>
    </row>
    <row r="936" ht="14.25" customHeight="1">
      <c r="D936" s="31"/>
      <c r="E936" s="31"/>
      <c r="F936" s="31"/>
      <c r="G936" s="31"/>
      <c r="H936" s="31"/>
    </row>
    <row r="937" ht="14.25" customHeight="1">
      <c r="D937" s="31"/>
      <c r="E937" s="31"/>
      <c r="F937" s="31"/>
      <c r="G937" s="31"/>
      <c r="H937" s="31"/>
    </row>
    <row r="938" ht="14.25" customHeight="1">
      <c r="D938" s="31"/>
      <c r="E938" s="31"/>
      <c r="F938" s="31"/>
      <c r="G938" s="31"/>
      <c r="H938" s="31"/>
    </row>
    <row r="939" ht="14.25" customHeight="1">
      <c r="D939" s="31"/>
      <c r="E939" s="31"/>
      <c r="F939" s="31"/>
      <c r="G939" s="31"/>
      <c r="H939" s="31"/>
    </row>
    <row r="940" ht="14.25" customHeight="1">
      <c r="D940" s="31"/>
      <c r="E940" s="31"/>
      <c r="F940" s="31"/>
      <c r="G940" s="31"/>
      <c r="H940" s="31"/>
    </row>
    <row r="941" ht="14.25" customHeight="1">
      <c r="D941" s="31"/>
      <c r="E941" s="31"/>
      <c r="F941" s="31"/>
      <c r="G941" s="31"/>
      <c r="H941" s="31"/>
    </row>
    <row r="942" ht="14.25" customHeight="1">
      <c r="D942" s="31"/>
      <c r="E942" s="31"/>
      <c r="F942" s="31"/>
      <c r="G942" s="31"/>
      <c r="H942" s="31"/>
    </row>
    <row r="943" ht="14.25" customHeight="1">
      <c r="D943" s="31"/>
      <c r="E943" s="31"/>
      <c r="F943" s="31"/>
      <c r="G943" s="31"/>
      <c r="H943" s="31"/>
    </row>
    <row r="944" ht="14.25" customHeight="1">
      <c r="D944" s="31"/>
      <c r="E944" s="31"/>
      <c r="F944" s="31"/>
      <c r="G944" s="31"/>
      <c r="H944" s="31"/>
    </row>
    <row r="945" ht="14.25" customHeight="1">
      <c r="D945" s="31"/>
      <c r="E945" s="31"/>
      <c r="F945" s="31"/>
      <c r="G945" s="31"/>
      <c r="H945" s="31"/>
    </row>
    <row r="946" ht="14.25" customHeight="1">
      <c r="D946" s="31"/>
      <c r="E946" s="31"/>
      <c r="F946" s="31"/>
      <c r="G946" s="31"/>
      <c r="H946" s="31"/>
    </row>
    <row r="947" ht="14.25" customHeight="1">
      <c r="D947" s="31"/>
      <c r="E947" s="31"/>
      <c r="F947" s="31"/>
      <c r="G947" s="31"/>
      <c r="H947" s="31"/>
    </row>
    <row r="948" ht="14.25" customHeight="1">
      <c r="D948" s="31"/>
      <c r="E948" s="31"/>
      <c r="F948" s="31"/>
      <c r="G948" s="31"/>
      <c r="H948" s="31"/>
    </row>
    <row r="949" ht="14.25" customHeight="1">
      <c r="D949" s="31"/>
      <c r="E949" s="31"/>
      <c r="F949" s="31"/>
      <c r="G949" s="31"/>
      <c r="H949" s="31"/>
    </row>
    <row r="950" ht="14.25" customHeight="1">
      <c r="D950" s="31"/>
      <c r="E950" s="31"/>
      <c r="F950" s="31"/>
      <c r="G950" s="31"/>
      <c r="H950" s="31"/>
    </row>
    <row r="951" ht="14.25" customHeight="1">
      <c r="D951" s="31"/>
      <c r="E951" s="31"/>
      <c r="F951" s="31"/>
      <c r="G951" s="31"/>
      <c r="H951" s="31"/>
    </row>
    <row r="952" ht="14.25" customHeight="1">
      <c r="D952" s="31"/>
      <c r="E952" s="31"/>
      <c r="F952" s="31"/>
      <c r="G952" s="31"/>
      <c r="H952" s="31"/>
    </row>
    <row r="953" ht="14.25" customHeight="1">
      <c r="D953" s="31"/>
      <c r="E953" s="31"/>
      <c r="F953" s="31"/>
      <c r="G953" s="31"/>
      <c r="H953" s="31"/>
    </row>
    <row r="954" ht="14.25" customHeight="1">
      <c r="D954" s="31"/>
      <c r="E954" s="31"/>
      <c r="F954" s="31"/>
      <c r="G954" s="31"/>
      <c r="H954" s="31"/>
    </row>
    <row r="955" ht="14.25" customHeight="1">
      <c r="D955" s="31"/>
      <c r="E955" s="31"/>
      <c r="F955" s="31"/>
      <c r="G955" s="31"/>
      <c r="H955" s="31"/>
    </row>
    <row r="956" ht="14.25" customHeight="1">
      <c r="D956" s="31"/>
      <c r="E956" s="31"/>
      <c r="F956" s="31"/>
      <c r="G956" s="31"/>
      <c r="H956" s="31"/>
    </row>
    <row r="957" ht="14.25" customHeight="1">
      <c r="D957" s="31"/>
      <c r="E957" s="31"/>
      <c r="F957" s="31"/>
      <c r="G957" s="31"/>
      <c r="H957" s="31"/>
    </row>
    <row r="958" ht="14.25" customHeight="1">
      <c r="D958" s="31"/>
      <c r="E958" s="31"/>
      <c r="F958" s="31"/>
      <c r="G958" s="31"/>
      <c r="H958" s="31"/>
    </row>
    <row r="959" ht="14.25" customHeight="1">
      <c r="D959" s="31"/>
      <c r="E959" s="31"/>
      <c r="F959" s="31"/>
      <c r="G959" s="31"/>
      <c r="H959" s="31"/>
    </row>
    <row r="960" ht="14.25" customHeight="1">
      <c r="D960" s="31"/>
      <c r="E960" s="31"/>
      <c r="F960" s="31"/>
      <c r="G960" s="31"/>
      <c r="H960" s="31"/>
    </row>
    <row r="961" ht="14.25" customHeight="1">
      <c r="D961" s="31"/>
      <c r="E961" s="31"/>
      <c r="F961" s="31"/>
      <c r="G961" s="31"/>
      <c r="H961" s="31"/>
    </row>
    <row r="962" ht="14.25" customHeight="1">
      <c r="D962" s="31"/>
      <c r="E962" s="31"/>
      <c r="F962" s="31"/>
      <c r="G962" s="31"/>
      <c r="H962" s="31"/>
    </row>
    <row r="963" ht="14.25" customHeight="1">
      <c r="D963" s="31"/>
      <c r="E963" s="31"/>
      <c r="F963" s="31"/>
      <c r="G963" s="31"/>
      <c r="H963" s="31"/>
    </row>
    <row r="964" ht="14.25" customHeight="1">
      <c r="D964" s="31"/>
      <c r="E964" s="31"/>
      <c r="F964" s="31"/>
      <c r="G964" s="31"/>
      <c r="H964" s="31"/>
    </row>
    <row r="965" ht="14.25" customHeight="1">
      <c r="D965" s="31"/>
      <c r="E965" s="31"/>
      <c r="F965" s="31"/>
      <c r="G965" s="31"/>
      <c r="H965" s="31"/>
    </row>
    <row r="966" ht="14.25" customHeight="1">
      <c r="D966" s="31"/>
      <c r="E966" s="31"/>
      <c r="F966" s="31"/>
      <c r="G966" s="31"/>
      <c r="H966" s="31"/>
    </row>
    <row r="967" ht="14.25" customHeight="1">
      <c r="D967" s="31"/>
      <c r="E967" s="31"/>
      <c r="F967" s="31"/>
      <c r="G967" s="31"/>
      <c r="H967" s="31"/>
    </row>
    <row r="968" ht="14.25" customHeight="1">
      <c r="D968" s="31"/>
      <c r="E968" s="31"/>
      <c r="F968" s="31"/>
      <c r="G968" s="31"/>
      <c r="H968" s="31"/>
    </row>
    <row r="969" ht="14.25" customHeight="1">
      <c r="D969" s="31"/>
      <c r="E969" s="31"/>
      <c r="F969" s="31"/>
      <c r="G969" s="31"/>
      <c r="H969" s="31"/>
    </row>
    <row r="970" ht="14.25" customHeight="1">
      <c r="D970" s="31"/>
      <c r="E970" s="31"/>
      <c r="F970" s="31"/>
      <c r="G970" s="31"/>
      <c r="H970" s="31"/>
    </row>
    <row r="971" ht="14.25" customHeight="1">
      <c r="D971" s="31"/>
      <c r="E971" s="31"/>
      <c r="F971" s="31"/>
      <c r="G971" s="31"/>
      <c r="H971" s="31"/>
    </row>
    <row r="972" ht="14.25" customHeight="1">
      <c r="D972" s="31"/>
      <c r="E972" s="31"/>
      <c r="F972" s="31"/>
      <c r="G972" s="31"/>
      <c r="H972" s="31"/>
    </row>
    <row r="973" ht="14.25" customHeight="1">
      <c r="D973" s="31"/>
      <c r="E973" s="31"/>
      <c r="F973" s="31"/>
      <c r="G973" s="31"/>
      <c r="H973" s="31"/>
    </row>
    <row r="974" ht="14.25" customHeight="1">
      <c r="D974" s="31"/>
      <c r="E974" s="31"/>
      <c r="F974" s="31"/>
      <c r="G974" s="31"/>
      <c r="H974" s="31"/>
    </row>
    <row r="975" ht="14.25" customHeight="1">
      <c r="D975" s="31"/>
      <c r="E975" s="31"/>
      <c r="F975" s="31"/>
      <c r="G975" s="31"/>
      <c r="H975" s="31"/>
    </row>
    <row r="976" ht="14.25" customHeight="1">
      <c r="D976" s="31"/>
      <c r="E976" s="31"/>
      <c r="F976" s="31"/>
      <c r="G976" s="31"/>
      <c r="H976" s="31"/>
    </row>
    <row r="977" ht="14.25" customHeight="1">
      <c r="D977" s="31"/>
      <c r="E977" s="31"/>
      <c r="F977" s="31"/>
      <c r="G977" s="31"/>
      <c r="H977" s="31"/>
    </row>
    <row r="978" ht="14.25" customHeight="1">
      <c r="D978" s="31"/>
      <c r="E978" s="31"/>
      <c r="F978" s="31"/>
      <c r="G978" s="31"/>
      <c r="H978" s="31"/>
    </row>
    <row r="979" ht="14.25" customHeight="1">
      <c r="D979" s="31"/>
      <c r="E979" s="31"/>
      <c r="F979" s="31"/>
      <c r="G979" s="31"/>
      <c r="H979" s="31"/>
    </row>
    <row r="980" ht="14.25" customHeight="1">
      <c r="D980" s="31"/>
      <c r="E980" s="31"/>
      <c r="F980" s="31"/>
      <c r="G980" s="31"/>
      <c r="H980" s="31"/>
    </row>
    <row r="981" ht="14.25" customHeight="1">
      <c r="D981" s="31"/>
      <c r="E981" s="31"/>
      <c r="F981" s="31"/>
      <c r="G981" s="31"/>
      <c r="H981" s="31"/>
    </row>
    <row r="982" ht="14.25" customHeight="1">
      <c r="D982" s="31"/>
      <c r="E982" s="31"/>
      <c r="F982" s="31"/>
      <c r="G982" s="31"/>
      <c r="H982" s="31"/>
    </row>
    <row r="983" ht="14.25" customHeight="1">
      <c r="D983" s="31"/>
      <c r="E983" s="31"/>
      <c r="F983" s="31"/>
      <c r="G983" s="31"/>
      <c r="H983" s="31"/>
    </row>
    <row r="984" ht="14.25" customHeight="1">
      <c r="D984" s="31"/>
      <c r="E984" s="31"/>
      <c r="F984" s="31"/>
      <c r="G984" s="31"/>
      <c r="H984" s="31"/>
    </row>
    <row r="985" ht="14.25" customHeight="1">
      <c r="D985" s="31"/>
      <c r="E985" s="31"/>
      <c r="F985" s="31"/>
      <c r="G985" s="31"/>
      <c r="H985" s="31"/>
    </row>
    <row r="986" ht="14.25" customHeight="1">
      <c r="D986" s="31"/>
      <c r="E986" s="31"/>
      <c r="F986" s="31"/>
      <c r="G986" s="31"/>
      <c r="H986" s="31"/>
    </row>
    <row r="987" ht="14.25" customHeight="1">
      <c r="D987" s="31"/>
      <c r="E987" s="31"/>
      <c r="F987" s="31"/>
      <c r="G987" s="31"/>
      <c r="H987" s="31"/>
    </row>
    <row r="988" ht="14.25" customHeight="1">
      <c r="D988" s="31"/>
      <c r="E988" s="31"/>
      <c r="F988" s="31"/>
      <c r="G988" s="31"/>
      <c r="H988" s="31"/>
    </row>
    <row r="989" ht="14.25" customHeight="1">
      <c r="D989" s="31"/>
      <c r="E989" s="31"/>
      <c r="F989" s="31"/>
      <c r="G989" s="31"/>
      <c r="H989" s="31"/>
    </row>
    <row r="990" ht="14.25" customHeight="1">
      <c r="D990" s="31"/>
      <c r="E990" s="31"/>
      <c r="F990" s="31"/>
      <c r="G990" s="31"/>
      <c r="H990" s="31"/>
    </row>
    <row r="991" ht="14.25" customHeight="1">
      <c r="D991" s="31"/>
      <c r="E991" s="31"/>
      <c r="F991" s="31"/>
      <c r="G991" s="31"/>
      <c r="H991" s="31"/>
    </row>
    <row r="992" ht="14.25" customHeight="1">
      <c r="D992" s="31"/>
      <c r="E992" s="31"/>
      <c r="F992" s="31"/>
      <c r="G992" s="31"/>
      <c r="H992" s="31"/>
    </row>
    <row r="993" ht="14.25" customHeight="1">
      <c r="D993" s="31"/>
      <c r="E993" s="31"/>
      <c r="F993" s="31"/>
      <c r="G993" s="31"/>
      <c r="H993" s="31"/>
    </row>
    <row r="994" ht="14.25" customHeight="1">
      <c r="D994" s="31"/>
      <c r="E994" s="31"/>
      <c r="F994" s="31"/>
      <c r="G994" s="31"/>
      <c r="H994" s="31"/>
    </row>
    <row r="995" ht="14.25" customHeight="1">
      <c r="D995" s="31"/>
      <c r="E995" s="31"/>
      <c r="F995" s="31"/>
      <c r="G995" s="31"/>
      <c r="H995" s="31"/>
    </row>
    <row r="996" ht="14.25" customHeight="1">
      <c r="D996" s="31"/>
      <c r="E996" s="31"/>
      <c r="F996" s="31"/>
      <c r="G996" s="31"/>
      <c r="H996" s="31"/>
    </row>
    <row r="997" ht="14.25" customHeight="1">
      <c r="D997" s="31"/>
      <c r="E997" s="31"/>
      <c r="F997" s="31"/>
      <c r="G997" s="31"/>
      <c r="H997" s="31"/>
    </row>
    <row r="998" ht="14.25" customHeight="1">
      <c r="D998" s="31"/>
      <c r="E998" s="31"/>
      <c r="F998" s="31"/>
      <c r="G998" s="31"/>
      <c r="H998" s="31"/>
    </row>
    <row r="999" ht="14.25" customHeight="1">
      <c r="D999" s="31"/>
      <c r="E999" s="31"/>
      <c r="F999" s="31"/>
      <c r="G999" s="31"/>
      <c r="H999" s="31"/>
    </row>
    <row r="1000" ht="14.25" customHeight="1">
      <c r="D1000" s="31"/>
      <c r="E1000" s="31"/>
      <c r="F1000" s="31"/>
      <c r="G1000" s="31"/>
      <c r="H1000" s="31"/>
    </row>
  </sheetData>
  <conditionalFormatting sqref="D2:H6">
    <cfRule type="colorScale" priority="1">
      <colorScale>
        <cfvo type="min"/>
        <cfvo type="formula" val="24285.438"/>
        <cfvo type="max"/>
        <color rgb="FFFF0000"/>
        <color rgb="FFFFFF00"/>
        <color rgb="FF6AA84F"/>
      </colorScale>
    </cfRule>
  </conditionalFormatting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86"/>
    <col customWidth="1" min="3" max="3" width="14.14"/>
    <col customWidth="1" min="4" max="10" width="10.86"/>
    <col customWidth="1" min="11" max="11" width="15.14"/>
    <col customWidth="1" min="12" max="26" width="10.86"/>
  </cols>
  <sheetData>
    <row r="1" ht="14.25" customHeight="1">
      <c r="A1" s="46" t="s">
        <v>31</v>
      </c>
      <c r="B1" s="46" t="s">
        <v>52</v>
      </c>
      <c r="C1" s="46" t="s">
        <v>53</v>
      </c>
      <c r="D1" s="47" t="s">
        <v>19</v>
      </c>
      <c r="E1" s="47" t="s">
        <v>20</v>
      </c>
      <c r="F1" s="47" t="s">
        <v>21</v>
      </c>
    </row>
    <row r="2" ht="14.25" customHeight="1">
      <c r="A2" s="28">
        <v>1.0</v>
      </c>
      <c r="B2" s="6">
        <v>2022.0</v>
      </c>
      <c r="C2" s="8">
        <v>123191.02</v>
      </c>
      <c r="D2" s="8">
        <v>45580.68</v>
      </c>
      <c r="E2" s="8">
        <v>34493.49</v>
      </c>
      <c r="F2" s="8">
        <v>43116.86</v>
      </c>
    </row>
    <row r="3" ht="14.25" customHeight="1">
      <c r="A3" s="28">
        <v>2.0</v>
      </c>
      <c r="B3" s="28">
        <v>2022.0</v>
      </c>
      <c r="C3" s="8">
        <v>110688.44</v>
      </c>
      <c r="D3" s="8">
        <v>41884.95</v>
      </c>
      <c r="E3" s="8">
        <v>35725.4</v>
      </c>
      <c r="F3" s="8">
        <v>33078.1</v>
      </c>
      <c r="H3" s="8">
        <f t="shared" ref="H3:H7" si="1">IF(OR(A2=1,A2=2),C2,"error")</f>
        <v>123191.02</v>
      </c>
      <c r="I3" s="8">
        <f t="shared" ref="I3:I7" si="2">IF(AND(A2=1,B2=2022),C2,"error")</f>
        <v>123191.02</v>
      </c>
      <c r="J3" s="8">
        <f>IF(B2=2022,SUM(D2:F2),0)</f>
        <v>123191.03</v>
      </c>
      <c r="K3" s="38" t="str">
        <f t="shared" ref="K3:K7" si="3">IF(B2=2022,IF(C2&gt;120000,"ventas exitosas","mes de ventas bajas"),"ventas de otro anio")</f>
        <v>ventas exitosas</v>
      </c>
    </row>
    <row r="4" ht="14.25" customHeight="1">
      <c r="A4" s="28">
        <v>3.0</v>
      </c>
      <c r="B4" s="6">
        <v>2019.0</v>
      </c>
      <c r="C4" s="8">
        <v>121427.19</v>
      </c>
      <c r="D4" s="8">
        <v>44348.77</v>
      </c>
      <c r="E4" s="8">
        <v>36957.31</v>
      </c>
      <c r="F4" s="8">
        <v>40121.12</v>
      </c>
      <c r="H4" s="8">
        <f t="shared" si="1"/>
        <v>110688.44</v>
      </c>
      <c r="I4" s="38" t="str">
        <f t="shared" si="2"/>
        <v>error</v>
      </c>
      <c r="K4" s="38" t="str">
        <f t="shared" si="3"/>
        <v>mes de ventas bajas</v>
      </c>
    </row>
    <row r="5" ht="14.25" customHeight="1">
      <c r="A5" s="28">
        <v>4.0</v>
      </c>
      <c r="B5" s="28">
        <v>2022.0</v>
      </c>
      <c r="C5" s="8">
        <v>118557.21</v>
      </c>
      <c r="D5" s="8">
        <v>43116.86</v>
      </c>
      <c r="E5" s="8">
        <v>36957.31</v>
      </c>
      <c r="F5" s="8">
        <v>38483.05</v>
      </c>
      <c r="H5" s="38" t="str">
        <f t="shared" si="1"/>
        <v>error</v>
      </c>
      <c r="I5" s="38" t="str">
        <f t="shared" si="2"/>
        <v>error</v>
      </c>
      <c r="K5" s="38" t="str">
        <f t="shared" si="3"/>
        <v>ventas de otro anio</v>
      </c>
    </row>
    <row r="6" ht="14.25" customHeight="1">
      <c r="A6" s="28">
        <v>5.0</v>
      </c>
      <c r="B6" s="28">
        <v>2022.0</v>
      </c>
      <c r="C6" s="8">
        <v>133205.92</v>
      </c>
      <c r="D6" s="8">
        <v>43116.86</v>
      </c>
      <c r="E6" s="8">
        <v>34493.49</v>
      </c>
      <c r="F6" s="8">
        <v>48092.27</v>
      </c>
      <c r="H6" s="38" t="str">
        <f t="shared" si="1"/>
        <v>error</v>
      </c>
      <c r="I6" s="38" t="str">
        <f t="shared" si="2"/>
        <v>error</v>
      </c>
      <c r="K6" s="38" t="str">
        <f t="shared" si="3"/>
        <v>mes de ventas bajas</v>
      </c>
    </row>
    <row r="7" ht="14.25" customHeight="1">
      <c r="H7" s="38" t="str">
        <f t="shared" si="1"/>
        <v>error</v>
      </c>
      <c r="I7" s="38" t="str">
        <f t="shared" si="2"/>
        <v>error</v>
      </c>
      <c r="K7" s="38" t="str">
        <f t="shared" si="3"/>
        <v>ventas exitosas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1.86"/>
    <col customWidth="1" min="3" max="7" width="8.71"/>
    <col customWidth="1" min="8" max="8" width="5.86"/>
    <col customWidth="1" min="9" max="9" width="18.14"/>
    <col customWidth="1" min="10" max="10" width="20.0"/>
    <col customWidth="1" min="11" max="11" width="13.71"/>
    <col customWidth="1" min="12" max="12" width="13.86"/>
    <col customWidth="1" min="13" max="26" width="8.71"/>
  </cols>
  <sheetData>
    <row r="1" ht="14.25" customHeight="1">
      <c r="A1" s="48" t="s">
        <v>31</v>
      </c>
      <c r="B1" s="48" t="s">
        <v>54</v>
      </c>
      <c r="C1" s="48" t="s">
        <v>55</v>
      </c>
      <c r="D1" s="48" t="s">
        <v>56</v>
      </c>
      <c r="E1" s="48" t="s">
        <v>57</v>
      </c>
      <c r="F1" s="48" t="s">
        <v>58</v>
      </c>
    </row>
    <row r="2" ht="14.25" customHeight="1">
      <c r="A2" s="28" t="s">
        <v>59</v>
      </c>
      <c r="B2" s="7">
        <v>9280.0</v>
      </c>
      <c r="C2" s="7">
        <v>9280.0</v>
      </c>
      <c r="D2" s="7">
        <v>9260.0</v>
      </c>
      <c r="E2" s="7">
        <v>9280.0</v>
      </c>
      <c r="F2" s="7">
        <v>9280.0</v>
      </c>
      <c r="J2" s="49" t="s">
        <v>60</v>
      </c>
      <c r="K2" s="49" t="s">
        <v>5</v>
      </c>
      <c r="L2" s="49" t="s">
        <v>61</v>
      </c>
    </row>
    <row r="3" ht="14.25" customHeight="1">
      <c r="A3" s="28" t="s">
        <v>62</v>
      </c>
      <c r="B3" s="7">
        <v>2336.08</v>
      </c>
      <c r="C3" s="7">
        <v>0.0</v>
      </c>
      <c r="D3" s="7">
        <v>2397.68</v>
      </c>
      <c r="E3" s="7">
        <v>2908.12</v>
      </c>
      <c r="F3" s="7">
        <v>3887.16</v>
      </c>
      <c r="J3" s="50" t="s">
        <v>63</v>
      </c>
      <c r="K3" s="50" t="s">
        <v>55</v>
      </c>
      <c r="L3" s="51">
        <f t="array" ref="L3">INDEX($B$2:$F$10,MATCH(J3,A2:A10,0),MATCH(K3,B1:F1,0))</f>
        <v>13050</v>
      </c>
    </row>
    <row r="4" ht="14.25" customHeight="1">
      <c r="A4" s="28" t="s">
        <v>64</v>
      </c>
      <c r="B4" s="7">
        <v>550.0</v>
      </c>
      <c r="C4" s="7">
        <v>550.0</v>
      </c>
      <c r="D4" s="7">
        <v>550.0</v>
      </c>
      <c r="E4" s="7">
        <v>550.0</v>
      </c>
      <c r="F4" s="7">
        <v>550.0</v>
      </c>
    </row>
    <row r="5" ht="14.25" customHeight="1">
      <c r="A5" s="28" t="s">
        <v>65</v>
      </c>
      <c r="B5" s="7">
        <v>2433.36</v>
      </c>
      <c r="C5" s="7">
        <v>2684.08</v>
      </c>
      <c r="D5" s="7">
        <v>2240.0</v>
      </c>
      <c r="E5" s="7">
        <v>2628.0</v>
      </c>
      <c r="F5" s="7">
        <v>2623.5</v>
      </c>
    </row>
    <row r="6" ht="14.25" customHeight="1">
      <c r="A6" s="28" t="s">
        <v>66</v>
      </c>
      <c r="B6" s="7">
        <v>0.0</v>
      </c>
      <c r="C6" s="7">
        <v>2500.0</v>
      </c>
      <c r="D6" s="7">
        <v>2500.0</v>
      </c>
      <c r="E6" s="7">
        <v>2500.0</v>
      </c>
      <c r="F6" s="7">
        <v>2500.0</v>
      </c>
    </row>
    <row r="7" ht="14.25" customHeight="1">
      <c r="A7" s="28" t="s">
        <v>67</v>
      </c>
      <c r="B7" s="7">
        <v>0.0</v>
      </c>
      <c r="C7" s="7">
        <v>0.0</v>
      </c>
      <c r="D7" s="7">
        <v>660.75</v>
      </c>
      <c r="E7" s="7">
        <v>660.75</v>
      </c>
      <c r="F7" s="7">
        <v>660.75</v>
      </c>
    </row>
    <row r="8" ht="14.25" customHeight="1">
      <c r="A8" s="28" t="s">
        <v>63</v>
      </c>
      <c r="B8" s="7">
        <v>13100.0</v>
      </c>
      <c r="C8" s="7">
        <v>13050.0</v>
      </c>
      <c r="D8" s="7">
        <v>15760.0</v>
      </c>
      <c r="E8" s="7">
        <v>17432.0</v>
      </c>
      <c r="F8" s="7">
        <v>15620.0</v>
      </c>
    </row>
    <row r="9" ht="14.25" customHeight="1">
      <c r="A9" s="28" t="s">
        <v>68</v>
      </c>
      <c r="B9" s="7">
        <v>305.0</v>
      </c>
      <c r="C9" s="7">
        <v>381.56</v>
      </c>
      <c r="D9" s="7">
        <v>62.5</v>
      </c>
      <c r="E9" s="7">
        <v>818.5</v>
      </c>
      <c r="F9" s="7">
        <v>700.0</v>
      </c>
    </row>
    <row r="10" ht="14.25" customHeight="1">
      <c r="A10" s="28" t="s">
        <v>69</v>
      </c>
      <c r="B10" s="7">
        <v>152.0</v>
      </c>
      <c r="C10" s="7">
        <v>119.5</v>
      </c>
      <c r="D10" s="7">
        <v>290.0</v>
      </c>
      <c r="E10" s="7">
        <v>917.0</v>
      </c>
      <c r="F10" s="7">
        <v>354.5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list" allowBlank="1" showErrorMessage="1" sqref="J3">
      <formula1>'Gastos mensuales'!$A$2:$A$10</formula1>
    </dataValidation>
    <dataValidation type="list" allowBlank="1" showErrorMessage="1" sqref="K3">
      <formula1>'Gastos mensuales'!$B$1:$F$1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8" width="14.43"/>
    <col customWidth="1" min="9" max="26" width="10.86"/>
  </cols>
  <sheetData>
    <row r="1" ht="14.25" customHeight="1"/>
    <row r="2" ht="14.25" customHeight="1">
      <c r="B2" s="52" t="s">
        <v>70</v>
      </c>
      <c r="C2" s="52" t="s">
        <v>71</v>
      </c>
      <c r="D2" s="52" t="s">
        <v>72</v>
      </c>
      <c r="E2" s="52" t="s">
        <v>73</v>
      </c>
      <c r="F2" s="52" t="s">
        <v>38</v>
      </c>
      <c r="G2" s="52" t="s">
        <v>74</v>
      </c>
      <c r="H2" s="52" t="s">
        <v>75</v>
      </c>
    </row>
    <row r="3" ht="14.25" customHeight="1">
      <c r="D3" s="53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2022-06-28T15:47:06Z</dcterms:created>
  <dc:creator>Ana Martinez Parente</dc:creator>
</cp:coreProperties>
</file>