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lha\Analise Ganhos Anual\2023\Jan-23 Novo\"/>
    </mc:Choice>
  </mc:AlternateContent>
  <xr:revisionPtr revIDLastSave="0" documentId="13_ncr:1_{48309E74-EB48-4953-B9E0-642B4A0E61FC}" xr6:coauthVersionLast="47" xr6:coauthVersionMax="47" xr10:uidLastSave="{00000000-0000-0000-0000-000000000000}"/>
  <bookViews>
    <workbookView xWindow="20370" yWindow="-120" windowWidth="29040" windowHeight="15840" xr2:uid="{2415378D-0E78-4E86-8348-2F1189B0A01A}"/>
  </bookViews>
  <sheets>
    <sheet name="2022" sheetId="4" r:id="rId1"/>
    <sheet name="2023" sheetId="1" r:id="rId2"/>
    <sheet name="Por B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4" l="1"/>
  <c r="L17" i="4"/>
  <c r="K17" i="4"/>
  <c r="J17" i="4"/>
  <c r="I17" i="4"/>
  <c r="H17" i="4"/>
  <c r="G17" i="4"/>
  <c r="F17" i="4"/>
  <c r="E17" i="4"/>
  <c r="D17" i="4"/>
  <c r="C17" i="4"/>
  <c r="B17" i="4"/>
  <c r="N17" i="4" s="1"/>
  <c r="N15" i="4"/>
  <c r="N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0" i="4"/>
  <c r="N9" i="4"/>
  <c r="N8" i="4"/>
  <c r="N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4" i="4"/>
  <c r="N3" i="4"/>
  <c r="N2" i="4"/>
  <c r="M17" i="1" l="1"/>
  <c r="L17" i="1"/>
  <c r="K17" i="1"/>
  <c r="J17" i="1"/>
  <c r="I17" i="1"/>
  <c r="H17" i="1"/>
  <c r="G17" i="1"/>
  <c r="F17" i="1"/>
  <c r="E17" i="1"/>
  <c r="D17" i="1"/>
  <c r="C17" i="1"/>
  <c r="B17" i="1"/>
  <c r="K18" i="3"/>
  <c r="J18" i="3"/>
  <c r="I18" i="3"/>
  <c r="H18" i="3"/>
  <c r="G18" i="3"/>
  <c r="F18" i="3"/>
  <c r="E18" i="3"/>
  <c r="D18" i="3"/>
  <c r="C18" i="3"/>
  <c r="B18" i="3"/>
  <c r="J16" i="3"/>
  <c r="I16" i="3"/>
  <c r="H16" i="3"/>
  <c r="G16" i="3"/>
  <c r="F16" i="3"/>
  <c r="E16" i="3"/>
  <c r="D16" i="3"/>
  <c r="C16" i="3"/>
  <c r="B16" i="3"/>
  <c r="J11" i="3"/>
  <c r="I11" i="3"/>
  <c r="H11" i="3"/>
  <c r="G11" i="3"/>
  <c r="F11" i="3"/>
  <c r="E11" i="3"/>
  <c r="D11" i="3"/>
  <c r="C11" i="3"/>
  <c r="B11" i="3"/>
  <c r="K15" i="3" l="1"/>
  <c r="K14" i="3"/>
  <c r="K16" i="3" s="1"/>
  <c r="K10" i="3"/>
  <c r="K9" i="3"/>
  <c r="K8" i="3"/>
  <c r="K7" i="3"/>
  <c r="K11" i="3" s="1"/>
  <c r="K4" i="3"/>
  <c r="K3" i="3"/>
  <c r="K2" i="3"/>
  <c r="M13" i="1" l="1"/>
  <c r="L13" i="1"/>
  <c r="K13" i="1"/>
  <c r="J13" i="1"/>
  <c r="I13" i="1"/>
  <c r="H13" i="1"/>
  <c r="G13" i="1"/>
  <c r="F13" i="1"/>
  <c r="E13" i="1"/>
  <c r="D13" i="1"/>
  <c r="C13" i="1"/>
  <c r="B13" i="1"/>
  <c r="M6" i="1"/>
  <c r="L6" i="1"/>
  <c r="K6" i="1"/>
  <c r="J6" i="1"/>
  <c r="I6" i="1"/>
  <c r="H6" i="1"/>
  <c r="G6" i="1"/>
  <c r="F6" i="1"/>
  <c r="E6" i="1"/>
  <c r="D6" i="1"/>
  <c r="C6" i="1"/>
  <c r="B6" i="1"/>
  <c r="N4" i="1"/>
  <c r="N10" i="1"/>
  <c r="N17" i="1" l="1"/>
  <c r="N7" i="1"/>
  <c r="N8" i="1"/>
  <c r="N2" i="1"/>
  <c r="N3" i="1"/>
  <c r="N14" i="1" l="1"/>
  <c r="N13" i="1" s="1"/>
  <c r="N9" i="1"/>
  <c r="N6" i="1" s="1"/>
  <c r="N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tc={E3FF189B-3896-41B4-B90A-55128FD7EED4}</author>
  </authors>
  <commentList>
    <comment ref="A9" authorId="0" shapeId="0" xr:uid="{E3FF189B-3896-41B4-B90A-55128FD7E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Validar saving com o fiscal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tc={AB8F9E44-CFA5-4D4E-A9A9-8B978C90FEE9}</author>
  </authors>
  <commentList>
    <comment ref="A9" authorId="0" shapeId="0" xr:uid="{AB8F9E44-CFA5-4D4E-A9A9-8B978C90FE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Validar saving com o fiscal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tc={B53D060B-9FDD-4559-8A77-ABDCE50EBFE9}</author>
  </authors>
  <commentList>
    <comment ref="A9" authorId="0" shapeId="0" xr:uid="{B53D060B-9FDD-4559-8A77-ABDCE50EB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Validar saving com o fiscal</t>
      </text>
    </comment>
  </commentList>
</comments>
</file>

<file path=xl/sharedStrings.xml><?xml version="1.0" encoding="utf-8"?>
<sst xmlns="http://schemas.openxmlformats.org/spreadsheetml/2006/main" count="144" uniqueCount="32">
  <si>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</si>
  <si>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</si>
  <si>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</si>
  <si>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</si>
  <si>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</si>
  <si>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</si>
  <si>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</si>
  <si>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</si>
  <si>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</si>
  <si>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</si>
  <si>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</si>
  <si>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</si>
  <si>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</si>
  <si>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Faturamento</t>
  </si>
  <si>
    <t>Ganho Total R$</t>
  </si>
  <si>
    <t>Transferência</t>
  </si>
  <si>
    <t>Imposto Interestadual</t>
  </si>
  <si>
    <t>Frete Interestadual</t>
  </si>
  <si>
    <t>Imposto Intraestadual</t>
  </si>
  <si>
    <t>Frete Intraestadual</t>
  </si>
  <si>
    <t>Vendas</t>
  </si>
  <si>
    <t>Goiás</t>
  </si>
  <si>
    <t>SP/MG</t>
  </si>
  <si>
    <t>MS</t>
  </si>
  <si>
    <t>GDO</t>
  </si>
  <si>
    <t>PARANA</t>
  </si>
  <si>
    <t>MT</t>
  </si>
  <si>
    <t>MATOPIBA</t>
  </si>
  <si>
    <t>AGROCAT</t>
  </si>
  <si>
    <t>FZ</t>
  </si>
  <si>
    <t>AGX</t>
  </si>
  <si>
    <t xml:space="preserve">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</si>
</sst>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5" fontId="4" fillId="0" borderId="1" xfId="2" applyNumberFormat="1" applyFont="1" applyBorder="1"/>
    <xf numFmtId="165" fontId="4" fillId="0" borderId="1" xfId="0" applyNumberFormat="1" applyFont="1" applyBorder="1"/>
    <xf numFmtId="0" fontId="5" fillId="4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164" fontId="6" fillId="0" borderId="1" xfId="1" applyNumberFormat="1" applyFont="1" applyBorder="1" applyAlignment="1">
      <alignment horizontal="center"/>
    </xf>
    <xf numFmtId="165" fontId="0" fillId="0" borderId="0" xfId="2" applyNumberFormat="1" applyFon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5" fillId="4" borderId="0" xfId="0" applyNumberFormat="1" applyFont="1" applyFill="1"/>
    <xf numFmtId="165" fontId="5" fillId="4" borderId="0" xfId="2" applyNumberFormat="1" applyFont="1" applyFill="1"/>
    <xf numFmtId="0" fontId="5" fillId="5" borderId="0" xfId="0" applyFont="1" applyFill="1" applyAlignment="1">
      <alignment horizontal="left"/>
    </xf>
    <xf numFmtId="164" fontId="5" fillId="5" borderId="0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1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1" defaultTableStyle="TableStyleMedium2" defaultPivotStyle="PivotStyleLight16">
    <tableStyle name="Invisible" pivot="0" table="0" count="0" xr9:uid="{1DF4BB8C-FB02-4529-ABDC-1E5BF4D192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ago Vitor Dos Reis" id="{56D60C24-2D97-4FDC-A6F0-4523383ECB90}" userId="S::thiago.reis@agrogalaxy.com.br::d8fd5f05-c86b-4648-bdec-3836a38597f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1-12T12:38:28.98" personId="{56D60C24-2D97-4FDC-A6F0-4523383ECB90}" id="{E3FF189B-3896-41B4-B90A-55128FD7EED4}">
    <text>Validar saving com o fiscal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" dT="2023-01-12T12:38:28.98" personId="{56D60C24-2D97-4FDC-A6F0-4523383ECB90}" id="{AB8F9E44-CFA5-4D4E-A9A9-8B978C90FEE9}">
    <text>Validar saving com o fiscal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9" dT="2023-01-12T12:38:28.98" personId="{56D60C24-2D97-4FDC-A6F0-4523383ECB90}" id="{B53D060B-9FDD-4559-8A77-ABDCE50EBFE9}">
    <text>Validar saving com o fiscal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EB26-7A8C-4055-8F31-F413245B4114}">
  <dimension ref="A1:N17"/>
  <sheetViews>
    <sheetView showGridLines="0" tabSelected="1" topLeftCell="A5" zoomScale="115" zoomScaleNormal="115" workbookViewId="0">
      <selection activeCell="N17" sqref="N17"/>
    </sheetView>
  </sheetViews>
  <sheetFormatPr defaultRowHeight="15" x14ac:dyDescent="0.25"/>
  <cols>
    <col min="1" max="1" width="19.85546875" style="11" customWidth="1"/>
    <col min="2" max="5" width="15" customWidth="1"/>
    <col min="6" max="6" width="15.7109375" bestFit="1" customWidth="1"/>
    <col min="7" max="13" width="15" customWidth="1"/>
    <col min="14" max="14" width="18.5703125" bestFit="1" customWidth="1"/>
  </cols>
  <sheetData>
    <row r="1" spans="1:14" hidden="1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5">
      <c r="A2" s="2">
        <v>2021</v>
      </c>
      <c r="B2" s="3">
        <v>211488932.54183823</v>
      </c>
      <c r="C2" s="3">
        <v>320183892.85994589</v>
      </c>
      <c r="D2" s="3">
        <v>718950792.15998888</v>
      </c>
      <c r="E2" s="3">
        <v>129103525.83002305</v>
      </c>
      <c r="F2" s="3">
        <v>82037116.359997362</v>
      </c>
      <c r="G2" s="3">
        <v>218115005.08993337</v>
      </c>
      <c r="H2" s="3">
        <v>284328194.45920008</v>
      </c>
      <c r="I2" s="3">
        <v>402071633.04209125</v>
      </c>
      <c r="J2" s="3">
        <v>893997374.31602752</v>
      </c>
      <c r="K2" s="3">
        <v>939801400.31611907</v>
      </c>
      <c r="L2" s="3">
        <v>758843236.61645377</v>
      </c>
      <c r="M2" s="3">
        <v>675863318.58641136</v>
      </c>
      <c r="N2" s="4">
        <f>SUM(B2:M2)</f>
        <v>5634784422.17803</v>
      </c>
    </row>
    <row r="3" spans="1:14" hidden="1" x14ac:dyDescent="0.25">
      <c r="A3" s="2">
        <v>2022</v>
      </c>
      <c r="B3" s="3">
        <v>617602152.41750491</v>
      </c>
      <c r="C3" s="3">
        <v>608005591.30365074</v>
      </c>
      <c r="D3" s="3">
        <v>483028309.26805687</v>
      </c>
      <c r="E3" s="3">
        <v>234538834.82398468</v>
      </c>
      <c r="F3" s="3">
        <v>368128317.27996546</v>
      </c>
      <c r="G3" s="3">
        <v>439053129.42878491</v>
      </c>
      <c r="H3" s="3">
        <v>519474004.29051894</v>
      </c>
      <c r="I3" s="3">
        <v>507753204.96257126</v>
      </c>
      <c r="J3" s="3">
        <v>1281105810.5539737</v>
      </c>
      <c r="K3" s="3">
        <v>1124068455.6630545</v>
      </c>
      <c r="L3" s="3">
        <v>903685241.50868666</v>
      </c>
      <c r="M3" s="3">
        <v>972276050.13991737</v>
      </c>
      <c r="N3" s="4">
        <f>SUM(B3:M3)</f>
        <v>8058719101.6406698</v>
      </c>
    </row>
    <row r="4" spans="1:14" hidden="1" x14ac:dyDescent="0.25">
      <c r="A4" s="8" t="s">
        <v>12</v>
      </c>
      <c r="B4" s="9">
        <v>829091084.95934319</v>
      </c>
      <c r="C4" s="9">
        <v>928189484.16359663</v>
      </c>
      <c r="D4" s="9">
        <v>1201979101.4280457</v>
      </c>
      <c r="E4" s="9">
        <v>363642360.65400773</v>
      </c>
      <c r="F4" s="9">
        <v>450165433.63996279</v>
      </c>
      <c r="G4" s="9">
        <v>657168134.51871824</v>
      </c>
      <c r="H4" s="9">
        <v>803802198.74971902</v>
      </c>
      <c r="I4" s="9">
        <v>909824838.00466251</v>
      </c>
      <c r="J4" s="9">
        <v>2175103184.8700013</v>
      </c>
      <c r="K4" s="9">
        <v>2063869855.9791737</v>
      </c>
      <c r="L4" s="12">
        <v>1662528478.1251404</v>
      </c>
      <c r="M4" s="12">
        <v>1648139368.7263288</v>
      </c>
      <c r="N4" s="13">
        <f>SUM(B4:M4)</f>
        <v>13693503523.818699</v>
      </c>
    </row>
    <row r="5" spans="1:14" x14ac:dyDescent="0.25">
      <c r="A5" s="7"/>
      <c r="B5" s="27" t="s">
        <v>0</v>
      </c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7" t="s">
        <v>6</v>
      </c>
      <c r="I5" s="27" t="s">
        <v>7</v>
      </c>
      <c r="J5" s="27" t="s">
        <v>8</v>
      </c>
      <c r="K5" s="27" t="s">
        <v>9</v>
      </c>
      <c r="L5" s="27" t="s">
        <v>10</v>
      </c>
      <c r="M5" s="27" t="s">
        <v>11</v>
      </c>
      <c r="N5" s="27" t="s">
        <v>12</v>
      </c>
    </row>
    <row r="6" spans="1:14" x14ac:dyDescent="0.25">
      <c r="A6" s="14" t="s">
        <v>15</v>
      </c>
      <c r="B6" s="21">
        <f>SUM(B7:B10)</f>
        <v>-4036920.5475688055</v>
      </c>
      <c r="C6" s="21">
        <f t="shared" ref="C6:N6" si="0">SUM(C7:C10)</f>
        <v>-1451861.5197755224</v>
      </c>
      <c r="D6" s="21">
        <f t="shared" si="0"/>
        <v>2034547.1338794068</v>
      </c>
      <c r="E6" s="21">
        <f t="shared" si="0"/>
        <v>-1753441.6743505157</v>
      </c>
      <c r="F6" s="21">
        <f t="shared" si="0"/>
        <v>-11119605.801478319</v>
      </c>
      <c r="G6" s="21">
        <f t="shared" si="0"/>
        <v>-284416.71558167913</v>
      </c>
      <c r="H6" s="21">
        <f t="shared" si="0"/>
        <v>588804.10340780322</v>
      </c>
      <c r="I6" s="21">
        <f t="shared" si="0"/>
        <v>2633335.7248086911</v>
      </c>
      <c r="J6" s="21">
        <f t="shared" si="0"/>
        <v>-793849.31204555323</v>
      </c>
      <c r="K6" s="21">
        <f t="shared" si="0"/>
        <v>2109339.1299177455</v>
      </c>
      <c r="L6" s="21">
        <f t="shared" si="0"/>
        <v>1190091.7842502466</v>
      </c>
      <c r="M6" s="21">
        <f t="shared" si="0"/>
        <v>-1290046.6130023445</v>
      </c>
      <c r="N6" s="21">
        <f t="shared" si="0"/>
        <v>-12174024.307538845</v>
      </c>
    </row>
    <row r="7" spans="1:14" x14ac:dyDescent="0.25">
      <c r="A7" s="6" t="s">
        <v>16</v>
      </c>
      <c r="B7" s="4">
        <v>734648.32148039551</v>
      </c>
      <c r="C7" s="4">
        <v>288211.28618098958</v>
      </c>
      <c r="D7" s="4">
        <v>-675793.48977942136</v>
      </c>
      <c r="E7" s="4">
        <v>-198443.49480156705</v>
      </c>
      <c r="F7" s="4">
        <v>-1060603.0448157066</v>
      </c>
      <c r="G7" s="4">
        <v>449017.04766047292</v>
      </c>
      <c r="H7" s="4">
        <v>168223.00104644941</v>
      </c>
      <c r="I7" s="4">
        <v>-389083.25627363077</v>
      </c>
      <c r="J7" s="4">
        <v>-243040.16159149073</v>
      </c>
      <c r="K7" s="4">
        <v>1054669.9640662647</v>
      </c>
      <c r="L7" s="4">
        <v>-408494.2208539038</v>
      </c>
      <c r="M7" s="4">
        <v>-1550489.2455749179</v>
      </c>
      <c r="N7" s="4">
        <f>SUM(B7:M7)</f>
        <v>-1831177.293256066</v>
      </c>
    </row>
    <row r="8" spans="1:14" x14ac:dyDescent="0.25">
      <c r="A8" s="6" t="s">
        <v>17</v>
      </c>
      <c r="B8" s="4">
        <v>-866222.79129554657</v>
      </c>
      <c r="C8" s="4">
        <v>-181270.4289956243</v>
      </c>
      <c r="D8" s="4">
        <v>260148.64881529636</v>
      </c>
      <c r="E8" s="4">
        <v>-342665.20916342561</v>
      </c>
      <c r="F8" s="4">
        <v>-3970760.0369167076</v>
      </c>
      <c r="G8" s="4">
        <v>-1148848.6500561666</v>
      </c>
      <c r="H8" s="4">
        <v>-930105.11450842279</v>
      </c>
      <c r="I8" s="4">
        <v>470767.0395694942</v>
      </c>
      <c r="J8" s="4">
        <v>-1129070.9462389029</v>
      </c>
      <c r="K8" s="4">
        <v>42513.633623910369</v>
      </c>
      <c r="L8" s="4">
        <v>322622.08902900369</v>
      </c>
      <c r="M8" s="4">
        <v>178961.38659270084</v>
      </c>
      <c r="N8" s="4">
        <f>SUM(B8:M8)</f>
        <v>-7293930.3795443904</v>
      </c>
    </row>
    <row r="9" spans="1:14" hidden="1" x14ac:dyDescent="0.25">
      <c r="A9" s="15" t="s">
        <v>18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f>SUM(B9:M9)</f>
        <v>0</v>
      </c>
    </row>
    <row r="10" spans="1:14" x14ac:dyDescent="0.25">
      <c r="A10" s="6" t="s">
        <v>19</v>
      </c>
      <c r="B10" s="4">
        <v>-3905346.0777536542</v>
      </c>
      <c r="C10" s="4">
        <v>-1558802.3769608876</v>
      </c>
      <c r="D10" s="4">
        <v>2450191.9748435318</v>
      </c>
      <c r="E10" s="4">
        <v>-1212332.970385523</v>
      </c>
      <c r="F10" s="4">
        <v>-6088242.7197459051</v>
      </c>
      <c r="G10" s="4">
        <v>415414.88681401452</v>
      </c>
      <c r="H10" s="4">
        <v>1350686.2168697766</v>
      </c>
      <c r="I10" s="4">
        <v>2551651.9415128278</v>
      </c>
      <c r="J10" s="4">
        <v>578261.79578484036</v>
      </c>
      <c r="K10" s="4">
        <v>1012155.5322275707</v>
      </c>
      <c r="L10" s="4">
        <v>1275963.9160751468</v>
      </c>
      <c r="M10" s="4">
        <v>81481.245979872532</v>
      </c>
      <c r="N10" s="4">
        <f>SUM(B10:M10)</f>
        <v>-3048916.6347383875</v>
      </c>
    </row>
    <row r="11" spans="1:14" x14ac:dyDescent="0.2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 s="7"/>
      <c r="B12" s="27" t="s">
        <v>0</v>
      </c>
      <c r="C12" s="27" t="s">
        <v>1</v>
      </c>
      <c r="D12" s="27" t="s">
        <v>2</v>
      </c>
      <c r="E12" s="27" t="s">
        <v>3</v>
      </c>
      <c r="F12" s="27" t="s">
        <v>4</v>
      </c>
      <c r="G12" s="27" t="s">
        <v>5</v>
      </c>
      <c r="H12" s="27" t="s">
        <v>6</v>
      </c>
      <c r="I12" s="27" t="s">
        <v>7</v>
      </c>
      <c r="J12" s="27" t="s">
        <v>8</v>
      </c>
      <c r="K12" s="27" t="s">
        <v>9</v>
      </c>
      <c r="L12" s="27" t="s">
        <v>10</v>
      </c>
      <c r="M12" s="27" t="s">
        <v>11</v>
      </c>
      <c r="N12" s="27" t="s">
        <v>12</v>
      </c>
    </row>
    <row r="13" spans="1:14" x14ac:dyDescent="0.25">
      <c r="A13" s="14" t="s">
        <v>20</v>
      </c>
      <c r="B13" s="22">
        <f>SUM(B14)</f>
        <v>-120744.49116859073</v>
      </c>
      <c r="C13" s="22">
        <f t="shared" ref="C13:N13" si="1">SUM(C14)</f>
        <v>-50913.839732463704</v>
      </c>
      <c r="D13" s="22">
        <f t="shared" si="1"/>
        <v>-33712.322657251265</v>
      </c>
      <c r="E13" s="22">
        <f t="shared" si="1"/>
        <v>-25802.327055999951</v>
      </c>
      <c r="F13" s="22">
        <f t="shared" si="1"/>
        <v>-67175.230530265486</v>
      </c>
      <c r="G13" s="22">
        <f t="shared" si="1"/>
        <v>-196054.68127326726</v>
      </c>
      <c r="H13" s="22">
        <f t="shared" si="1"/>
        <v>-403835.32606073283</v>
      </c>
      <c r="I13" s="22">
        <f t="shared" si="1"/>
        <v>-77403.435039591743</v>
      </c>
      <c r="J13" s="22">
        <f t="shared" si="1"/>
        <v>-556641.34576525725</v>
      </c>
      <c r="K13" s="22">
        <f t="shared" si="1"/>
        <v>-355787.43129904056</v>
      </c>
      <c r="L13" s="22">
        <f t="shared" si="1"/>
        <v>-197610.26348661166</v>
      </c>
      <c r="M13" s="22">
        <f t="shared" si="1"/>
        <v>-102695.38261056179</v>
      </c>
      <c r="N13" s="22">
        <f t="shared" si="1"/>
        <v>-2188376.0766796339</v>
      </c>
    </row>
    <row r="14" spans="1:14" x14ac:dyDescent="0.25">
      <c r="A14" s="6" t="s">
        <v>16</v>
      </c>
      <c r="B14" s="4">
        <v>-120744.49116859073</v>
      </c>
      <c r="C14" s="4">
        <v>-50913.839732463704</v>
      </c>
      <c r="D14" s="4">
        <v>-33712.322657251265</v>
      </c>
      <c r="E14" s="4">
        <v>-25802.327055999951</v>
      </c>
      <c r="F14" s="4">
        <v>-67175.230530265486</v>
      </c>
      <c r="G14" s="4">
        <v>-196054.68127326726</v>
      </c>
      <c r="H14" s="4">
        <v>-403835.32606073283</v>
      </c>
      <c r="I14" s="4">
        <v>-77403.435039591743</v>
      </c>
      <c r="J14" s="4">
        <v>-556641.34576525725</v>
      </c>
      <c r="K14" s="4">
        <v>-355787.43129904056</v>
      </c>
      <c r="L14" s="4">
        <v>-197610.26348661166</v>
      </c>
      <c r="M14" s="4">
        <v>-102695.38261056179</v>
      </c>
      <c r="N14" s="4">
        <f>SUM(B14:M14)</f>
        <v>-2188376.0766796339</v>
      </c>
    </row>
    <row r="15" spans="1:14" x14ac:dyDescent="0.25">
      <c r="A15" s="6" t="s">
        <v>17</v>
      </c>
      <c r="B15" s="4">
        <v>437.53323630469094</v>
      </c>
      <c r="C15" s="4">
        <v>1353.3303825601906</v>
      </c>
      <c r="D15" s="4">
        <v>1941.9104834256286</v>
      </c>
      <c r="E15" s="4">
        <v>1884.0631166172097</v>
      </c>
      <c r="F15" s="4">
        <v>-4519.9681648659898</v>
      </c>
      <c r="G15" s="4">
        <v>2148.2010190415895</v>
      </c>
      <c r="H15" s="4">
        <v>-321.2478785290732</v>
      </c>
      <c r="I15" s="4">
        <v>2044.0480120673456</v>
      </c>
      <c r="J15" s="4">
        <v>2051.6505850717658</v>
      </c>
      <c r="K15" s="4">
        <v>21226.279973547556</v>
      </c>
      <c r="L15" s="4">
        <v>14846.181040660071</v>
      </c>
      <c r="M15" s="4">
        <v>4653.6623578133876</v>
      </c>
      <c r="N15" s="4">
        <f>SUM(B15:M15)</f>
        <v>47745.644163714373</v>
      </c>
    </row>
    <row r="16" spans="1:14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0" t="s">
        <v>14</v>
      </c>
      <c r="B17" s="26">
        <f>SUM(B7:B10)+SUM(B14:B15)</f>
        <v>-4157227.5055010915</v>
      </c>
      <c r="C17" s="26">
        <f t="shared" ref="C17:M17" si="2">SUM(C7:C10)+SUM(C14:C15)</f>
        <v>-1501422.029125426</v>
      </c>
      <c r="D17" s="26">
        <f t="shared" si="2"/>
        <v>2002776.7217055813</v>
      </c>
      <c r="E17" s="26">
        <f t="shared" si="2"/>
        <v>-1777359.9382898984</v>
      </c>
      <c r="F17" s="26">
        <f t="shared" si="2"/>
        <v>-11191301.00017345</v>
      </c>
      <c r="G17" s="26">
        <f t="shared" si="2"/>
        <v>-478323.1958359048</v>
      </c>
      <c r="H17" s="26">
        <f t="shared" si="2"/>
        <v>184647.52946854132</v>
      </c>
      <c r="I17" s="26">
        <f t="shared" si="2"/>
        <v>2557976.3377811667</v>
      </c>
      <c r="J17" s="26">
        <f t="shared" si="2"/>
        <v>-1348439.0072257388</v>
      </c>
      <c r="K17" s="26">
        <f t="shared" si="2"/>
        <v>1774777.9785922524</v>
      </c>
      <c r="L17" s="26">
        <f t="shared" si="2"/>
        <v>1007327.7018042949</v>
      </c>
      <c r="M17" s="26">
        <f t="shared" si="2"/>
        <v>-1388088.3332550928</v>
      </c>
      <c r="N17" s="26">
        <f>SUM(B17:M17)</f>
        <v>-14314654.740054766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308D-E2D8-40CF-ADB6-879BD2D07017}">
  <dimension ref="A1:N17"/>
  <sheetViews>
    <sheetView showGridLines="0" topLeftCell="A5" zoomScale="115" zoomScaleNormal="115" workbookViewId="0">
      <selection activeCell="B17" sqref="B17"/>
    </sheetView>
  </sheetViews>
  <sheetFormatPr defaultRowHeight="15" x14ac:dyDescent="0.25"/>
  <cols>
    <col min="1" max="1" width="19.85546875" style="11" customWidth="1"/>
    <col min="2" max="13" width="15" customWidth="1"/>
    <col min="14" max="14" width="18.5703125" bestFit="1" customWidth="1"/>
  </cols>
  <sheetData>
    <row r="1" spans="1:14" hidden="1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5">
      <c r="A2" s="2">
        <v>2021</v>
      </c>
      <c r="B2" s="3">
        <v>211488932.54183823</v>
      </c>
      <c r="C2" s="3">
        <v>320183892.85994589</v>
      </c>
      <c r="D2" s="3">
        <v>718950792.15998888</v>
      </c>
      <c r="E2" s="3">
        <v>129103525.83002305</v>
      </c>
      <c r="F2" s="3">
        <v>82037116.359997362</v>
      </c>
      <c r="G2" s="3">
        <v>218115005.08993337</v>
      </c>
      <c r="H2" s="3">
        <v>284328194.45920008</v>
      </c>
      <c r="I2" s="3">
        <v>402071633.04209125</v>
      </c>
      <c r="J2" s="3">
        <v>893997374.31602752</v>
      </c>
      <c r="K2" s="3">
        <v>939801400.31611907</v>
      </c>
      <c r="L2" s="3">
        <v>758843236.61645377</v>
      </c>
      <c r="M2" s="3">
        <v>675863318.58641136</v>
      </c>
      <c r="N2" s="4">
        <f>SUM(B2:M2)</f>
        <v>5634784422.17803</v>
      </c>
    </row>
    <row r="3" spans="1:14" hidden="1" x14ac:dyDescent="0.25">
      <c r="A3" s="2">
        <v>2022</v>
      </c>
      <c r="B3" s="3">
        <v>617602152.41750491</v>
      </c>
      <c r="C3" s="3">
        <v>608005591.30365074</v>
      </c>
      <c r="D3" s="3">
        <v>483028309.26805687</v>
      </c>
      <c r="E3" s="3">
        <v>234538834.82398468</v>
      </c>
      <c r="F3" s="3">
        <v>368128317.27996546</v>
      </c>
      <c r="G3" s="3">
        <v>439053129.42878491</v>
      </c>
      <c r="H3" s="3">
        <v>519474004.29051894</v>
      </c>
      <c r="I3" s="3">
        <v>507753204.96257126</v>
      </c>
      <c r="J3" s="3">
        <v>1281105810.5539737</v>
      </c>
      <c r="K3" s="3">
        <v>1124068455.6630545</v>
      </c>
      <c r="L3" s="3">
        <v>903685241.50868666</v>
      </c>
      <c r="M3" s="3">
        <v>972276050.13991737</v>
      </c>
      <c r="N3" s="4">
        <f>SUM(B3:M3)</f>
        <v>8058719101.6406698</v>
      </c>
    </row>
    <row r="4" spans="1:14" hidden="1" x14ac:dyDescent="0.25">
      <c r="A4" s="8" t="s">
        <v>12</v>
      </c>
      <c r="B4" s="9">
        <v>829091084.95934319</v>
      </c>
      <c r="C4" s="9">
        <v>928189484.16359663</v>
      </c>
      <c r="D4" s="9">
        <v>1201979101.4280457</v>
      </c>
      <c r="E4" s="9">
        <v>363642360.65400773</v>
      </c>
      <c r="F4" s="9">
        <v>450165433.63996279</v>
      </c>
      <c r="G4" s="9">
        <v>657168134.51871824</v>
      </c>
      <c r="H4" s="9">
        <v>803802198.74971902</v>
      </c>
      <c r="I4" s="9">
        <v>909824838.00466251</v>
      </c>
      <c r="J4" s="9">
        <v>2175103184.8700013</v>
      </c>
      <c r="K4" s="9">
        <v>2063869855.9791737</v>
      </c>
      <c r="L4" s="12">
        <v>1662528478.1251404</v>
      </c>
      <c r="M4" s="12">
        <v>1648139368.7263288</v>
      </c>
      <c r="N4" s="13">
        <f>SUM(B4:M4)</f>
        <v>13693503523.818699</v>
      </c>
    </row>
    <row r="5" spans="1:14" x14ac:dyDescent="0.25">
      <c r="A5" s="7"/>
      <c r="B5" s="27" t="s">
        <v>0</v>
      </c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7" t="s">
        <v>6</v>
      </c>
      <c r="I5" s="27" t="s">
        <v>7</v>
      </c>
      <c r="J5" s="27" t="s">
        <v>8</v>
      </c>
      <c r="K5" s="27" t="s">
        <v>9</v>
      </c>
      <c r="L5" s="27" t="s">
        <v>10</v>
      </c>
      <c r="M5" s="27" t="s">
        <v>11</v>
      </c>
      <c r="N5" s="27" t="s">
        <v>12</v>
      </c>
    </row>
    <row r="6" spans="1:14" x14ac:dyDescent="0.25">
      <c r="A6" s="14" t="s">
        <v>15</v>
      </c>
      <c r="B6" s="21">
        <f>SUM(B7:B10)</f>
        <v>-452889.23865231295</v>
      </c>
      <c r="C6" s="21">
        <f t="shared" ref="C6:N6" si="0">SUM(C7:C10)</f>
        <v>0</v>
      </c>
      <c r="D6" s="21">
        <f t="shared" si="0"/>
        <v>0</v>
      </c>
      <c r="E6" s="21">
        <f t="shared" si="0"/>
        <v>0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0</v>
      </c>
      <c r="N6" s="21">
        <f t="shared" si="0"/>
        <v>-452889.23865231295</v>
      </c>
    </row>
    <row r="7" spans="1:14" x14ac:dyDescent="0.25">
      <c r="A7" s="6" t="s">
        <v>16</v>
      </c>
      <c r="B7" s="4">
        <v>217661.92732859519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f>SUM(B7:M7)</f>
        <v>217661.92732859519</v>
      </c>
    </row>
    <row r="8" spans="1:14" x14ac:dyDescent="0.25">
      <c r="A8" s="6" t="s">
        <v>17</v>
      </c>
      <c r="B8" s="4">
        <v>-119776.49149785383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>
        <f>SUM(B8:M8)</f>
        <v>-119776.49149785383</v>
      </c>
    </row>
    <row r="9" spans="1:14" hidden="1" x14ac:dyDescent="0.25">
      <c r="A9" s="15" t="s">
        <v>18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f>SUM(B9:M9)</f>
        <v>0</v>
      </c>
    </row>
    <row r="10" spans="1:14" x14ac:dyDescent="0.25">
      <c r="A10" s="6" t="s">
        <v>19</v>
      </c>
      <c r="B10" s="4">
        <v>-550774.67448305432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f>SUM(B10:M10)</f>
        <v>-550774.67448305432</v>
      </c>
    </row>
    <row r="11" spans="1:14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4" x14ac:dyDescent="0.25">
      <c r="A12" s="7"/>
      <c r="B12" s="27" t="s">
        <v>0</v>
      </c>
      <c r="C12" s="27" t="s">
        <v>1</v>
      </c>
      <c r="D12" s="27" t="s">
        <v>2</v>
      </c>
      <c r="E12" s="27" t="s">
        <v>3</v>
      </c>
      <c r="F12" s="27" t="s">
        <v>4</v>
      </c>
      <c r="G12" s="27" t="s">
        <v>5</v>
      </c>
      <c r="H12" s="27" t="s">
        <v>6</v>
      </c>
      <c r="I12" s="27" t="s">
        <v>7</v>
      </c>
      <c r="J12" s="27" t="s">
        <v>8</v>
      </c>
      <c r="K12" s="27" t="s">
        <v>9</v>
      </c>
      <c r="L12" s="27" t="s">
        <v>10</v>
      </c>
      <c r="M12" s="27" t="s">
        <v>11</v>
      </c>
      <c r="N12" s="27" t="s">
        <v>12</v>
      </c>
    </row>
    <row r="13" spans="1:14" x14ac:dyDescent="0.25">
      <c r="A13" s="14" t="s">
        <v>20</v>
      </c>
      <c r="B13" s="22">
        <f>SUM(B14)</f>
        <v>-90264.029178719502</v>
      </c>
      <c r="C13" s="22">
        <f t="shared" ref="C13:N13" si="1">SUM(C14)</f>
        <v>0</v>
      </c>
      <c r="D13" s="22">
        <f t="shared" si="1"/>
        <v>0</v>
      </c>
      <c r="E13" s="22">
        <f t="shared" si="1"/>
        <v>0</v>
      </c>
      <c r="F13" s="22">
        <f t="shared" si="1"/>
        <v>0</v>
      </c>
      <c r="G13" s="22">
        <f t="shared" si="1"/>
        <v>0</v>
      </c>
      <c r="H13" s="22">
        <f t="shared" si="1"/>
        <v>0</v>
      </c>
      <c r="I13" s="22">
        <f t="shared" si="1"/>
        <v>0</v>
      </c>
      <c r="J13" s="22">
        <f t="shared" si="1"/>
        <v>0</v>
      </c>
      <c r="K13" s="22">
        <f t="shared" si="1"/>
        <v>0</v>
      </c>
      <c r="L13" s="22">
        <f t="shared" si="1"/>
        <v>0</v>
      </c>
      <c r="M13" s="22">
        <f t="shared" si="1"/>
        <v>0</v>
      </c>
      <c r="N13" s="22">
        <f t="shared" si="1"/>
        <v>-90264.029178719502</v>
      </c>
    </row>
    <row r="14" spans="1:14" x14ac:dyDescent="0.25">
      <c r="A14" s="6" t="s">
        <v>16</v>
      </c>
      <c r="B14" s="4">
        <v>-90264.029178719502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f>SUM(B14:M14)</f>
        <v>-90264.029178719502</v>
      </c>
    </row>
    <row r="15" spans="1:14" x14ac:dyDescent="0.25">
      <c r="A15" s="6" t="s">
        <v>17</v>
      </c>
      <c r="B15" s="4">
        <v>9036.4700045068748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f>SUM(B15:M15)</f>
        <v>9036.4700045068748</v>
      </c>
    </row>
    <row r="16" spans="1:14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0" t="s">
        <v>14</v>
      </c>
      <c r="B17" s="26">
        <f>SUM(B7:B10)+SUM(B14:B15)</f>
        <v>-534116.79782652552</v>
      </c>
      <c r="C17" s="26">
        <f t="shared" ref="C17:M17" si="2">SUM(C7:C10)+SUM(C14:C15)</f>
        <v>0</v>
      </c>
      <c r="D17" s="26">
        <f t="shared" si="2"/>
        <v>0</v>
      </c>
      <c r="E17" s="26">
        <f t="shared" si="2"/>
        <v>0</v>
      </c>
      <c r="F17" s="26">
        <f t="shared" si="2"/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26">
        <f t="shared" si="2"/>
        <v>0</v>
      </c>
      <c r="K17" s="26">
        <f t="shared" si="2"/>
        <v>0</v>
      </c>
      <c r="L17" s="26">
        <f t="shared" si="2"/>
        <v>0</v>
      </c>
      <c r="M17" s="26">
        <f t="shared" si="2"/>
        <v>0</v>
      </c>
      <c r="N17" s="26">
        <f>SUM(B17:M17)</f>
        <v>-534116.79782652552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N2:N3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DDF9-F8E8-44D2-A574-A8C5E30C3A12}">
  <dimension ref="A1:N18"/>
  <sheetViews>
    <sheetView showGridLines="0" topLeftCell="A5" zoomScale="115" zoomScaleNormal="115" workbookViewId="0">
      <selection activeCell="H11" sqref="H11"/>
    </sheetView>
  </sheetViews>
  <sheetFormatPr defaultRowHeight="15" x14ac:dyDescent="0.25"/>
  <cols>
    <col min="1" max="1" width="19.85546875" style="11" customWidth="1"/>
    <col min="2" max="10" width="15" customWidth="1"/>
    <col min="11" max="11" width="18.5703125" bestFit="1" customWidth="1"/>
    <col min="12" max="13" width="15.140625" bestFit="1" customWidth="1"/>
    <col min="14" max="14" width="12.28515625" bestFit="1" customWidth="1"/>
  </cols>
  <sheetData>
    <row r="1" spans="1:14" hidden="1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</row>
    <row r="2" spans="1:14" hidden="1" x14ac:dyDescent="0.25">
      <c r="A2" s="2">
        <v>2021</v>
      </c>
      <c r="B2" s="3">
        <v>211488932.54183823</v>
      </c>
      <c r="C2" s="3">
        <v>320183892.85994589</v>
      </c>
      <c r="D2" s="3">
        <v>718950792.15998888</v>
      </c>
      <c r="E2" s="3">
        <v>129103525.83002305</v>
      </c>
      <c r="F2" s="3">
        <v>82037116.359997362</v>
      </c>
      <c r="G2" s="3">
        <v>218115005.08993337</v>
      </c>
      <c r="H2" s="3">
        <v>284328194.45920008</v>
      </c>
      <c r="I2" s="3">
        <v>402071633.04209125</v>
      </c>
      <c r="J2" s="3">
        <v>893997374.31602752</v>
      </c>
      <c r="K2" s="4">
        <f>SUM(B2:J2)</f>
        <v>3260276466.6590457</v>
      </c>
    </row>
    <row r="3" spans="1:14" hidden="1" x14ac:dyDescent="0.25">
      <c r="A3" s="2">
        <v>2022</v>
      </c>
      <c r="B3" s="3">
        <v>617602152.41750491</v>
      </c>
      <c r="C3" s="3">
        <v>608005591.30365074</v>
      </c>
      <c r="D3" s="3">
        <v>483028309.26805687</v>
      </c>
      <c r="E3" s="3">
        <v>234538834.82398468</v>
      </c>
      <c r="F3" s="3">
        <v>368128317.27996546</v>
      </c>
      <c r="G3" s="3">
        <v>439053129.42878491</v>
      </c>
      <c r="H3" s="3">
        <v>519474004.29051894</v>
      </c>
      <c r="I3" s="3">
        <v>507753204.96257126</v>
      </c>
      <c r="J3" s="3">
        <v>1281105810.5539737</v>
      </c>
      <c r="K3" s="4">
        <f>SUM(B3:J3)</f>
        <v>5058689354.329011</v>
      </c>
    </row>
    <row r="4" spans="1:14" hidden="1" x14ac:dyDescent="0.25">
      <c r="A4" s="8" t="s">
        <v>12</v>
      </c>
      <c r="B4" s="9">
        <v>829091084.95934319</v>
      </c>
      <c r="C4" s="9">
        <v>928189484.16359663</v>
      </c>
      <c r="D4" s="9">
        <v>1201979101.4280457</v>
      </c>
      <c r="E4" s="9">
        <v>363642360.65400773</v>
      </c>
      <c r="F4" s="9">
        <v>450165433.63996279</v>
      </c>
      <c r="G4" s="9">
        <v>657168134.51871824</v>
      </c>
      <c r="H4" s="9">
        <v>803802198.74971902</v>
      </c>
      <c r="I4" s="9">
        <v>909824838.00466251</v>
      </c>
      <c r="J4" s="9">
        <v>2175103184.8700013</v>
      </c>
      <c r="K4" s="13">
        <f>SUM(B4:J4)</f>
        <v>8318965820.9880562</v>
      </c>
    </row>
    <row r="5" spans="1:14" x14ac:dyDescent="0.25">
      <c r="A5" s="7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 x14ac:dyDescent="0.25">
      <c r="A6" s="14" t="s">
        <v>15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18" t="s">
        <v>28</v>
      </c>
      <c r="J6" s="18" t="s">
        <v>29</v>
      </c>
      <c r="K6" s="18" t="s">
        <v>30</v>
      </c>
    </row>
    <row r="7" spans="1:14" x14ac:dyDescent="0.25">
      <c r="A7" s="6" t="s">
        <v>16</v>
      </c>
      <c r="B7" s="4">
        <v>-991537.80026844156</v>
      </c>
      <c r="C7" s="4">
        <v>-2771759.334075233</v>
      </c>
      <c r="D7" s="4">
        <v>199567.74592477235</v>
      </c>
      <c r="E7" s="4">
        <v>1542761.1914423753</v>
      </c>
      <c r="F7" s="4">
        <v>1118994.6237391452</v>
      </c>
      <c r="G7" s="4">
        <v>-131712.36888348253</v>
      </c>
      <c r="H7" s="4">
        <v>-894328.42249539332</v>
      </c>
      <c r="I7" s="4">
        <v>-227447.87828144047</v>
      </c>
      <c r="J7" s="4">
        <v>0</v>
      </c>
      <c r="K7" s="4">
        <f>SUM(B7:J7)</f>
        <v>-2155462.2428976982</v>
      </c>
      <c r="L7" s="17"/>
      <c r="M7" s="20"/>
    </row>
    <row r="8" spans="1:14" x14ac:dyDescent="0.25">
      <c r="A8" s="6" t="s">
        <v>17</v>
      </c>
      <c r="B8" s="4">
        <v>-62674.958604488034</v>
      </c>
      <c r="C8" s="4">
        <v>-471375.03462404787</v>
      </c>
      <c r="D8" s="4">
        <v>-94213.656513378577</v>
      </c>
      <c r="E8" s="4">
        <v>-5442.2657714632724</v>
      </c>
      <c r="F8" s="4">
        <v>-1129137.4850374896</v>
      </c>
      <c r="G8" s="4">
        <v>-276415.30726236623</v>
      </c>
      <c r="H8" s="4">
        <v>-95491.218267352888</v>
      </c>
      <c r="I8" s="4">
        <v>744.40077108035587</v>
      </c>
      <c r="J8" s="4">
        <v>0</v>
      </c>
      <c r="K8" s="4">
        <f>SUM(B8:J8)</f>
        <v>-2134005.5253095059</v>
      </c>
      <c r="L8" s="17"/>
      <c r="M8" s="20"/>
    </row>
    <row r="9" spans="1:14" hidden="1" x14ac:dyDescent="0.25">
      <c r="A9" s="15" t="s">
        <v>18</v>
      </c>
      <c r="B9" s="16"/>
      <c r="C9" s="16"/>
      <c r="D9" s="16"/>
      <c r="E9" s="16"/>
      <c r="F9" s="16"/>
      <c r="G9" s="16"/>
      <c r="H9" s="16"/>
      <c r="I9" s="16"/>
      <c r="J9" s="16"/>
      <c r="K9" s="16">
        <f>SUM(B9:J9)</f>
        <v>0</v>
      </c>
      <c r="L9" s="17"/>
      <c r="M9" s="20"/>
    </row>
    <row r="10" spans="1:14" x14ac:dyDescent="0.25">
      <c r="A10" s="6" t="s">
        <v>19</v>
      </c>
      <c r="B10" s="4">
        <v>-1108482.6777155902</v>
      </c>
      <c r="C10" s="4">
        <v>-444349.22381494113</v>
      </c>
      <c r="D10" s="4">
        <v>-374919.11473606102</v>
      </c>
      <c r="E10" s="4">
        <v>-464836.69672967511</v>
      </c>
      <c r="F10" s="4">
        <v>-4120816.7708008825</v>
      </c>
      <c r="G10" s="4">
        <v>-465832.78437344852</v>
      </c>
      <c r="H10" s="4">
        <v>-120915.85587152457</v>
      </c>
      <c r="I10" s="4">
        <v>9449.8534822923939</v>
      </c>
      <c r="J10" s="4">
        <v>-350264.05102693156</v>
      </c>
      <c r="K10" s="4">
        <f>SUM(B10:J10)</f>
        <v>-7440967.3215867626</v>
      </c>
      <c r="L10" s="17"/>
      <c r="M10" s="20" t="s">
        <v>31</v>
      </c>
      <c r="N10" s="19"/>
    </row>
    <row r="11" spans="1:14" x14ac:dyDescent="0.25">
      <c r="A11" s="23" t="s">
        <v>12</v>
      </c>
      <c r="B11" s="24">
        <f>SUM(B7:B10)</f>
        <v>-2162695.4365885197</v>
      </c>
      <c r="C11" s="24">
        <f t="shared" ref="C11:K11" si="0">SUM(C7:C10)</f>
        <v>-3687483.592514222</v>
      </c>
      <c r="D11" s="24">
        <f t="shared" si="0"/>
        <v>-269565.02532466722</v>
      </c>
      <c r="E11" s="24">
        <f t="shared" si="0"/>
        <v>1072482.2289412369</v>
      </c>
      <c r="F11" s="24">
        <f t="shared" si="0"/>
        <v>-4130959.632099227</v>
      </c>
      <c r="G11" s="24">
        <f t="shared" si="0"/>
        <v>-873960.46051929728</v>
      </c>
      <c r="H11" s="24">
        <f t="shared" si="0"/>
        <v>-1110735.4966342708</v>
      </c>
      <c r="I11" s="24">
        <f t="shared" si="0"/>
        <v>-217253.62402806774</v>
      </c>
      <c r="J11" s="24">
        <f t="shared" si="0"/>
        <v>-350264.05102693156</v>
      </c>
      <c r="K11" s="24">
        <f t="shared" si="0"/>
        <v>-11730435.089793965</v>
      </c>
      <c r="L11" s="17"/>
      <c r="M11" s="20"/>
      <c r="N11" s="19"/>
    </row>
    <row r="12" spans="1:14" x14ac:dyDescent="0.2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17"/>
    </row>
    <row r="13" spans="1:14" x14ac:dyDescent="0.25">
      <c r="A13" s="14" t="s">
        <v>20</v>
      </c>
      <c r="B13" s="18" t="s">
        <v>21</v>
      </c>
      <c r="C13" s="18" t="s">
        <v>22</v>
      </c>
      <c r="D13" s="18" t="s">
        <v>23</v>
      </c>
      <c r="E13" s="18" t="s">
        <v>24</v>
      </c>
      <c r="F13" s="18" t="s">
        <v>25</v>
      </c>
      <c r="G13" s="18" t="s">
        <v>26</v>
      </c>
      <c r="H13" s="18" t="s">
        <v>27</v>
      </c>
      <c r="I13" s="18" t="s">
        <v>28</v>
      </c>
      <c r="J13" s="18" t="s">
        <v>29</v>
      </c>
      <c r="K13" s="18" t="s">
        <v>30</v>
      </c>
      <c r="L13" s="17"/>
    </row>
    <row r="14" spans="1:14" x14ac:dyDescent="0.25">
      <c r="A14" s="6" t="s">
        <v>16</v>
      </c>
      <c r="B14" s="4">
        <v>-32701.736000000015</v>
      </c>
      <c r="C14" s="4">
        <v>-390769.30752285139</v>
      </c>
      <c r="D14" s="4">
        <v>-1296174.2592647725</v>
      </c>
      <c r="E14" s="4">
        <v>-840754.56734100392</v>
      </c>
      <c r="F14" s="4">
        <v>-116742.95019839997</v>
      </c>
      <c r="G14" s="4">
        <v>-38681.500799999994</v>
      </c>
      <c r="H14" s="4">
        <v>-9120</v>
      </c>
      <c r="I14" s="4">
        <v>14680.79184</v>
      </c>
      <c r="J14" s="4">
        <v>0</v>
      </c>
      <c r="K14" s="4">
        <f>SUM(B14:J14)</f>
        <v>-2710263.5292870277</v>
      </c>
      <c r="L14" s="17"/>
    </row>
    <row r="15" spans="1:14" x14ac:dyDescent="0.25">
      <c r="A15" s="6" t="s">
        <v>17</v>
      </c>
      <c r="B15" s="4">
        <v>270733.84822164534</v>
      </c>
      <c r="C15" s="4">
        <v>14526.587092311463</v>
      </c>
      <c r="D15" s="4">
        <v>70036.857309524523</v>
      </c>
      <c r="E15" s="4">
        <v>111295.64366007982</v>
      </c>
      <c r="F15" s="4">
        <v>85471.521136997806</v>
      </c>
      <c r="G15" s="4">
        <v>30690.224787900257</v>
      </c>
      <c r="H15" s="4">
        <v>17127.930680343394</v>
      </c>
      <c r="I15" s="4">
        <v>863.0044996818109</v>
      </c>
      <c r="J15" s="4">
        <v>3578.7218893451486</v>
      </c>
      <c r="K15" s="4">
        <f>SUM(B15:J15)</f>
        <v>604324.33927782951</v>
      </c>
      <c r="L15" s="17"/>
    </row>
    <row r="16" spans="1:14" x14ac:dyDescent="0.25">
      <c r="A16" s="23" t="s">
        <v>12</v>
      </c>
      <c r="B16" s="24">
        <f>SUM(B14:B15)</f>
        <v>238032.11222164534</v>
      </c>
      <c r="C16" s="24">
        <f t="shared" ref="C16:K16" si="1">SUM(C14:C15)</f>
        <v>-376242.72043053992</v>
      </c>
      <c r="D16" s="24">
        <f t="shared" si="1"/>
        <v>-1226137.4019552481</v>
      </c>
      <c r="E16" s="24">
        <f t="shared" si="1"/>
        <v>-729458.92368092411</v>
      </c>
      <c r="F16" s="24">
        <f t="shared" si="1"/>
        <v>-31271.429061402159</v>
      </c>
      <c r="G16" s="24">
        <f t="shared" si="1"/>
        <v>-7991.2760120997373</v>
      </c>
      <c r="H16" s="24">
        <f t="shared" si="1"/>
        <v>8007.9306803433938</v>
      </c>
      <c r="I16" s="24">
        <f t="shared" si="1"/>
        <v>15543.79633968181</v>
      </c>
      <c r="J16" s="24">
        <f t="shared" si="1"/>
        <v>3578.7218893451486</v>
      </c>
      <c r="K16" s="24">
        <f t="shared" si="1"/>
        <v>-2105939.1900091982</v>
      </c>
      <c r="L16" s="17"/>
    </row>
    <row r="17" spans="1:12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17"/>
    </row>
    <row r="18" spans="1:12" x14ac:dyDescent="0.25">
      <c r="A18" s="25" t="s">
        <v>14</v>
      </c>
      <c r="B18" s="26">
        <f>B16+B11</f>
        <v>-1924663.3243668743</v>
      </c>
      <c r="C18" s="26">
        <f t="shared" ref="C18:K18" si="2">C16+C11</f>
        <v>-4063726.3129447619</v>
      </c>
      <c r="D18" s="26">
        <f t="shared" si="2"/>
        <v>-1495702.4272799152</v>
      </c>
      <c r="E18" s="26">
        <f t="shared" si="2"/>
        <v>343023.30526031274</v>
      </c>
      <c r="F18" s="26">
        <f t="shared" si="2"/>
        <v>-4162231.0611606291</v>
      </c>
      <c r="G18" s="26">
        <f t="shared" si="2"/>
        <v>-881951.73653139698</v>
      </c>
      <c r="H18" s="26">
        <f t="shared" si="2"/>
        <v>-1102727.5659539273</v>
      </c>
      <c r="I18" s="26">
        <f t="shared" si="2"/>
        <v>-201709.82768838594</v>
      </c>
      <c r="J18" s="26">
        <f t="shared" si="2"/>
        <v>-346685.32913758641</v>
      </c>
      <c r="K18" s="26">
        <f t="shared" si="2"/>
        <v>-13836374.279803164</v>
      </c>
      <c r="L18" s="1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3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2022</vt:lpstr>
      <vt:lpstr>2023</vt:lpstr>
      <vt:lpstr>Por 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Pedroso</dc:creator>
  <cp:lastModifiedBy>Thiago Vitor Dos Reis</cp:lastModifiedBy>
  <dcterms:created xsi:type="dcterms:W3CDTF">2022-12-25T17:02:33Z</dcterms:created>
  <dcterms:modified xsi:type="dcterms:W3CDTF">2023-01-31T21:10:22Z</dcterms:modified>
</cp:coreProperties>
</file>